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DYT!$B$2:$N$53</definedName>
    <definedName name="_xlnm.Print_Area" localSheetId="4">RD!$B$2:$N$51</definedName>
    <definedName name="_xlnm.Print_Area" localSheetId="1">RDR!$B$2:$N$53</definedName>
    <definedName name="_xlnm.Print_Area" localSheetId="0">RO!$B$2:$N$53</definedName>
    <definedName name="_xlnm.Print_Area" localSheetId="3">ROOC!$B$2:$N$53</definedName>
  </definedNames>
  <calcPr calcId="145621"/>
</workbook>
</file>

<file path=xl/calcChain.xml><?xml version="1.0" encoding="utf-8"?>
<calcChain xmlns="http://schemas.openxmlformats.org/spreadsheetml/2006/main">
  <c r="E10" i="6" l="1"/>
  <c r="F10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5"/>
  <c r="F10" i="5" s="1"/>
  <c r="E10" i="4"/>
  <c r="F10" i="4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F36" i="1"/>
  <c r="E36" i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F28" i="1"/>
  <c r="E28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20" i="1"/>
  <c r="E20" i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F12" i="1"/>
  <c r="E12" i="1"/>
  <c r="E11" i="1"/>
  <c r="F11" i="1" s="1"/>
  <c r="E10" i="1"/>
  <c r="F10" i="1"/>
  <c r="N39" i="4" l="1"/>
  <c r="M39" i="4"/>
  <c r="L39" i="4"/>
  <c r="K39" i="4"/>
  <c r="J39" i="4"/>
  <c r="N38" i="4"/>
  <c r="M38" i="4"/>
  <c r="L38" i="4"/>
  <c r="K38" i="4"/>
  <c r="J38" i="4"/>
  <c r="N37" i="4"/>
  <c r="M37" i="4"/>
  <c r="L37" i="4"/>
  <c r="K37" i="4"/>
  <c r="J37" i="4"/>
  <c r="N36" i="4"/>
  <c r="M36" i="4"/>
  <c r="L36" i="4"/>
  <c r="K36" i="4"/>
  <c r="J36" i="4"/>
  <c r="N39" i="6"/>
  <c r="M39" i="6"/>
  <c r="L39" i="6"/>
  <c r="K39" i="6"/>
  <c r="J39" i="6"/>
  <c r="N38" i="6"/>
  <c r="M38" i="6"/>
  <c r="L38" i="6"/>
  <c r="K38" i="6"/>
  <c r="J38" i="6"/>
  <c r="N37" i="6"/>
  <c r="M37" i="6"/>
  <c r="L37" i="6"/>
  <c r="K37" i="6"/>
  <c r="J37" i="6"/>
  <c r="N36" i="6"/>
  <c r="M36" i="6"/>
  <c r="L36" i="6"/>
  <c r="K36" i="6"/>
  <c r="J36" i="6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6" i="5"/>
  <c r="M36" i="5"/>
  <c r="L36" i="5"/>
  <c r="K36" i="5"/>
  <c r="J36" i="5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42" i="4" l="1"/>
  <c r="M42" i="4"/>
  <c r="L42" i="4"/>
  <c r="K42" i="4"/>
  <c r="J42" i="4"/>
  <c r="N42" i="6"/>
  <c r="M42" i="6"/>
  <c r="L42" i="6"/>
  <c r="K42" i="6"/>
  <c r="J42" i="6"/>
  <c r="N42" i="5"/>
  <c r="M42" i="5"/>
  <c r="L42" i="5"/>
  <c r="K42" i="5"/>
  <c r="J42" i="5"/>
  <c r="N42" i="1"/>
  <c r="M42" i="1"/>
  <c r="L42" i="1"/>
  <c r="K42" i="1"/>
  <c r="J42" i="1"/>
  <c r="E44" i="1" l="1"/>
  <c r="F44" i="1"/>
  <c r="D44" i="6" l="1"/>
  <c r="C44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44" i="1"/>
  <c r="H44" i="1"/>
  <c r="I44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0" i="1"/>
  <c r="J41" i="1"/>
  <c r="J43" i="1"/>
  <c r="I44" i="6"/>
  <c r="H44" i="6"/>
  <c r="G44" i="6"/>
  <c r="F44" i="6"/>
  <c r="E44" i="6"/>
  <c r="N43" i="6"/>
  <c r="M43" i="6"/>
  <c r="L43" i="6"/>
  <c r="K43" i="6"/>
  <c r="J43" i="6"/>
  <c r="N41" i="6"/>
  <c r="M41" i="6"/>
  <c r="L41" i="6"/>
  <c r="K41" i="6"/>
  <c r="J41" i="6"/>
  <c r="N40" i="6"/>
  <c r="M40" i="6"/>
  <c r="L40" i="6"/>
  <c r="K40" i="6"/>
  <c r="J40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N13" i="6"/>
  <c r="M13" i="6"/>
  <c r="L13" i="6"/>
  <c r="K13" i="6"/>
  <c r="J13" i="6"/>
  <c r="N12" i="6"/>
  <c r="M12" i="6"/>
  <c r="L12" i="6"/>
  <c r="K12" i="6"/>
  <c r="J12" i="6"/>
  <c r="N11" i="6"/>
  <c r="M11" i="6"/>
  <c r="L11" i="6"/>
  <c r="K11" i="6"/>
  <c r="J11" i="6"/>
  <c r="N10" i="6"/>
  <c r="M10" i="6"/>
  <c r="L10" i="6"/>
  <c r="K10" i="6"/>
  <c r="J10" i="6"/>
  <c r="I44" i="5"/>
  <c r="H44" i="5"/>
  <c r="G44" i="5"/>
  <c r="F44" i="5"/>
  <c r="E44" i="5"/>
  <c r="D44" i="5"/>
  <c r="C44" i="5"/>
  <c r="N43" i="5"/>
  <c r="M43" i="5"/>
  <c r="L43" i="5"/>
  <c r="K43" i="5"/>
  <c r="J43" i="5"/>
  <c r="N41" i="5"/>
  <c r="M41" i="5"/>
  <c r="L41" i="5"/>
  <c r="K41" i="5"/>
  <c r="J41" i="5"/>
  <c r="N40" i="5"/>
  <c r="M40" i="5"/>
  <c r="L40" i="5"/>
  <c r="K40" i="5"/>
  <c r="J40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N13" i="5"/>
  <c r="M13" i="5"/>
  <c r="L13" i="5"/>
  <c r="K13" i="5"/>
  <c r="J13" i="5"/>
  <c r="N12" i="5"/>
  <c r="M12" i="5"/>
  <c r="L12" i="5"/>
  <c r="K12" i="5"/>
  <c r="J12" i="5"/>
  <c r="N11" i="5"/>
  <c r="M11" i="5"/>
  <c r="L11" i="5"/>
  <c r="K11" i="5"/>
  <c r="J11" i="5"/>
  <c r="N10" i="5"/>
  <c r="M10" i="5"/>
  <c r="L10" i="5"/>
  <c r="K10" i="5"/>
  <c r="J10" i="5"/>
  <c r="I44" i="4"/>
  <c r="H44" i="4"/>
  <c r="G44" i="4"/>
  <c r="F44" i="4"/>
  <c r="E44" i="4"/>
  <c r="D44" i="4"/>
  <c r="C44" i="4"/>
  <c r="N43" i="4"/>
  <c r="M43" i="4"/>
  <c r="L43" i="4"/>
  <c r="K43" i="4"/>
  <c r="J43" i="4"/>
  <c r="N41" i="4"/>
  <c r="M41" i="4"/>
  <c r="L41" i="4"/>
  <c r="K41" i="4"/>
  <c r="J41" i="4"/>
  <c r="N40" i="4"/>
  <c r="M40" i="4"/>
  <c r="L40" i="4"/>
  <c r="K40" i="4"/>
  <c r="J40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13" i="4"/>
  <c r="M13" i="4"/>
  <c r="L13" i="4"/>
  <c r="K13" i="4"/>
  <c r="J13" i="4"/>
  <c r="N12" i="4"/>
  <c r="M12" i="4"/>
  <c r="L12" i="4"/>
  <c r="K12" i="4"/>
  <c r="J12" i="4"/>
  <c r="N11" i="4"/>
  <c r="M11" i="4"/>
  <c r="L11" i="4"/>
  <c r="K11" i="4"/>
  <c r="J11" i="4"/>
  <c r="N10" i="4"/>
  <c r="M10" i="4"/>
  <c r="L10" i="4"/>
  <c r="K10" i="4"/>
  <c r="J10" i="4"/>
  <c r="N43" i="1"/>
  <c r="N41" i="1"/>
  <c r="N40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M43" i="1"/>
  <c r="M41" i="1"/>
  <c r="M40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43" i="1"/>
  <c r="K43" i="1"/>
  <c r="L41" i="1"/>
  <c r="K41" i="1"/>
  <c r="L40" i="1"/>
  <c r="K40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D44" i="1"/>
  <c r="C44" i="1"/>
  <c r="N49" i="7" l="1"/>
  <c r="M49" i="7"/>
  <c r="J49" i="7"/>
  <c r="L49" i="7"/>
  <c r="K49" i="7"/>
  <c r="M44" i="1"/>
  <c r="M44" i="5"/>
  <c r="M44" i="6"/>
  <c r="N44" i="6"/>
  <c r="K44" i="6"/>
  <c r="J44" i="6"/>
  <c r="L44" i="6"/>
  <c r="J44" i="5"/>
  <c r="L44" i="5"/>
  <c r="N44" i="5"/>
  <c r="K44" i="5"/>
  <c r="J44" i="4"/>
  <c r="L44" i="4"/>
  <c r="N44" i="4"/>
  <c r="K44" i="4"/>
  <c r="M44" i="4"/>
  <c r="L44" i="1"/>
  <c r="J44" i="1" l="1"/>
  <c r="N44" i="1"/>
  <c r="K44" i="1"/>
</calcChain>
</file>

<file path=xl/sharedStrings.xml><?xml version="1.0" encoding="utf-8"?>
<sst xmlns="http://schemas.openxmlformats.org/spreadsheetml/2006/main" count="287" uniqueCount="108">
  <si>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</si>
  <si>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</si>
  <si>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</si>
  <si>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</si>
  <si>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</si>
  <si>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</si>
  <si>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</si>
  <si>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</si>
  <si>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</si>
  <si>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</si>
  <si>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</si>
  <si>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</si>
  <si>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</si>
  <si>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</si>
  <si>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</si>
  <si>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</si>
  <si>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</si>
  <si>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</si>
  <si>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</si>
  <si>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</si>
  <si>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</si>
  <si>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</si>
  <si>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</si>
  <si>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</si>
  <si>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</si>
  <si>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</si>
  <si>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</si>
  <si>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</si>
  <si>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</si>
  <si>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</si>
  <si>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</si>
  <si>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</si>
  <si>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</si>
  <si>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</si>
  <si>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</si>
  <si>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</si>
  <si>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</si>
  <si>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</si>
  <si>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</si>
  <si>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</si>
  <si>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</si>
  <si>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</si>
  <si>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</si>
  <si>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</si>
  <si>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</si>
  <si>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</si>
  <si>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</si>
  <si>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</si>
  <si>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</si>
  <si>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</si>
  <si>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</si>
  <si>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</si>
  <si>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</si>
  <si>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</si>
  <si>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</si>
  <si>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</si>
  <si>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</si>
  <si>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</si>
  <si>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</si>
  <si>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PRESUPUESTO ASIGNADO 2014, PROGRAMACIÓN DE COMPROMISOS ANUALES 
Y EJECUCION PRESUPUESTAL MENSUALIZADA DE GASTOS 
MINISTERIO DE SALUD 2014
AL MES DE SETIEMBRE</t>
  </si>
  <si>
    <t>Fuente: Cierre Base de Datos  MEF al Cierre  del Mes de  Setiembre del 2014</t>
  </si>
  <si>
    <t>PCA</t>
  </si>
  <si>
    <t>COMPROMISO
ANUALIZADO</t>
  </si>
  <si>
    <t>COMPROMETIDO
ENE-SET</t>
  </si>
  <si>
    <t>DEVENGADO
ENE-SET</t>
  </si>
  <si>
    <t>GIRO
ENE-SET</t>
  </si>
  <si>
    <t>(DEV/PCA)</t>
  </si>
  <si>
    <t>SALDO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</si>
  <si>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</si>
  <si>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</si>
  <si>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</si>
  <si>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</si>
  <si>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</si>
  <si>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</si>
  <si>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</si>
  <si>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015. DIRECCION DE SALUD IV LIMA ESTE</t>
  </si>
  <si>
    <t>016. HOSPITAL NACIONAL HIPOLITO UNANUE</t>
  </si>
  <si>
    <t>017. HOSPITAL HERMILIO VALDIZAN</t>
  </si>
  <si>
    <t>020. HOSPITAL SERGIO BERNALES</t>
  </si>
  <si>
    <t>021. HOSPITAL CAYETANO HEREDIA</t>
  </si>
  <si>
    <t>022. DIRECCION DE SALUD II LIMA SUR</t>
  </si>
  <si>
    <t>025. HOSPITAL DE APOYO DEPARTAMENTAL MARIA AUXILIADORA</t>
  </si>
  <si>
    <t>026. DIRECCION DE SALUD V LIMA CIUDAD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</si>
  <si>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</si>
  <si>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</si>
  <si>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</si>
  <si>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</si>
  <si>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</si>
  <si>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</si>
  <si>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</si>
  <si>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</si>
  <si>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</si>
  <si>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043. RED DE SALUD SAN JUAN DE LURIGANCHO</t>
  </si>
  <si>
    <t>044. RED DE SALUD RIMAC - SAN MARTIN DE PORRES - LOS OLIVOS</t>
  </si>
  <si>
    <t>045. RED DE SALUD TUPAC AMARU</t>
  </si>
  <si>
    <t>046. RED DE SERVICIOS DE SALUD " BARRANCO - CHORRILLOS - SURCO "</t>
  </si>
  <si>
    <t>047. RED DE SERVICIOS DE SALUD " SAN JUAN DE MIRAFLORES - VILLA MARIA DEL TRIUNFO "</t>
  </si>
  <si>
    <t>048. RED DE SERVICIOS DE SALUD " VILLA EL SALVADOR - LURIN - PACHACAMAC - PUCUSANA "</t>
  </si>
  <si>
    <t>049. HOSPITAL SAN JUAN DE LURIGANCHO</t>
  </si>
  <si>
    <t>050. HOSPITAL VITARTE</t>
  </si>
  <si>
    <t>053. RED DE SALUD LIMA CIUDAD</t>
  </si>
  <si>
    <t>123. PROGRAMA DE APOYO A LA REFORMA DEL SECTOR SALUD - PARSALUD</t>
  </si>
  <si>
    <t>124. DIRECCION DE ABASTECIMIENTO DE RECURSOS ESTRATEGICOS DE SALUD - DARES</t>
  </si>
  <si>
    <t>139. INSTITUTO NACIONAL DE SALUD DEL NIÑO - SAN BORJA</t>
  </si>
  <si>
    <t>140. HOSPITAL DE HUAYCAN</t>
  </si>
  <si>
    <t>141. RED DE SALUD LIMA NORTE IV</t>
  </si>
  <si>
    <t>Mediante DS N° 137-2014-EF, de fecha 11.06.14 se realizó la transferencia de 04 Unidades Ejecutoras al Pliego 137: Instituto de Gestión de Servicios de Salud - IGSS: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</si>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</sst>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Border="1" applyAlignment="1">
      <alignment horizontal="right"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164" fontId="19" fillId="35" borderId="17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9" fillId="35" borderId="22" xfId="0" applyNumberFormat="1" applyFont="1" applyFill="1" applyBorder="1" applyAlignment="1">
      <alignment horizontal="center" vertical="center" wrapText="1"/>
    </xf>
    <xf numFmtId="3" fontId="19" fillId="35" borderId="23" xfId="0" applyNumberFormat="1" applyFont="1" applyFill="1" applyBorder="1" applyAlignment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343461</xdr:colOff>
      <xdr:row>1</xdr:row>
      <xdr:rowOff>233083</xdr:rowOff>
    </xdr:from>
    <xdr:to>
      <xdr:col>1</xdr:col>
      <xdr:colOff>1286435</xdr:colOff>
      <xdr:row>1</xdr:row>
      <xdr:rowOff>1150290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667" y="423583"/>
          <a:ext cx="942974" cy="917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5" name="1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T53"/>
  <sheetViews>
    <sheetView showGridLines="0" tabSelected="1" zoomScale="85" zoomScaleNormal="85" workbookViewId="0">
      <selection activeCell="B8" sqref="B8:N9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1.42578125" style="1" customWidth="1"/>
    <col min="21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40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107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68</v>
      </c>
      <c r="C10" s="9">
        <v>2259275830</v>
      </c>
      <c r="D10" s="9">
        <v>1236468586</v>
      </c>
      <c r="E10" s="32">
        <f>+D10*95%</f>
        <v>1174645156.7</v>
      </c>
      <c r="F10" s="32">
        <f>+E10*90%</f>
        <v>1057180641.0300001</v>
      </c>
      <c r="G10" s="31"/>
      <c r="H10" s="31">
        <v>618059951.28000081</v>
      </c>
      <c r="I10" s="31"/>
      <c r="J10" s="15">
        <f>IF(ISERROR(+G10/E10)=TRUE,0,++G10/E10)</f>
        <v>0</v>
      </c>
      <c r="K10" s="15">
        <f t="shared" ref="K10:K44" si="0">IF(ISERROR(+H10/E10)=TRUE,0,++H10/E10)</f>
        <v>0.5261673687195485</v>
      </c>
      <c r="L10" s="15">
        <f t="shared" ref="L10:L44" si="1">IF(ISERROR(+I10/E10)=TRUE,0,++I10/E10)</f>
        <v>0</v>
      </c>
      <c r="M10" s="20">
        <f>IF(ISERROR(+E10-G10)=TRUE,0,++E10-G10)</f>
        <v>1174645156.7</v>
      </c>
      <c r="N10" s="20">
        <f>IF(ISERROR(+E10-F10)=TRUE,0,++E10-F10)</f>
        <v>117464515.66999996</v>
      </c>
    </row>
    <row r="11" spans="2:14" ht="20.100000000000001" customHeight="1" x14ac:dyDescent="0.25">
      <c r="B11" s="7" t="s">
        <v>69</v>
      </c>
      <c r="C11" s="10">
        <v>25212923</v>
      </c>
      <c r="D11" s="10">
        <v>29982336</v>
      </c>
      <c r="E11" s="27">
        <f t="shared" ref="E11:E43" si="2">+D11*95%</f>
        <v>28483219.199999999</v>
      </c>
      <c r="F11" s="27">
        <f t="shared" ref="F11:F43" si="3">+E11*90%</f>
        <v>25634897.280000001</v>
      </c>
      <c r="G11" s="33"/>
      <c r="H11" s="33">
        <v>23177151.680000003</v>
      </c>
      <c r="I11" s="33"/>
      <c r="J11" s="16">
        <f t="shared" ref="J11:J44" si="4">IF(ISERROR(+G11/E11)=TRUE,0,++G11/E11)</f>
        <v>0</v>
      </c>
      <c r="K11" s="16">
        <f t="shared" si="0"/>
        <v>0.81371250620435498</v>
      </c>
      <c r="L11" s="16">
        <f t="shared" si="1"/>
        <v>0</v>
      </c>
      <c r="M11" s="21">
        <f t="shared" ref="M11:M43" si="5">IF(ISERROR(+E11-G11)=TRUE,0,++E11-G11)</f>
        <v>28483219.199999999</v>
      </c>
      <c r="N11" s="21">
        <f t="shared" ref="N11:N44" si="6">IF(ISERROR(+E11-F11)=TRUE,0,++E11-F11)</f>
        <v>2848321.9199999981</v>
      </c>
    </row>
    <row r="12" spans="2:14" ht="20.100000000000001" customHeight="1" x14ac:dyDescent="0.25">
      <c r="B12" s="7" t="s">
        <v>70</v>
      </c>
      <c r="C12" s="10">
        <v>27006765</v>
      </c>
      <c r="D12" s="10">
        <v>35792593</v>
      </c>
      <c r="E12" s="27">
        <f t="shared" si="2"/>
        <v>34002963.350000001</v>
      </c>
      <c r="F12" s="27">
        <f t="shared" si="3"/>
        <v>30602667.015000001</v>
      </c>
      <c r="G12" s="33"/>
      <c r="H12" s="33">
        <v>29501239.159999989</v>
      </c>
      <c r="I12" s="33"/>
      <c r="J12" s="16">
        <f t="shared" si="4"/>
        <v>0</v>
      </c>
      <c r="K12" s="16">
        <f t="shared" si="0"/>
        <v>0.86760788629912122</v>
      </c>
      <c r="L12" s="16">
        <f t="shared" si="1"/>
        <v>0</v>
      </c>
      <c r="M12" s="21">
        <f t="shared" si="5"/>
        <v>34002963.350000001</v>
      </c>
      <c r="N12" s="21">
        <f t="shared" si="6"/>
        <v>3400296.3350000009</v>
      </c>
    </row>
    <row r="13" spans="2:14" ht="20.100000000000001" customHeight="1" x14ac:dyDescent="0.25">
      <c r="B13" s="7" t="s">
        <v>71</v>
      </c>
      <c r="C13" s="10">
        <v>15623020</v>
      </c>
      <c r="D13" s="10">
        <v>19762512</v>
      </c>
      <c r="E13" s="27">
        <f t="shared" si="2"/>
        <v>18774386.399999999</v>
      </c>
      <c r="F13" s="27">
        <f t="shared" si="3"/>
        <v>16896947.759999998</v>
      </c>
      <c r="G13" s="33"/>
      <c r="H13" s="33">
        <v>14757047.750000006</v>
      </c>
      <c r="I13" s="33"/>
      <c r="J13" s="16">
        <f t="shared" si="4"/>
        <v>0</v>
      </c>
      <c r="K13" s="16">
        <f t="shared" si="0"/>
        <v>0.78602024245117308</v>
      </c>
      <c r="L13" s="16">
        <f t="shared" si="1"/>
        <v>0</v>
      </c>
      <c r="M13" s="21">
        <f t="shared" si="5"/>
        <v>18774386.399999999</v>
      </c>
      <c r="N13" s="21">
        <f t="shared" si="6"/>
        <v>1877438.6400000006</v>
      </c>
    </row>
    <row r="14" spans="2:14" ht="20.100000000000001" customHeight="1" x14ac:dyDescent="0.25">
      <c r="B14" s="7" t="s">
        <v>72</v>
      </c>
      <c r="C14" s="10">
        <v>35852743</v>
      </c>
      <c r="D14" s="10">
        <v>46864121</v>
      </c>
      <c r="E14" s="27">
        <f t="shared" si="2"/>
        <v>44520914.949999996</v>
      </c>
      <c r="F14" s="27">
        <f t="shared" si="3"/>
        <v>40068823.454999998</v>
      </c>
      <c r="G14" s="33"/>
      <c r="H14" s="33">
        <v>29101787.619999994</v>
      </c>
      <c r="I14" s="33"/>
      <c r="J14" s="16">
        <f t="shared" si="4"/>
        <v>0</v>
      </c>
      <c r="K14" s="16">
        <f t="shared" si="0"/>
        <v>0.65366553343935707</v>
      </c>
      <c r="L14" s="16">
        <f t="shared" si="1"/>
        <v>0</v>
      </c>
      <c r="M14" s="21">
        <f t="shared" si="5"/>
        <v>44520914.949999996</v>
      </c>
      <c r="N14" s="21">
        <f t="shared" si="6"/>
        <v>4452091.4949999973</v>
      </c>
    </row>
    <row r="15" spans="2:14" ht="20.100000000000001" customHeight="1" x14ac:dyDescent="0.25">
      <c r="B15" s="7" t="s">
        <v>73</v>
      </c>
      <c r="C15" s="10">
        <v>111171339</v>
      </c>
      <c r="D15" s="10">
        <v>127974107</v>
      </c>
      <c r="E15" s="27">
        <f t="shared" si="2"/>
        <v>121575401.64999999</v>
      </c>
      <c r="F15" s="27">
        <f t="shared" si="3"/>
        <v>109417861.485</v>
      </c>
      <c r="G15" s="33"/>
      <c r="H15" s="33">
        <v>112675256.12000006</v>
      </c>
      <c r="I15" s="33"/>
      <c r="J15" s="16">
        <f t="shared" si="4"/>
        <v>0</v>
      </c>
      <c r="K15" s="16">
        <f t="shared" si="0"/>
        <v>0.92679320479958349</v>
      </c>
      <c r="L15" s="16">
        <f t="shared" si="1"/>
        <v>0</v>
      </c>
      <c r="M15" s="21">
        <f t="shared" si="5"/>
        <v>121575401.64999999</v>
      </c>
      <c r="N15" s="21">
        <f t="shared" si="6"/>
        <v>12157540.164999992</v>
      </c>
    </row>
    <row r="16" spans="2:14" ht="20.100000000000001" customHeight="1" x14ac:dyDescent="0.25">
      <c r="B16" s="7" t="s">
        <v>74</v>
      </c>
      <c r="C16" s="10">
        <v>71246778</v>
      </c>
      <c r="D16" s="10">
        <v>96639247</v>
      </c>
      <c r="E16" s="27">
        <f t="shared" si="2"/>
        <v>91807284.649999991</v>
      </c>
      <c r="F16" s="27">
        <f t="shared" si="3"/>
        <v>82626556.184999987</v>
      </c>
      <c r="G16" s="33"/>
      <c r="H16" s="33">
        <v>85614630.310000017</v>
      </c>
      <c r="I16" s="33"/>
      <c r="J16" s="16">
        <f t="shared" si="4"/>
        <v>0</v>
      </c>
      <c r="K16" s="16">
        <f t="shared" si="0"/>
        <v>0.93254724433242486</v>
      </c>
      <c r="L16" s="16">
        <f t="shared" si="1"/>
        <v>0</v>
      </c>
      <c r="M16" s="21">
        <f t="shared" si="5"/>
        <v>91807284.649999991</v>
      </c>
      <c r="N16" s="21">
        <f t="shared" si="6"/>
        <v>9180728.4650000036</v>
      </c>
    </row>
    <row r="17" spans="2:14" ht="20.100000000000001" customHeight="1" x14ac:dyDescent="0.25">
      <c r="B17" s="7" t="s">
        <v>75</v>
      </c>
      <c r="C17" s="10">
        <v>78684430</v>
      </c>
      <c r="D17" s="10">
        <v>76530061</v>
      </c>
      <c r="E17" s="27">
        <f t="shared" si="2"/>
        <v>72703557.950000003</v>
      </c>
      <c r="F17" s="27">
        <f t="shared" si="3"/>
        <v>65433202.155000001</v>
      </c>
      <c r="G17" s="33"/>
      <c r="H17" s="33">
        <v>70402656.260000005</v>
      </c>
      <c r="I17" s="33"/>
      <c r="J17" s="16">
        <f t="shared" si="4"/>
        <v>0</v>
      </c>
      <c r="K17" s="16">
        <f t="shared" si="0"/>
        <v>0.96835228213201918</v>
      </c>
      <c r="L17" s="16">
        <f t="shared" si="1"/>
        <v>0</v>
      </c>
      <c r="M17" s="21">
        <f t="shared" si="5"/>
        <v>72703557.950000003</v>
      </c>
      <c r="N17" s="21">
        <f t="shared" si="6"/>
        <v>7270355.7950000018</v>
      </c>
    </row>
    <row r="18" spans="2:14" ht="20.100000000000001" customHeight="1" x14ac:dyDescent="0.25">
      <c r="B18" s="7" t="s">
        <v>76</v>
      </c>
      <c r="C18" s="10">
        <v>73519497</v>
      </c>
      <c r="D18" s="10">
        <v>109074956</v>
      </c>
      <c r="E18" s="27">
        <f t="shared" si="2"/>
        <v>103621208.19999999</v>
      </c>
      <c r="F18" s="27">
        <f t="shared" si="3"/>
        <v>93259087.379999995</v>
      </c>
      <c r="G18" s="33"/>
      <c r="H18" s="33">
        <v>92062370.199999988</v>
      </c>
      <c r="I18" s="33"/>
      <c r="J18" s="16">
        <f t="shared" si="4"/>
        <v>0</v>
      </c>
      <c r="K18" s="16">
        <f t="shared" si="0"/>
        <v>0.88845104008351061</v>
      </c>
      <c r="L18" s="16">
        <f t="shared" si="1"/>
        <v>0</v>
      </c>
      <c r="M18" s="21">
        <f t="shared" si="5"/>
        <v>103621208.19999999</v>
      </c>
      <c r="N18" s="21">
        <f t="shared" si="6"/>
        <v>10362120.819999993</v>
      </c>
    </row>
    <row r="19" spans="2:14" ht="20.100000000000001" customHeight="1" x14ac:dyDescent="0.25">
      <c r="B19" s="7" t="s">
        <v>77</v>
      </c>
      <c r="C19" s="10">
        <v>25937415</v>
      </c>
      <c r="D19" s="10">
        <v>35622981</v>
      </c>
      <c r="E19" s="27">
        <f t="shared" si="2"/>
        <v>33841831.949999996</v>
      </c>
      <c r="F19" s="27">
        <f t="shared" si="3"/>
        <v>30457648.754999995</v>
      </c>
      <c r="G19" s="33"/>
      <c r="H19" s="33">
        <v>28644997.999999989</v>
      </c>
      <c r="I19" s="33"/>
      <c r="J19" s="16">
        <f t="shared" si="4"/>
        <v>0</v>
      </c>
      <c r="K19" s="16">
        <f t="shared" si="0"/>
        <v>0.84643756999685693</v>
      </c>
      <c r="L19" s="16">
        <f t="shared" si="1"/>
        <v>0</v>
      </c>
      <c r="M19" s="21">
        <f t="shared" si="5"/>
        <v>33841831.949999996</v>
      </c>
      <c r="N19" s="21">
        <f t="shared" si="6"/>
        <v>3384183.1950000003</v>
      </c>
    </row>
    <row r="20" spans="2:14" ht="20.100000000000001" customHeight="1" x14ac:dyDescent="0.25">
      <c r="B20" s="7" t="s">
        <v>80</v>
      </c>
      <c r="C20" s="10">
        <v>21573166</v>
      </c>
      <c r="D20" s="10">
        <v>46327131</v>
      </c>
      <c r="E20" s="27">
        <f t="shared" si="2"/>
        <v>44010774.449999996</v>
      </c>
      <c r="F20" s="27">
        <f t="shared" si="3"/>
        <v>39609697.004999995</v>
      </c>
      <c r="G20" s="33"/>
      <c r="H20" s="33">
        <v>27139534.039999984</v>
      </c>
      <c r="I20" s="33"/>
      <c r="J20" s="16">
        <f t="shared" si="4"/>
        <v>0</v>
      </c>
      <c r="K20" s="16">
        <f t="shared" si="0"/>
        <v>0.61665658873676077</v>
      </c>
      <c r="L20" s="16">
        <f t="shared" si="1"/>
        <v>0</v>
      </c>
      <c r="M20" s="21">
        <f t="shared" si="5"/>
        <v>44010774.449999996</v>
      </c>
      <c r="N20" s="21">
        <f t="shared" si="6"/>
        <v>4401077.4450000003</v>
      </c>
    </row>
    <row r="21" spans="2:14" ht="20.100000000000001" customHeight="1" x14ac:dyDescent="0.25">
      <c r="B21" s="7" t="s">
        <v>81</v>
      </c>
      <c r="C21" s="10">
        <v>71642637</v>
      </c>
      <c r="D21" s="10">
        <v>87565276</v>
      </c>
      <c r="E21" s="27">
        <f t="shared" si="2"/>
        <v>83187012.200000003</v>
      </c>
      <c r="F21" s="27">
        <f t="shared" si="3"/>
        <v>74868310.980000004</v>
      </c>
      <c r="G21" s="33"/>
      <c r="H21" s="33">
        <v>70386619.120000005</v>
      </c>
      <c r="I21" s="33"/>
      <c r="J21" s="16">
        <f t="shared" si="4"/>
        <v>0</v>
      </c>
      <c r="K21" s="16">
        <f t="shared" si="0"/>
        <v>0.84612510124507156</v>
      </c>
      <c r="L21" s="16">
        <f t="shared" si="1"/>
        <v>0</v>
      </c>
      <c r="M21" s="21">
        <f t="shared" si="5"/>
        <v>83187012.200000003</v>
      </c>
      <c r="N21" s="21">
        <f t="shared" si="6"/>
        <v>8318701.2199999988</v>
      </c>
    </row>
    <row r="22" spans="2:14" ht="20.100000000000001" customHeight="1" x14ac:dyDescent="0.25">
      <c r="B22" s="7" t="s">
        <v>82</v>
      </c>
      <c r="C22" s="10">
        <v>17893543</v>
      </c>
      <c r="D22" s="10">
        <v>6891141</v>
      </c>
      <c r="E22" s="27">
        <f t="shared" si="2"/>
        <v>6546583.9499999993</v>
      </c>
      <c r="F22" s="27">
        <f t="shared" si="3"/>
        <v>5891925.5549999997</v>
      </c>
      <c r="G22" s="33"/>
      <c r="H22" s="33">
        <v>6624089.0800000019</v>
      </c>
      <c r="I22" s="33"/>
      <c r="J22" s="16">
        <f t="shared" si="4"/>
        <v>0</v>
      </c>
      <c r="K22" s="16">
        <f t="shared" si="0"/>
        <v>1.011839018729761</v>
      </c>
      <c r="L22" s="16">
        <f t="shared" si="1"/>
        <v>0</v>
      </c>
      <c r="M22" s="21">
        <f t="shared" si="5"/>
        <v>6546583.9499999993</v>
      </c>
      <c r="N22" s="21">
        <f t="shared" si="6"/>
        <v>654658.39499999955</v>
      </c>
    </row>
    <row r="23" spans="2:14" ht="20.100000000000001" customHeight="1" x14ac:dyDescent="0.25">
      <c r="B23" s="7" t="s">
        <v>85</v>
      </c>
      <c r="C23" s="10">
        <v>50900685</v>
      </c>
      <c r="D23" s="10">
        <v>77193572</v>
      </c>
      <c r="E23" s="27">
        <f t="shared" si="2"/>
        <v>73333893.399999991</v>
      </c>
      <c r="F23" s="27">
        <f t="shared" si="3"/>
        <v>66000504.059999995</v>
      </c>
      <c r="G23" s="33"/>
      <c r="H23" s="33">
        <v>68905287.320000008</v>
      </c>
      <c r="I23" s="33"/>
      <c r="J23" s="16">
        <f t="shared" si="4"/>
        <v>0</v>
      </c>
      <c r="K23" s="16">
        <f t="shared" si="0"/>
        <v>0.93961037830292016</v>
      </c>
      <c r="L23" s="16">
        <f t="shared" si="1"/>
        <v>0</v>
      </c>
      <c r="M23" s="21">
        <f t="shared" si="5"/>
        <v>73333893.399999991</v>
      </c>
      <c r="N23" s="21">
        <f t="shared" si="6"/>
        <v>7333389.3399999961</v>
      </c>
    </row>
    <row r="24" spans="2:14" ht="20.100000000000001" customHeight="1" x14ac:dyDescent="0.25">
      <c r="B24" s="7" t="s">
        <v>86</v>
      </c>
      <c r="C24" s="10">
        <v>28800017</v>
      </c>
      <c r="D24" s="10">
        <v>37621202</v>
      </c>
      <c r="E24" s="27">
        <f t="shared" si="2"/>
        <v>35740141.899999999</v>
      </c>
      <c r="F24" s="27">
        <f t="shared" si="3"/>
        <v>32166127.710000001</v>
      </c>
      <c r="G24" s="33"/>
      <c r="H24" s="33">
        <v>33529651.399999984</v>
      </c>
      <c r="I24" s="33"/>
      <c r="J24" s="16">
        <f t="shared" si="4"/>
        <v>0</v>
      </c>
      <c r="K24" s="16">
        <f t="shared" si="0"/>
        <v>0.93815104298732466</v>
      </c>
      <c r="L24" s="16">
        <f t="shared" si="1"/>
        <v>0</v>
      </c>
      <c r="M24" s="21">
        <f t="shared" si="5"/>
        <v>35740141.899999999</v>
      </c>
      <c r="N24" s="21">
        <f t="shared" si="6"/>
        <v>3574014.1899999976</v>
      </c>
    </row>
    <row r="25" spans="2:14" ht="20.100000000000001" customHeight="1" x14ac:dyDescent="0.25">
      <c r="B25" s="7" t="s">
        <v>87</v>
      </c>
      <c r="C25" s="10">
        <v>28783673</v>
      </c>
      <c r="D25" s="10">
        <v>33216690</v>
      </c>
      <c r="E25" s="27">
        <f t="shared" si="2"/>
        <v>31555855.5</v>
      </c>
      <c r="F25" s="27">
        <f t="shared" si="3"/>
        <v>28400269.949999999</v>
      </c>
      <c r="G25" s="33"/>
      <c r="H25" s="33">
        <v>25395667.210000005</v>
      </c>
      <c r="I25" s="33"/>
      <c r="J25" s="16">
        <f t="shared" si="4"/>
        <v>0</v>
      </c>
      <c r="K25" s="16">
        <f t="shared" si="0"/>
        <v>0.80478462103491388</v>
      </c>
      <c r="L25" s="16">
        <f t="shared" si="1"/>
        <v>0</v>
      </c>
      <c r="M25" s="21">
        <f t="shared" si="5"/>
        <v>31555855.5</v>
      </c>
      <c r="N25" s="21">
        <f t="shared" si="6"/>
        <v>3155585.5500000007</v>
      </c>
    </row>
    <row r="26" spans="2:14" ht="20.100000000000001" customHeight="1" x14ac:dyDescent="0.25">
      <c r="B26" s="7" t="s">
        <v>88</v>
      </c>
      <c r="C26" s="10">
        <v>40993248</v>
      </c>
      <c r="D26" s="10">
        <v>52376842</v>
      </c>
      <c r="E26" s="27">
        <f t="shared" si="2"/>
        <v>49757999.899999999</v>
      </c>
      <c r="F26" s="27">
        <f t="shared" si="3"/>
        <v>44782199.909999996</v>
      </c>
      <c r="G26" s="33"/>
      <c r="H26" s="33">
        <v>43284654.429999992</v>
      </c>
      <c r="I26" s="33"/>
      <c r="J26" s="16">
        <f t="shared" si="4"/>
        <v>0</v>
      </c>
      <c r="K26" s="16">
        <f t="shared" si="0"/>
        <v>0.86990342290667499</v>
      </c>
      <c r="L26" s="16">
        <f t="shared" si="1"/>
        <v>0</v>
      </c>
      <c r="M26" s="21">
        <f t="shared" si="5"/>
        <v>49757999.899999999</v>
      </c>
      <c r="N26" s="21">
        <f t="shared" si="6"/>
        <v>4975799.9900000021</v>
      </c>
    </row>
    <row r="27" spans="2:14" ht="20.100000000000001" customHeight="1" x14ac:dyDescent="0.25">
      <c r="B27" s="7" t="s">
        <v>89</v>
      </c>
      <c r="C27" s="10">
        <v>50409053</v>
      </c>
      <c r="D27" s="10">
        <v>66283854</v>
      </c>
      <c r="E27" s="27">
        <f t="shared" si="2"/>
        <v>62969661.299999997</v>
      </c>
      <c r="F27" s="27">
        <f t="shared" si="3"/>
        <v>56672695.170000002</v>
      </c>
      <c r="G27" s="33"/>
      <c r="H27" s="33">
        <v>60826175.489999995</v>
      </c>
      <c r="I27" s="33"/>
      <c r="J27" s="16">
        <f t="shared" si="4"/>
        <v>0</v>
      </c>
      <c r="K27" s="16">
        <f t="shared" si="0"/>
        <v>0.96596002319612284</v>
      </c>
      <c r="L27" s="16">
        <f t="shared" si="1"/>
        <v>0</v>
      </c>
      <c r="M27" s="21">
        <f t="shared" si="5"/>
        <v>62969661.299999997</v>
      </c>
      <c r="N27" s="21">
        <f t="shared" si="6"/>
        <v>6296966.1299999952</v>
      </c>
    </row>
    <row r="28" spans="2:14" ht="20.100000000000001" customHeight="1" x14ac:dyDescent="0.25">
      <c r="B28" s="7" t="s">
        <v>90</v>
      </c>
      <c r="C28" s="10">
        <v>38398054</v>
      </c>
      <c r="D28" s="10">
        <v>33064865</v>
      </c>
      <c r="E28" s="27">
        <f t="shared" si="2"/>
        <v>31411621.75</v>
      </c>
      <c r="F28" s="27">
        <f t="shared" si="3"/>
        <v>28270459.574999999</v>
      </c>
      <c r="G28" s="33"/>
      <c r="H28" s="33">
        <v>27990005.859999999</v>
      </c>
      <c r="I28" s="33"/>
      <c r="J28" s="16">
        <f t="shared" si="4"/>
        <v>0</v>
      </c>
      <c r="K28" s="16">
        <f t="shared" si="0"/>
        <v>0.89107165757845663</v>
      </c>
      <c r="L28" s="16">
        <f t="shared" si="1"/>
        <v>0</v>
      </c>
      <c r="M28" s="21">
        <f t="shared" si="5"/>
        <v>31411621.75</v>
      </c>
      <c r="N28" s="21">
        <f t="shared" si="6"/>
        <v>3141162.1750000007</v>
      </c>
    </row>
    <row r="29" spans="2:14" ht="20.100000000000001" customHeight="1" x14ac:dyDescent="0.25">
      <c r="B29" s="7" t="s">
        <v>91</v>
      </c>
      <c r="C29" s="10">
        <v>15214925</v>
      </c>
      <c r="D29" s="10">
        <v>18591554</v>
      </c>
      <c r="E29" s="27">
        <f t="shared" si="2"/>
        <v>17661976.300000001</v>
      </c>
      <c r="F29" s="27">
        <f t="shared" si="3"/>
        <v>15895778.670000002</v>
      </c>
      <c r="G29" s="33"/>
      <c r="H29" s="33">
        <v>14144530.120000001</v>
      </c>
      <c r="I29" s="33"/>
      <c r="J29" s="16">
        <f t="shared" si="4"/>
        <v>0</v>
      </c>
      <c r="K29" s="16">
        <f t="shared" si="0"/>
        <v>0.80084639905218313</v>
      </c>
      <c r="L29" s="16">
        <f t="shared" si="1"/>
        <v>0</v>
      </c>
      <c r="M29" s="21">
        <f t="shared" si="5"/>
        <v>17661976.300000001</v>
      </c>
      <c r="N29" s="21">
        <f t="shared" si="6"/>
        <v>1766197.629999999</v>
      </c>
    </row>
    <row r="30" spans="2:14" ht="20.100000000000001" customHeight="1" x14ac:dyDescent="0.25">
      <c r="B30" s="7" t="s">
        <v>92</v>
      </c>
      <c r="C30" s="10">
        <v>36960622</v>
      </c>
      <c r="D30" s="10">
        <v>51510309</v>
      </c>
      <c r="E30" s="27">
        <f t="shared" si="2"/>
        <v>48934793.549999997</v>
      </c>
      <c r="F30" s="27">
        <f t="shared" si="3"/>
        <v>44041314.195</v>
      </c>
      <c r="G30" s="33"/>
      <c r="H30" s="33">
        <v>43420064.029999994</v>
      </c>
      <c r="I30" s="33"/>
      <c r="J30" s="16">
        <f>IF(ISERROR(+G30/E38)=TRUE,0,++G30/E38)</f>
        <v>0</v>
      </c>
      <c r="K30" s="16">
        <f>IF(ISERROR(+H30/E38)=TRUE,0,++H30/E38)</f>
        <v>0.47486785442057144</v>
      </c>
      <c r="L30" s="16">
        <f>IF(ISERROR(+I30/E38)=TRUE,0,++I30/E38)</f>
        <v>0</v>
      </c>
      <c r="M30" s="21">
        <f>IF(ISERROR(+E38-G30)=TRUE,0,++E38-G30)</f>
        <v>91436098.75</v>
      </c>
      <c r="N30" s="21">
        <f>IF(ISERROR(+E38-F38)=TRUE,0,++E38-F38)</f>
        <v>9143609.875</v>
      </c>
    </row>
    <row r="31" spans="2:14" ht="20.100000000000001" customHeight="1" x14ac:dyDescent="0.25">
      <c r="B31" s="7" t="s">
        <v>93</v>
      </c>
      <c r="C31" s="10">
        <v>35563732</v>
      </c>
      <c r="D31" s="10">
        <v>60470359</v>
      </c>
      <c r="E31" s="27">
        <f t="shared" si="2"/>
        <v>57446841.049999997</v>
      </c>
      <c r="F31" s="27">
        <f t="shared" si="3"/>
        <v>51702156.945</v>
      </c>
      <c r="G31" s="33"/>
      <c r="H31" s="33">
        <v>45193246.529999994</v>
      </c>
      <c r="I31" s="33"/>
      <c r="J31" s="16">
        <f t="shared" si="4"/>
        <v>0</v>
      </c>
      <c r="K31" s="16">
        <f t="shared" si="0"/>
        <v>0.78669680880564274</v>
      </c>
      <c r="L31" s="16">
        <f t="shared" si="1"/>
        <v>0</v>
      </c>
      <c r="M31" s="21">
        <f t="shared" si="5"/>
        <v>57446841.049999997</v>
      </c>
      <c r="N31" s="21">
        <f t="shared" si="6"/>
        <v>5744684.1049999967</v>
      </c>
    </row>
    <row r="32" spans="2:14" ht="20.100000000000001" customHeight="1" x14ac:dyDescent="0.25">
      <c r="B32" s="7" t="s">
        <v>94</v>
      </c>
      <c r="C32" s="10">
        <v>43761972</v>
      </c>
      <c r="D32" s="10">
        <v>76675968</v>
      </c>
      <c r="E32" s="27">
        <f t="shared" si="2"/>
        <v>72842169.599999994</v>
      </c>
      <c r="F32" s="27">
        <f t="shared" si="3"/>
        <v>65557952.639999993</v>
      </c>
      <c r="G32" s="33"/>
      <c r="H32" s="33">
        <v>59706190.509999983</v>
      </c>
      <c r="I32" s="33"/>
      <c r="J32" s="16">
        <f t="shared" si="4"/>
        <v>0</v>
      </c>
      <c r="K32" s="16">
        <f t="shared" si="0"/>
        <v>0.81966518622202034</v>
      </c>
      <c r="L32" s="16">
        <f t="shared" si="1"/>
        <v>0</v>
      </c>
      <c r="M32" s="21">
        <f t="shared" si="5"/>
        <v>72842169.599999994</v>
      </c>
      <c r="N32" s="21">
        <f t="shared" si="6"/>
        <v>7284216.9600000009</v>
      </c>
    </row>
    <row r="33" spans="2:14" ht="20.100000000000001" customHeight="1" x14ac:dyDescent="0.25">
      <c r="B33" s="7" t="s">
        <v>95</v>
      </c>
      <c r="C33" s="10">
        <v>28842086</v>
      </c>
      <c r="D33" s="10">
        <v>39414481</v>
      </c>
      <c r="E33" s="27">
        <f t="shared" si="2"/>
        <v>37443756.949999996</v>
      </c>
      <c r="F33" s="27">
        <f t="shared" si="3"/>
        <v>33699381.254999995</v>
      </c>
      <c r="G33" s="33"/>
      <c r="H33" s="33">
        <v>32685196.619999994</v>
      </c>
      <c r="I33" s="33"/>
      <c r="J33" s="16">
        <f t="shared" si="4"/>
        <v>0</v>
      </c>
      <c r="K33" s="16">
        <f t="shared" si="0"/>
        <v>0.87291445309950388</v>
      </c>
      <c r="L33" s="16">
        <f t="shared" si="1"/>
        <v>0</v>
      </c>
      <c r="M33" s="21">
        <f t="shared" si="5"/>
        <v>37443756.949999996</v>
      </c>
      <c r="N33" s="21">
        <f t="shared" si="6"/>
        <v>3744375.6950000003</v>
      </c>
    </row>
    <row r="34" spans="2:14" ht="20.100000000000001" customHeight="1" x14ac:dyDescent="0.25">
      <c r="B34" s="7" t="s">
        <v>96</v>
      </c>
      <c r="C34" s="10">
        <v>40256338</v>
      </c>
      <c r="D34" s="10">
        <v>55131292</v>
      </c>
      <c r="E34" s="27">
        <f t="shared" si="2"/>
        <v>52374727.399999999</v>
      </c>
      <c r="F34" s="27">
        <f t="shared" si="3"/>
        <v>47137254.659999996</v>
      </c>
      <c r="G34" s="33"/>
      <c r="H34" s="33">
        <v>48065328.5</v>
      </c>
      <c r="I34" s="33"/>
      <c r="J34" s="16">
        <f t="shared" si="4"/>
        <v>0</v>
      </c>
      <c r="K34" s="16">
        <f t="shared" si="0"/>
        <v>0.9177198791491944</v>
      </c>
      <c r="L34" s="16">
        <f t="shared" si="1"/>
        <v>0</v>
      </c>
      <c r="M34" s="21">
        <f t="shared" si="5"/>
        <v>52374727.399999999</v>
      </c>
      <c r="N34" s="21">
        <f t="shared" si="6"/>
        <v>5237472.7400000021</v>
      </c>
    </row>
    <row r="35" spans="2:14" ht="20.100000000000001" customHeight="1" x14ac:dyDescent="0.25">
      <c r="B35" s="7" t="s">
        <v>97</v>
      </c>
      <c r="C35" s="10">
        <v>38237576</v>
      </c>
      <c r="D35" s="10">
        <v>54261843</v>
      </c>
      <c r="E35" s="27">
        <f t="shared" si="2"/>
        <v>51548750.849999994</v>
      </c>
      <c r="F35" s="27">
        <f t="shared" si="3"/>
        <v>46393875.764999993</v>
      </c>
      <c r="G35" s="33"/>
      <c r="H35" s="33">
        <v>46802044.799999997</v>
      </c>
      <c r="I35" s="33"/>
      <c r="J35" s="16">
        <f t="shared" si="4"/>
        <v>0</v>
      </c>
      <c r="K35" s="16">
        <f t="shared" si="0"/>
        <v>0.90791811689458235</v>
      </c>
      <c r="L35" s="16">
        <f t="shared" si="1"/>
        <v>0</v>
      </c>
      <c r="M35" s="21">
        <f t="shared" si="5"/>
        <v>51548750.849999994</v>
      </c>
      <c r="N35" s="21">
        <f t="shared" si="6"/>
        <v>5154875.0850000009</v>
      </c>
    </row>
    <row r="36" spans="2:14" ht="20.100000000000001" customHeight="1" x14ac:dyDescent="0.25">
      <c r="B36" s="7" t="s">
        <v>98</v>
      </c>
      <c r="C36" s="10">
        <v>23659654</v>
      </c>
      <c r="D36" s="10">
        <v>31603150</v>
      </c>
      <c r="E36" s="27">
        <f t="shared" si="2"/>
        <v>30022992.5</v>
      </c>
      <c r="F36" s="27">
        <f t="shared" si="3"/>
        <v>27020693.25</v>
      </c>
      <c r="G36" s="33"/>
      <c r="H36" s="33">
        <v>25632166.109999955</v>
      </c>
      <c r="I36" s="33"/>
      <c r="J36" s="16">
        <f t="shared" ref="J36:J39" si="7">IF(ISERROR(+G36/E36)=TRUE,0,++G36/E36)</f>
        <v>0</v>
      </c>
      <c r="K36" s="16">
        <f t="shared" ref="K36:K39" si="8">IF(ISERROR(+H36/E36)=TRUE,0,++H36/E36)</f>
        <v>0.85375120784511915</v>
      </c>
      <c r="L36" s="16">
        <f t="shared" ref="L36:L39" si="9">IF(ISERROR(+I36/E36)=TRUE,0,++I36/E36)</f>
        <v>0</v>
      </c>
      <c r="M36" s="21">
        <f t="shared" ref="M36:M39" si="10">IF(ISERROR(+E36-G36)=TRUE,0,++E36-G36)</f>
        <v>30022992.5</v>
      </c>
      <c r="N36" s="21">
        <f t="shared" ref="N36:N39" si="11">IF(ISERROR(+E36-F36)=TRUE,0,++E36-F36)</f>
        <v>3002299.25</v>
      </c>
    </row>
    <row r="37" spans="2:14" ht="20.100000000000001" customHeight="1" x14ac:dyDescent="0.25">
      <c r="B37" s="7" t="s">
        <v>99</v>
      </c>
      <c r="C37" s="10">
        <v>22138498</v>
      </c>
      <c r="D37" s="10">
        <v>41510412</v>
      </c>
      <c r="E37" s="27">
        <f t="shared" si="2"/>
        <v>39434891.399999999</v>
      </c>
      <c r="F37" s="27">
        <f t="shared" si="3"/>
        <v>35491402.259999998</v>
      </c>
      <c r="G37" s="33"/>
      <c r="H37" s="33">
        <v>29382912.310000006</v>
      </c>
      <c r="I37" s="33"/>
      <c r="J37" s="16">
        <f t="shared" si="7"/>
        <v>0</v>
      </c>
      <c r="K37" s="16">
        <f t="shared" si="8"/>
        <v>0.74509935914265024</v>
      </c>
      <c r="L37" s="16">
        <f t="shared" si="9"/>
        <v>0</v>
      </c>
      <c r="M37" s="21">
        <f t="shared" si="10"/>
        <v>39434891.399999999</v>
      </c>
      <c r="N37" s="21">
        <f t="shared" si="11"/>
        <v>3943489.1400000006</v>
      </c>
    </row>
    <row r="38" spans="2:14" ht="20.100000000000001" customHeight="1" x14ac:dyDescent="0.25">
      <c r="B38" s="7" t="s">
        <v>100</v>
      </c>
      <c r="C38" s="10">
        <v>62047504</v>
      </c>
      <c r="D38" s="10">
        <v>96248525</v>
      </c>
      <c r="E38" s="27">
        <f t="shared" si="2"/>
        <v>91436098.75</v>
      </c>
      <c r="F38" s="27">
        <f t="shared" si="3"/>
        <v>82292488.875</v>
      </c>
      <c r="G38" s="33"/>
      <c r="H38" s="33">
        <v>77084521.329999983</v>
      </c>
      <c r="I38" s="33"/>
      <c r="J38" s="16">
        <f t="shared" si="7"/>
        <v>0</v>
      </c>
      <c r="K38" s="16">
        <f t="shared" si="8"/>
        <v>0.84304254428834091</v>
      </c>
      <c r="L38" s="16">
        <f t="shared" si="9"/>
        <v>0</v>
      </c>
      <c r="M38" s="21">
        <f t="shared" si="10"/>
        <v>91436098.75</v>
      </c>
      <c r="N38" s="21">
        <f t="shared" si="11"/>
        <v>9143609.875</v>
      </c>
    </row>
    <row r="39" spans="2:14" ht="20.100000000000001" customHeight="1" x14ac:dyDescent="0.25">
      <c r="B39" s="7" t="s">
        <v>101</v>
      </c>
      <c r="C39" s="10">
        <v>102132480</v>
      </c>
      <c r="D39" s="10">
        <v>109076090</v>
      </c>
      <c r="E39" s="27">
        <f t="shared" si="2"/>
        <v>103622285.5</v>
      </c>
      <c r="F39" s="27">
        <f t="shared" si="3"/>
        <v>93260056.950000003</v>
      </c>
      <c r="G39" s="33"/>
      <c r="H39" s="33">
        <v>63508261.390000001</v>
      </c>
      <c r="I39" s="33"/>
      <c r="J39" s="16">
        <f t="shared" si="7"/>
        <v>0</v>
      </c>
      <c r="K39" s="16">
        <f t="shared" si="8"/>
        <v>0.61288226836108528</v>
      </c>
      <c r="L39" s="16">
        <f t="shared" si="9"/>
        <v>0</v>
      </c>
      <c r="M39" s="21">
        <f t="shared" si="10"/>
        <v>103622285.5</v>
      </c>
      <c r="N39" s="21">
        <f t="shared" si="11"/>
        <v>10362228.549999997</v>
      </c>
    </row>
    <row r="40" spans="2:14" ht="20.100000000000001" customHeight="1" x14ac:dyDescent="0.25">
      <c r="B40" s="7" t="s">
        <v>102</v>
      </c>
      <c r="C40" s="10">
        <v>349246275</v>
      </c>
      <c r="D40" s="10">
        <v>372246275</v>
      </c>
      <c r="E40" s="27">
        <f t="shared" si="2"/>
        <v>353633961.25</v>
      </c>
      <c r="F40" s="27">
        <f t="shared" si="3"/>
        <v>318270565.125</v>
      </c>
      <c r="G40" s="33"/>
      <c r="H40" s="33">
        <v>287535817.38999999</v>
      </c>
      <c r="I40" s="33"/>
      <c r="J40" s="16">
        <f t="shared" si="4"/>
        <v>0</v>
      </c>
      <c r="K40" s="16">
        <f t="shared" si="0"/>
        <v>0.81308881187100635</v>
      </c>
      <c r="L40" s="16">
        <f t="shared" si="1"/>
        <v>0</v>
      </c>
      <c r="M40" s="21">
        <f t="shared" si="5"/>
        <v>353633961.25</v>
      </c>
      <c r="N40" s="21">
        <f t="shared" si="6"/>
        <v>35363396.125</v>
      </c>
    </row>
    <row r="41" spans="2:14" ht="20.100000000000001" customHeight="1" x14ac:dyDescent="0.25">
      <c r="B41" s="7" t="s">
        <v>103</v>
      </c>
      <c r="C41" s="10">
        <v>18523100</v>
      </c>
      <c r="D41" s="10">
        <v>22238500</v>
      </c>
      <c r="E41" s="27">
        <f t="shared" si="2"/>
        <v>21126575</v>
      </c>
      <c r="F41" s="27">
        <f t="shared" si="3"/>
        <v>19013917.5</v>
      </c>
      <c r="G41" s="33"/>
      <c r="H41" s="33">
        <v>21772333.34</v>
      </c>
      <c r="I41" s="33"/>
      <c r="J41" s="16">
        <f t="shared" si="4"/>
        <v>0</v>
      </c>
      <c r="K41" s="16">
        <f t="shared" si="0"/>
        <v>1.0305661632328005</v>
      </c>
      <c r="L41" s="16">
        <f t="shared" si="1"/>
        <v>0</v>
      </c>
      <c r="M41" s="21">
        <f t="shared" si="5"/>
        <v>21126575</v>
      </c>
      <c r="N41" s="21">
        <f t="shared" si="6"/>
        <v>2112657.5</v>
      </c>
    </row>
    <row r="42" spans="2:14" ht="20.100000000000001" customHeight="1" x14ac:dyDescent="0.25">
      <c r="B42" s="7" t="s">
        <v>104</v>
      </c>
      <c r="C42" s="10">
        <v>0</v>
      </c>
      <c r="D42" s="10">
        <v>13873595</v>
      </c>
      <c r="E42" s="27">
        <f t="shared" si="2"/>
        <v>13179915.25</v>
      </c>
      <c r="F42" s="27">
        <f t="shared" si="3"/>
        <v>11861923.725</v>
      </c>
      <c r="G42" s="33"/>
      <c r="H42" s="33">
        <v>9528040.6500000022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0.72292123805576081</v>
      </c>
      <c r="L42" s="16">
        <f t="shared" ref="L42" si="14">IF(ISERROR(+I42/E42)=TRUE,0,++I42/E42)</f>
        <v>0</v>
      </c>
      <c r="M42" s="21">
        <f t="shared" ref="M42" si="15">IF(ISERROR(+E42-G42)=TRUE,0,++E42-G42)</f>
        <v>13179915.25</v>
      </c>
      <c r="N42" s="21">
        <f t="shared" ref="N42" si="16">IF(ISERROR(+E42-F42)=TRUE,0,++E42-F42)</f>
        <v>1317991.5250000004</v>
      </c>
    </row>
    <row r="43" spans="2:14" ht="20.100000000000001" customHeight="1" x14ac:dyDescent="0.25">
      <c r="B43" s="8" t="s">
        <v>105</v>
      </c>
      <c r="C43" s="11">
        <v>0</v>
      </c>
      <c r="D43" s="11">
        <v>20321312</v>
      </c>
      <c r="E43" s="28">
        <f t="shared" si="2"/>
        <v>19305246.399999999</v>
      </c>
      <c r="F43" s="28">
        <f t="shared" si="3"/>
        <v>17374721.759999998</v>
      </c>
      <c r="G43" s="35"/>
      <c r="H43" s="35">
        <v>14007655.359999994</v>
      </c>
      <c r="I43" s="35"/>
      <c r="J43" s="19">
        <f t="shared" si="4"/>
        <v>0</v>
      </c>
      <c r="K43" s="19">
        <f t="shared" si="0"/>
        <v>0.72558801217890667</v>
      </c>
      <c r="L43" s="17">
        <f t="shared" si="1"/>
        <v>0</v>
      </c>
      <c r="M43" s="22">
        <f t="shared" si="5"/>
        <v>19305246.399999999</v>
      </c>
      <c r="N43" s="22">
        <f t="shared" si="6"/>
        <v>1930524.6400000006</v>
      </c>
    </row>
    <row r="44" spans="2:14" ht="23.25" customHeight="1" x14ac:dyDescent="0.25">
      <c r="B44" s="13" t="s">
        <v>39</v>
      </c>
      <c r="C44" s="13">
        <f>SUM(C10:C43)</f>
        <v>3889509578</v>
      </c>
      <c r="D44" s="13">
        <f>SUM(D10:D43)</f>
        <v>3318425738</v>
      </c>
      <c r="E44" s="24">
        <f>SUM(E10:E43)</f>
        <v>3152504451.1000013</v>
      </c>
      <c r="F44" s="24">
        <f>SUM(F10:F43)</f>
        <v>2837254005.9900002</v>
      </c>
      <c r="G44" s="13">
        <f>SUM(G10:G43)</f>
        <v>0</v>
      </c>
      <c r="H44" s="13">
        <f>SUM(H10:H43)</f>
        <v>2286547081.3200006</v>
      </c>
      <c r="I44" s="13">
        <f>SUM(I10:I43)</f>
        <v>0</v>
      </c>
      <c r="J44" s="18">
        <f t="shared" si="4"/>
        <v>0</v>
      </c>
      <c r="K44" s="18">
        <f t="shared" si="0"/>
        <v>0.7253112935406506</v>
      </c>
      <c r="L44" s="18">
        <f t="shared" si="1"/>
        <v>0</v>
      </c>
      <c r="M44" s="23">
        <f>SUM(M10:M43)</f>
        <v>3195005756.3000011</v>
      </c>
      <c r="N44" s="23">
        <f t="shared" si="6"/>
        <v>315250445.11000109</v>
      </c>
    </row>
    <row r="46" spans="2:14" x14ac:dyDescent="0.25">
      <c r="B46" s="14" t="s">
        <v>60</v>
      </c>
    </row>
    <row r="48" spans="2:14" x14ac:dyDescent="0.25">
      <c r="B48" s="1" t="s">
        <v>106</v>
      </c>
    </row>
    <row r="50" spans="2:2" x14ac:dyDescent="0.25">
      <c r="B50" s="1" t="s">
        <v>78</v>
      </c>
    </row>
    <row r="51" spans="2:2" x14ac:dyDescent="0.25">
      <c r="B51" s="1" t="s">
        <v>79</v>
      </c>
    </row>
    <row r="52" spans="2:2" x14ac:dyDescent="0.25">
      <c r="B52" s="1" t="s">
        <v>83</v>
      </c>
    </row>
    <row r="53" spans="2:2" x14ac:dyDescent="0.25">
      <c r="B53" s="1" t="s">
        <v>84</v>
      </c>
    </row>
  </sheetData>
  <mergeCells count="13">
    <mergeCell ref="J7:L7"/>
    <mergeCell ref="E8:E9"/>
    <mergeCell ref="J8:L8"/>
    <mergeCell ref="G8:G9"/>
    <mergeCell ref="B2:N2"/>
    <mergeCell ref="M8:M9"/>
    <mergeCell ref="N8:N9"/>
    <mergeCell ref="I8:I9"/>
    <mergeCell ref="B8:B9"/>
    <mergeCell ref="F8:F9"/>
    <mergeCell ref="H8:H9"/>
    <mergeCell ref="D8:D9"/>
    <mergeCell ref="C8:C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T53"/>
  <sheetViews>
    <sheetView showGridLines="0" zoomScaleNormal="100" workbookViewId="0">
      <selection activeCell="E10" sqref="E10:F10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1.42578125" style="1" customWidth="1"/>
    <col min="21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.75" x14ac:dyDescent="0.25">
      <c r="B4" s="2" t="s">
        <v>41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107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68</v>
      </c>
      <c r="C10" s="9">
        <v>45071322</v>
      </c>
      <c r="D10" s="9">
        <v>79416281</v>
      </c>
      <c r="E10" s="32">
        <f>+D10*95%</f>
        <v>75445466.950000003</v>
      </c>
      <c r="F10" s="32">
        <f>+E10*90%</f>
        <v>67900920.25500001</v>
      </c>
      <c r="G10" s="31"/>
      <c r="H10" s="31">
        <v>32673373.34</v>
      </c>
      <c r="I10" s="31"/>
      <c r="J10" s="15">
        <f>IF(ISERROR(+G10/E10)=TRUE,0,++G10/E10)</f>
        <v>0</v>
      </c>
      <c r="K10" s="15">
        <f t="shared" ref="K10:K44" si="0">IF(ISERROR(+H10/E10)=TRUE,0,++H10/E10)</f>
        <v>0.43307271676976478</v>
      </c>
      <c r="L10" s="15">
        <f t="shared" ref="L10:L44" si="1">IF(ISERROR(+I10/E10)=TRUE,0,++I10/E10)</f>
        <v>0</v>
      </c>
      <c r="M10" s="20">
        <f>IF(ISERROR(+E10-G10)=TRUE,0,++E10-G10)</f>
        <v>75445466.950000003</v>
      </c>
      <c r="N10" s="20">
        <f>IF(ISERROR(+E10-F10)=TRUE,0,++E10-F10)</f>
        <v>7544546.6949999928</v>
      </c>
    </row>
    <row r="11" spans="2:14" ht="20.100000000000001" customHeight="1" x14ac:dyDescent="0.25">
      <c r="B11" s="7" t="s">
        <v>69</v>
      </c>
      <c r="C11" s="10">
        <v>1446061</v>
      </c>
      <c r="D11" s="10">
        <v>3436147</v>
      </c>
      <c r="E11" s="27">
        <f t="shared" ref="E11:E43" si="2">+D11*95%</f>
        <v>3264339.65</v>
      </c>
      <c r="F11" s="27">
        <f t="shared" ref="F11:F43" si="3">+E11*90%</f>
        <v>2937905.6850000001</v>
      </c>
      <c r="G11" s="33"/>
      <c r="H11" s="33">
        <v>1637762.97</v>
      </c>
      <c r="I11" s="33"/>
      <c r="J11" s="16">
        <f t="shared" ref="J11:J44" si="4">IF(ISERROR(+G11/E11)=TRUE,0,++G11/E11)</f>
        <v>0</v>
      </c>
      <c r="K11" s="16">
        <f t="shared" si="0"/>
        <v>0.50171340779443707</v>
      </c>
      <c r="L11" s="16">
        <f t="shared" si="1"/>
        <v>0</v>
      </c>
      <c r="M11" s="21">
        <f t="shared" ref="M11:M43" si="5">IF(ISERROR(+E11-G11)=TRUE,0,++E11-G11)</f>
        <v>3264339.65</v>
      </c>
      <c r="N11" s="21">
        <f t="shared" ref="N11:N44" si="6">IF(ISERROR(+E11-F11)=TRUE,0,++E11-F11)</f>
        <v>326433.96499999985</v>
      </c>
    </row>
    <row r="12" spans="2:14" ht="20.100000000000001" customHeight="1" x14ac:dyDescent="0.25">
      <c r="B12" s="7" t="s">
        <v>70</v>
      </c>
      <c r="C12" s="10">
        <v>12124454</v>
      </c>
      <c r="D12" s="10">
        <v>12512971</v>
      </c>
      <c r="E12" s="27">
        <f t="shared" si="2"/>
        <v>11887322.449999999</v>
      </c>
      <c r="F12" s="27">
        <f t="shared" si="3"/>
        <v>10698590.205</v>
      </c>
      <c r="G12" s="33"/>
      <c r="H12" s="33">
        <v>4481122.4999999991</v>
      </c>
      <c r="I12" s="33"/>
      <c r="J12" s="16">
        <f t="shared" si="4"/>
        <v>0</v>
      </c>
      <c r="K12" s="16">
        <f t="shared" si="0"/>
        <v>0.37696651359869515</v>
      </c>
      <c r="L12" s="16">
        <f t="shared" si="1"/>
        <v>0</v>
      </c>
      <c r="M12" s="21">
        <f t="shared" si="5"/>
        <v>11887322.449999999</v>
      </c>
      <c r="N12" s="21">
        <f t="shared" si="6"/>
        <v>1188732.2449999992</v>
      </c>
    </row>
    <row r="13" spans="2:14" ht="20.100000000000001" customHeight="1" x14ac:dyDescent="0.25">
      <c r="B13" s="7" t="s">
        <v>71</v>
      </c>
      <c r="C13" s="10">
        <v>19416779</v>
      </c>
      <c r="D13" s="10">
        <v>19589385</v>
      </c>
      <c r="E13" s="27">
        <f t="shared" si="2"/>
        <v>18609915.75</v>
      </c>
      <c r="F13" s="27">
        <f t="shared" si="3"/>
        <v>16748924.175000001</v>
      </c>
      <c r="G13" s="33"/>
      <c r="H13" s="33">
        <v>12957685.299999997</v>
      </c>
      <c r="I13" s="33"/>
      <c r="J13" s="16">
        <f t="shared" si="4"/>
        <v>0</v>
      </c>
      <c r="K13" s="16">
        <f t="shared" si="0"/>
        <v>0.69627855784355164</v>
      </c>
      <c r="L13" s="16">
        <f t="shared" si="1"/>
        <v>0</v>
      </c>
      <c r="M13" s="21">
        <f t="shared" si="5"/>
        <v>18609915.75</v>
      </c>
      <c r="N13" s="21">
        <f t="shared" si="6"/>
        <v>1860991.5749999993</v>
      </c>
    </row>
    <row r="14" spans="2:14" ht="20.100000000000001" customHeight="1" x14ac:dyDescent="0.25">
      <c r="B14" s="7" t="s">
        <v>72</v>
      </c>
      <c r="C14" s="10">
        <v>3255917</v>
      </c>
      <c r="D14" s="10">
        <v>5193127</v>
      </c>
      <c r="E14" s="27">
        <f t="shared" si="2"/>
        <v>4933470.6499999994</v>
      </c>
      <c r="F14" s="27">
        <f t="shared" si="3"/>
        <v>4440123.585</v>
      </c>
      <c r="G14" s="33"/>
      <c r="H14" s="33">
        <v>1218516.8700000001</v>
      </c>
      <c r="I14" s="33"/>
      <c r="J14" s="16">
        <f t="shared" si="4"/>
        <v>0</v>
      </c>
      <c r="K14" s="16">
        <f t="shared" si="0"/>
        <v>0.24698978801059659</v>
      </c>
      <c r="L14" s="16">
        <f t="shared" si="1"/>
        <v>0</v>
      </c>
      <c r="M14" s="21">
        <f t="shared" si="5"/>
        <v>4933470.6499999994</v>
      </c>
      <c r="N14" s="21">
        <f t="shared" si="6"/>
        <v>493347.06499999948</v>
      </c>
    </row>
    <row r="15" spans="2:14" ht="20.100000000000001" customHeight="1" x14ac:dyDescent="0.25">
      <c r="B15" s="7" t="s">
        <v>73</v>
      </c>
      <c r="C15" s="10">
        <v>26303233</v>
      </c>
      <c r="D15" s="10">
        <v>29823676</v>
      </c>
      <c r="E15" s="27">
        <f t="shared" si="2"/>
        <v>28332492.199999999</v>
      </c>
      <c r="F15" s="27">
        <f t="shared" si="3"/>
        <v>25499242.98</v>
      </c>
      <c r="G15" s="33"/>
      <c r="H15" s="33">
        <v>14148372.100000001</v>
      </c>
      <c r="I15" s="33"/>
      <c r="J15" s="16">
        <f t="shared" si="4"/>
        <v>0</v>
      </c>
      <c r="K15" s="16">
        <f t="shared" si="0"/>
        <v>0.4993691342126268</v>
      </c>
      <c r="L15" s="16">
        <f t="shared" si="1"/>
        <v>0</v>
      </c>
      <c r="M15" s="21">
        <f t="shared" si="5"/>
        <v>28332492.199999999</v>
      </c>
      <c r="N15" s="21">
        <f t="shared" si="6"/>
        <v>2833249.2199999988</v>
      </c>
    </row>
    <row r="16" spans="2:14" ht="20.100000000000001" customHeight="1" x14ac:dyDescent="0.25">
      <c r="B16" s="7" t="s">
        <v>74</v>
      </c>
      <c r="C16" s="10">
        <v>24000000</v>
      </c>
      <c r="D16" s="10">
        <v>25623994</v>
      </c>
      <c r="E16" s="27">
        <f t="shared" si="2"/>
        <v>24342794.299999997</v>
      </c>
      <c r="F16" s="27">
        <f t="shared" si="3"/>
        <v>21908514.869999997</v>
      </c>
      <c r="G16" s="33"/>
      <c r="H16" s="33">
        <v>10671681.380000003</v>
      </c>
      <c r="I16" s="33"/>
      <c r="J16" s="16">
        <f t="shared" si="4"/>
        <v>0</v>
      </c>
      <c r="K16" s="16">
        <f t="shared" si="0"/>
        <v>0.43839179875910977</v>
      </c>
      <c r="L16" s="16">
        <f t="shared" si="1"/>
        <v>0</v>
      </c>
      <c r="M16" s="21">
        <f t="shared" si="5"/>
        <v>24342794.299999997</v>
      </c>
      <c r="N16" s="21">
        <f t="shared" si="6"/>
        <v>2434279.4299999997</v>
      </c>
    </row>
    <row r="17" spans="2:14" ht="20.100000000000001" customHeight="1" x14ac:dyDescent="0.25">
      <c r="B17" s="7" t="s">
        <v>75</v>
      </c>
      <c r="C17" s="10">
        <v>7200000</v>
      </c>
      <c r="D17" s="10">
        <v>5224135</v>
      </c>
      <c r="E17" s="27">
        <f t="shared" si="2"/>
        <v>4962928.25</v>
      </c>
      <c r="F17" s="27">
        <f t="shared" si="3"/>
        <v>4466635.4249999998</v>
      </c>
      <c r="G17" s="33"/>
      <c r="H17" s="33">
        <v>2910563.26</v>
      </c>
      <c r="I17" s="33"/>
      <c r="J17" s="16">
        <f t="shared" si="4"/>
        <v>0</v>
      </c>
      <c r="K17" s="16">
        <f t="shared" si="0"/>
        <v>0.58646087821237392</v>
      </c>
      <c r="L17" s="16">
        <f t="shared" si="1"/>
        <v>0</v>
      </c>
      <c r="M17" s="21">
        <f t="shared" si="5"/>
        <v>4962928.25</v>
      </c>
      <c r="N17" s="21">
        <f t="shared" si="6"/>
        <v>496292.82500000019</v>
      </c>
    </row>
    <row r="18" spans="2:14" ht="20.100000000000001" customHeight="1" x14ac:dyDescent="0.25">
      <c r="B18" s="7" t="s">
        <v>76</v>
      </c>
      <c r="C18" s="10">
        <v>16000000</v>
      </c>
      <c r="D18" s="10">
        <v>16809388</v>
      </c>
      <c r="E18" s="27">
        <f t="shared" si="2"/>
        <v>15968918.6</v>
      </c>
      <c r="F18" s="27">
        <f t="shared" si="3"/>
        <v>14372026.74</v>
      </c>
      <c r="G18" s="33"/>
      <c r="H18" s="33">
        <v>9516030.1199999973</v>
      </c>
      <c r="I18" s="33"/>
      <c r="J18" s="16">
        <f t="shared" si="4"/>
        <v>0</v>
      </c>
      <c r="K18" s="16">
        <f t="shared" si="0"/>
        <v>0.59590948882412098</v>
      </c>
      <c r="L18" s="16">
        <f t="shared" si="1"/>
        <v>0</v>
      </c>
      <c r="M18" s="21">
        <f t="shared" si="5"/>
        <v>15968918.6</v>
      </c>
      <c r="N18" s="21">
        <f t="shared" si="6"/>
        <v>1596891.8599999994</v>
      </c>
    </row>
    <row r="19" spans="2:14" ht="20.100000000000001" customHeight="1" x14ac:dyDescent="0.25">
      <c r="B19" s="7" t="s">
        <v>77</v>
      </c>
      <c r="C19" s="10">
        <v>5116146</v>
      </c>
      <c r="D19" s="10">
        <v>7989277</v>
      </c>
      <c r="E19" s="27">
        <f t="shared" si="2"/>
        <v>7589813.1499999994</v>
      </c>
      <c r="F19" s="27">
        <f t="shared" si="3"/>
        <v>6830831.835</v>
      </c>
      <c r="G19" s="33"/>
      <c r="H19" s="33">
        <v>4149469.3899999997</v>
      </c>
      <c r="I19" s="33"/>
      <c r="J19" s="16">
        <f t="shared" si="4"/>
        <v>0</v>
      </c>
      <c r="K19" s="16">
        <f t="shared" si="0"/>
        <v>0.54671561842072491</v>
      </c>
      <c r="L19" s="16">
        <f t="shared" si="1"/>
        <v>0</v>
      </c>
      <c r="M19" s="21">
        <f t="shared" si="5"/>
        <v>7589813.1499999994</v>
      </c>
      <c r="N19" s="21">
        <f t="shared" si="6"/>
        <v>758981.31499999948</v>
      </c>
    </row>
    <row r="20" spans="2:14" ht="20.100000000000001" customHeight="1" x14ac:dyDescent="0.25">
      <c r="B20" s="7" t="s">
        <v>80</v>
      </c>
      <c r="C20" s="10">
        <v>4607070</v>
      </c>
      <c r="D20" s="10">
        <v>11457422</v>
      </c>
      <c r="E20" s="27">
        <f t="shared" si="2"/>
        <v>10884550.9</v>
      </c>
      <c r="F20" s="27">
        <f t="shared" si="3"/>
        <v>9796095.8100000005</v>
      </c>
      <c r="G20" s="33"/>
      <c r="H20" s="33">
        <v>3583527.2600000002</v>
      </c>
      <c r="I20" s="33"/>
      <c r="J20" s="16">
        <f t="shared" si="4"/>
        <v>0</v>
      </c>
      <c r="K20" s="16">
        <f t="shared" si="0"/>
        <v>0.32923060334992782</v>
      </c>
      <c r="L20" s="16">
        <f t="shared" si="1"/>
        <v>0</v>
      </c>
      <c r="M20" s="21">
        <f t="shared" si="5"/>
        <v>10884550.9</v>
      </c>
      <c r="N20" s="21">
        <f t="shared" si="6"/>
        <v>1088455.0899999999</v>
      </c>
    </row>
    <row r="21" spans="2:14" ht="20.100000000000001" customHeight="1" x14ac:dyDescent="0.25">
      <c r="B21" s="7" t="s">
        <v>81</v>
      </c>
      <c r="C21" s="10">
        <v>10665000</v>
      </c>
      <c r="D21" s="10">
        <v>13141007</v>
      </c>
      <c r="E21" s="27">
        <f t="shared" si="2"/>
        <v>12483956.649999999</v>
      </c>
      <c r="F21" s="27">
        <f t="shared" si="3"/>
        <v>11235560.984999999</v>
      </c>
      <c r="G21" s="33"/>
      <c r="H21" s="33">
        <v>2799885.69</v>
      </c>
      <c r="I21" s="33"/>
      <c r="J21" s="16">
        <f t="shared" si="4"/>
        <v>0</v>
      </c>
      <c r="K21" s="16">
        <f t="shared" si="0"/>
        <v>0.22427870974704164</v>
      </c>
      <c r="L21" s="16">
        <f t="shared" si="1"/>
        <v>0</v>
      </c>
      <c r="M21" s="21">
        <f t="shared" si="5"/>
        <v>12483956.649999999</v>
      </c>
      <c r="N21" s="21">
        <f t="shared" si="6"/>
        <v>1248395.6649999991</v>
      </c>
    </row>
    <row r="22" spans="2:14" ht="20.100000000000001" customHeight="1" x14ac:dyDescent="0.25">
      <c r="B22" s="7" t="s">
        <v>82</v>
      </c>
      <c r="C22" s="10">
        <v>6211107</v>
      </c>
      <c r="D22" s="10">
        <v>2055743</v>
      </c>
      <c r="E22" s="27">
        <f t="shared" si="2"/>
        <v>1952955.8499999999</v>
      </c>
      <c r="F22" s="27">
        <f t="shared" si="3"/>
        <v>1757660.2649999999</v>
      </c>
      <c r="G22" s="33"/>
      <c r="H22" s="33">
        <v>1529574.75</v>
      </c>
      <c r="I22" s="33"/>
      <c r="J22" s="16">
        <f t="shared" si="4"/>
        <v>0</v>
      </c>
      <c r="K22" s="16">
        <f t="shared" si="0"/>
        <v>0.78321010175422046</v>
      </c>
      <c r="L22" s="16">
        <f t="shared" si="1"/>
        <v>0</v>
      </c>
      <c r="M22" s="21">
        <f t="shared" si="5"/>
        <v>1952955.8499999999</v>
      </c>
      <c r="N22" s="21">
        <f t="shared" si="6"/>
        <v>195295.58499999996</v>
      </c>
    </row>
    <row r="23" spans="2:14" ht="20.100000000000001" customHeight="1" x14ac:dyDescent="0.25">
      <c r="B23" s="7" t="s">
        <v>85</v>
      </c>
      <c r="C23" s="10">
        <v>8775387</v>
      </c>
      <c r="D23" s="10">
        <v>8787472</v>
      </c>
      <c r="E23" s="27">
        <f t="shared" si="2"/>
        <v>8348098.3999999994</v>
      </c>
      <c r="F23" s="27">
        <f t="shared" si="3"/>
        <v>7513288.5599999996</v>
      </c>
      <c r="G23" s="33"/>
      <c r="H23" s="33">
        <v>4943319.3899999997</v>
      </c>
      <c r="I23" s="33"/>
      <c r="J23" s="16">
        <f t="shared" si="4"/>
        <v>0</v>
      </c>
      <c r="K23" s="16">
        <f t="shared" si="0"/>
        <v>0.59214915219494779</v>
      </c>
      <c r="L23" s="16">
        <f t="shared" si="1"/>
        <v>0</v>
      </c>
      <c r="M23" s="21">
        <f t="shared" si="5"/>
        <v>8348098.3999999994</v>
      </c>
      <c r="N23" s="21">
        <f t="shared" si="6"/>
        <v>834809.83999999985</v>
      </c>
    </row>
    <row r="24" spans="2:14" ht="20.100000000000001" customHeight="1" x14ac:dyDescent="0.25">
      <c r="B24" s="7" t="s">
        <v>86</v>
      </c>
      <c r="C24" s="10">
        <v>10096174</v>
      </c>
      <c r="D24" s="10">
        <v>11223119</v>
      </c>
      <c r="E24" s="27">
        <f t="shared" si="2"/>
        <v>10661963.049999999</v>
      </c>
      <c r="F24" s="27">
        <f t="shared" si="3"/>
        <v>9595766.7449999992</v>
      </c>
      <c r="G24" s="33"/>
      <c r="H24" s="33">
        <v>5407247.3000000007</v>
      </c>
      <c r="I24" s="33"/>
      <c r="J24" s="16">
        <f t="shared" si="4"/>
        <v>0</v>
      </c>
      <c r="K24" s="16">
        <f t="shared" si="0"/>
        <v>0.50715307065334481</v>
      </c>
      <c r="L24" s="16">
        <f t="shared" si="1"/>
        <v>0</v>
      </c>
      <c r="M24" s="21">
        <f t="shared" si="5"/>
        <v>10661963.049999999</v>
      </c>
      <c r="N24" s="21">
        <f t="shared" si="6"/>
        <v>1066196.3049999997</v>
      </c>
    </row>
    <row r="25" spans="2:14" ht="20.100000000000001" customHeight="1" x14ac:dyDescent="0.25">
      <c r="B25" s="7" t="s">
        <v>87</v>
      </c>
      <c r="C25" s="10">
        <v>4633802</v>
      </c>
      <c r="D25" s="10">
        <v>4684882</v>
      </c>
      <c r="E25" s="27">
        <f t="shared" si="2"/>
        <v>4450637.8999999994</v>
      </c>
      <c r="F25" s="27">
        <f t="shared" si="3"/>
        <v>4005574.1099999994</v>
      </c>
      <c r="G25" s="33"/>
      <c r="H25" s="33">
        <v>1135373.0400000003</v>
      </c>
      <c r="I25" s="33"/>
      <c r="J25" s="16">
        <f t="shared" si="4"/>
        <v>0</v>
      </c>
      <c r="K25" s="16">
        <f t="shared" si="0"/>
        <v>0.25510344034054094</v>
      </c>
      <c r="L25" s="16">
        <f t="shared" si="1"/>
        <v>0</v>
      </c>
      <c r="M25" s="21">
        <f t="shared" si="5"/>
        <v>4450637.8999999994</v>
      </c>
      <c r="N25" s="21">
        <f t="shared" si="6"/>
        <v>445063.79000000004</v>
      </c>
    </row>
    <row r="26" spans="2:14" ht="20.100000000000001" customHeight="1" x14ac:dyDescent="0.25">
      <c r="B26" s="7" t="s">
        <v>88</v>
      </c>
      <c r="C26" s="10">
        <v>3060000</v>
      </c>
      <c r="D26" s="10">
        <v>4605311</v>
      </c>
      <c r="E26" s="27">
        <f t="shared" si="2"/>
        <v>4375045.45</v>
      </c>
      <c r="F26" s="27">
        <f t="shared" si="3"/>
        <v>3937540.9050000003</v>
      </c>
      <c r="G26" s="33"/>
      <c r="H26" s="33">
        <v>1591939.9000000001</v>
      </c>
      <c r="I26" s="33"/>
      <c r="J26" s="16">
        <f t="shared" si="4"/>
        <v>0</v>
      </c>
      <c r="K26" s="16">
        <f t="shared" si="0"/>
        <v>0.36386819707210127</v>
      </c>
      <c r="L26" s="16">
        <f t="shared" si="1"/>
        <v>0</v>
      </c>
      <c r="M26" s="21">
        <f t="shared" si="5"/>
        <v>4375045.45</v>
      </c>
      <c r="N26" s="21">
        <f t="shared" si="6"/>
        <v>437504.54499999993</v>
      </c>
    </row>
    <row r="27" spans="2:14" ht="20.100000000000001" customHeight="1" x14ac:dyDescent="0.25">
      <c r="B27" s="7" t="s">
        <v>89</v>
      </c>
      <c r="C27" s="10">
        <v>8874500</v>
      </c>
      <c r="D27" s="10">
        <v>9681153</v>
      </c>
      <c r="E27" s="27">
        <f t="shared" si="2"/>
        <v>9197095.3499999996</v>
      </c>
      <c r="F27" s="27">
        <f t="shared" si="3"/>
        <v>8277385.8149999995</v>
      </c>
      <c r="G27" s="33"/>
      <c r="H27" s="33">
        <v>5490345.0500000007</v>
      </c>
      <c r="I27" s="33"/>
      <c r="J27" s="16">
        <f t="shared" si="4"/>
        <v>0</v>
      </c>
      <c r="K27" s="16">
        <f t="shared" si="0"/>
        <v>0.59696511138160602</v>
      </c>
      <c r="L27" s="16">
        <f t="shared" si="1"/>
        <v>0</v>
      </c>
      <c r="M27" s="21">
        <f t="shared" si="5"/>
        <v>9197095.3499999996</v>
      </c>
      <c r="N27" s="21">
        <f t="shared" si="6"/>
        <v>919709.53500000015</v>
      </c>
    </row>
    <row r="28" spans="2:14" ht="20.100000000000001" customHeight="1" x14ac:dyDescent="0.25">
      <c r="B28" s="7" t="s">
        <v>90</v>
      </c>
      <c r="C28" s="10">
        <v>5931765</v>
      </c>
      <c r="D28" s="10">
        <v>5467923</v>
      </c>
      <c r="E28" s="27">
        <f t="shared" si="2"/>
        <v>5194526.8499999996</v>
      </c>
      <c r="F28" s="27">
        <f t="shared" si="3"/>
        <v>4675074.165</v>
      </c>
      <c r="G28" s="33"/>
      <c r="H28" s="33">
        <v>2362817.14</v>
      </c>
      <c r="I28" s="33"/>
      <c r="J28" s="16">
        <f t="shared" si="4"/>
        <v>0</v>
      </c>
      <c r="K28" s="16">
        <f t="shared" si="0"/>
        <v>0.45486667183171847</v>
      </c>
      <c r="L28" s="16">
        <f t="shared" si="1"/>
        <v>0</v>
      </c>
      <c r="M28" s="21">
        <f t="shared" si="5"/>
        <v>5194526.8499999996</v>
      </c>
      <c r="N28" s="21">
        <f t="shared" si="6"/>
        <v>519452.68499999959</v>
      </c>
    </row>
    <row r="29" spans="2:14" ht="20.100000000000001" customHeight="1" x14ac:dyDescent="0.25">
      <c r="B29" s="7" t="s">
        <v>91</v>
      </c>
      <c r="C29" s="10">
        <v>2907000</v>
      </c>
      <c r="D29" s="10">
        <v>3523022</v>
      </c>
      <c r="E29" s="27">
        <f t="shared" si="2"/>
        <v>3346870.9</v>
      </c>
      <c r="F29" s="27">
        <f t="shared" si="3"/>
        <v>3012183.81</v>
      </c>
      <c r="G29" s="33"/>
      <c r="H29" s="33">
        <v>1985161.4299999992</v>
      </c>
      <c r="I29" s="33"/>
      <c r="J29" s="16">
        <f t="shared" si="4"/>
        <v>0</v>
      </c>
      <c r="K29" s="16">
        <f t="shared" si="0"/>
        <v>0.59313952922414759</v>
      </c>
      <c r="L29" s="16">
        <f t="shared" si="1"/>
        <v>0</v>
      </c>
      <c r="M29" s="21">
        <f t="shared" si="5"/>
        <v>3346870.9</v>
      </c>
      <c r="N29" s="21">
        <f t="shared" si="6"/>
        <v>334687.08999999985</v>
      </c>
    </row>
    <row r="30" spans="2:14" ht="20.100000000000001" customHeight="1" x14ac:dyDescent="0.25">
      <c r="B30" s="7" t="s">
        <v>92</v>
      </c>
      <c r="C30" s="10">
        <v>2787507</v>
      </c>
      <c r="D30" s="10">
        <v>2787507</v>
      </c>
      <c r="E30" s="27">
        <f t="shared" si="2"/>
        <v>2648131.65</v>
      </c>
      <c r="F30" s="27">
        <f t="shared" si="3"/>
        <v>2383318.4849999999</v>
      </c>
      <c r="G30" s="33"/>
      <c r="H30" s="33">
        <v>1412937.3399999999</v>
      </c>
      <c r="I30" s="33"/>
      <c r="J30" s="16">
        <f t="shared" si="4"/>
        <v>0</v>
      </c>
      <c r="K30" s="16">
        <f t="shared" si="0"/>
        <v>0.53356008187885973</v>
      </c>
      <c r="L30" s="16">
        <f t="shared" si="1"/>
        <v>0</v>
      </c>
      <c r="M30" s="21">
        <f t="shared" si="5"/>
        <v>2648131.65</v>
      </c>
      <c r="N30" s="21">
        <f t="shared" si="6"/>
        <v>264813.16500000004</v>
      </c>
    </row>
    <row r="31" spans="2:14" ht="20.100000000000001" customHeight="1" x14ac:dyDescent="0.25">
      <c r="B31" s="7" t="s">
        <v>93</v>
      </c>
      <c r="C31" s="10">
        <v>3449024</v>
      </c>
      <c r="D31" s="10">
        <v>4220712</v>
      </c>
      <c r="E31" s="27">
        <f t="shared" si="2"/>
        <v>4009676.4</v>
      </c>
      <c r="F31" s="27">
        <f t="shared" si="3"/>
        <v>3608708.76</v>
      </c>
      <c r="G31" s="33"/>
      <c r="H31" s="33">
        <v>2034949.3399999999</v>
      </c>
      <c r="I31" s="33"/>
      <c r="J31" s="16">
        <f t="shared" si="4"/>
        <v>0</v>
      </c>
      <c r="K31" s="16">
        <f t="shared" si="0"/>
        <v>0.50750961848193032</v>
      </c>
      <c r="L31" s="16">
        <f t="shared" si="1"/>
        <v>0</v>
      </c>
      <c r="M31" s="21">
        <f t="shared" si="5"/>
        <v>4009676.4</v>
      </c>
      <c r="N31" s="21">
        <f t="shared" si="6"/>
        <v>400967.64000000013</v>
      </c>
    </row>
    <row r="32" spans="2:14" ht="20.100000000000001" customHeight="1" x14ac:dyDescent="0.25">
      <c r="B32" s="7" t="s">
        <v>94</v>
      </c>
      <c r="C32" s="10">
        <v>3128480</v>
      </c>
      <c r="D32" s="10">
        <v>5063726</v>
      </c>
      <c r="E32" s="27">
        <f t="shared" si="2"/>
        <v>4810539.7</v>
      </c>
      <c r="F32" s="27">
        <f t="shared" si="3"/>
        <v>4329485.7300000004</v>
      </c>
      <c r="G32" s="33"/>
      <c r="H32" s="33">
        <v>3260813.790000001</v>
      </c>
      <c r="I32" s="33"/>
      <c r="J32" s="16">
        <f t="shared" si="4"/>
        <v>0</v>
      </c>
      <c r="K32" s="16">
        <f t="shared" si="0"/>
        <v>0.67784780780418485</v>
      </c>
      <c r="L32" s="16">
        <f t="shared" si="1"/>
        <v>0</v>
      </c>
      <c r="M32" s="21">
        <f t="shared" si="5"/>
        <v>4810539.7</v>
      </c>
      <c r="N32" s="21">
        <f t="shared" si="6"/>
        <v>481053.96999999974</v>
      </c>
    </row>
    <row r="33" spans="2:14" ht="20.100000000000001" customHeight="1" x14ac:dyDescent="0.25">
      <c r="B33" s="7" t="s">
        <v>95</v>
      </c>
      <c r="C33" s="10">
        <v>2759807</v>
      </c>
      <c r="D33" s="10">
        <v>2847607</v>
      </c>
      <c r="E33" s="27">
        <f t="shared" si="2"/>
        <v>2705226.65</v>
      </c>
      <c r="F33" s="27">
        <f t="shared" si="3"/>
        <v>2434703.9849999999</v>
      </c>
      <c r="G33" s="33"/>
      <c r="H33" s="33">
        <v>1470636.51</v>
      </c>
      <c r="I33" s="33"/>
      <c r="J33" s="16">
        <f t="shared" si="4"/>
        <v>0</v>
      </c>
      <c r="K33" s="16">
        <f t="shared" si="0"/>
        <v>0.54362783613713106</v>
      </c>
      <c r="L33" s="16">
        <f t="shared" si="1"/>
        <v>0</v>
      </c>
      <c r="M33" s="21">
        <f t="shared" si="5"/>
        <v>2705226.65</v>
      </c>
      <c r="N33" s="21">
        <f t="shared" si="6"/>
        <v>270522.66500000004</v>
      </c>
    </row>
    <row r="34" spans="2:14" ht="20.100000000000001" customHeight="1" x14ac:dyDescent="0.25">
      <c r="B34" s="7" t="s">
        <v>96</v>
      </c>
      <c r="C34" s="10">
        <v>3389646</v>
      </c>
      <c r="D34" s="10">
        <v>3797030</v>
      </c>
      <c r="E34" s="27">
        <f t="shared" si="2"/>
        <v>3607178.5</v>
      </c>
      <c r="F34" s="27">
        <f t="shared" si="3"/>
        <v>3246460.65</v>
      </c>
      <c r="G34" s="33"/>
      <c r="H34" s="33">
        <v>2340157.38</v>
      </c>
      <c r="I34" s="33"/>
      <c r="J34" s="16">
        <f t="shared" si="4"/>
        <v>0</v>
      </c>
      <c r="K34" s="16">
        <f t="shared" si="0"/>
        <v>0.64875009096444769</v>
      </c>
      <c r="L34" s="16">
        <f t="shared" si="1"/>
        <v>0</v>
      </c>
      <c r="M34" s="21">
        <f t="shared" si="5"/>
        <v>3607178.5</v>
      </c>
      <c r="N34" s="21">
        <f t="shared" si="6"/>
        <v>360717.85000000009</v>
      </c>
    </row>
    <row r="35" spans="2:14" ht="20.100000000000001" customHeight="1" x14ac:dyDescent="0.25">
      <c r="B35" s="7" t="s">
        <v>97</v>
      </c>
      <c r="C35" s="10">
        <v>2992486</v>
      </c>
      <c r="D35" s="10">
        <v>3378772</v>
      </c>
      <c r="E35" s="27">
        <f t="shared" si="2"/>
        <v>3209833.4</v>
      </c>
      <c r="F35" s="27">
        <f t="shared" si="3"/>
        <v>2888850.06</v>
      </c>
      <c r="G35" s="33"/>
      <c r="H35" s="33">
        <v>1044173.9999999998</v>
      </c>
      <c r="I35" s="33"/>
      <c r="J35" s="16">
        <f t="shared" si="4"/>
        <v>0</v>
      </c>
      <c r="K35" s="16">
        <f t="shared" si="0"/>
        <v>0.3253047338843193</v>
      </c>
      <c r="L35" s="16">
        <f t="shared" si="1"/>
        <v>0</v>
      </c>
      <c r="M35" s="21">
        <f t="shared" si="5"/>
        <v>3209833.4</v>
      </c>
      <c r="N35" s="21">
        <f t="shared" si="6"/>
        <v>320983.33999999985</v>
      </c>
    </row>
    <row r="36" spans="2:14" ht="20.100000000000001" customHeight="1" x14ac:dyDescent="0.25">
      <c r="B36" s="7" t="s">
        <v>98</v>
      </c>
      <c r="C36" s="10">
        <v>6591241</v>
      </c>
      <c r="D36" s="10">
        <v>7018339</v>
      </c>
      <c r="E36" s="27">
        <f t="shared" si="2"/>
        <v>6667422.0499999998</v>
      </c>
      <c r="F36" s="27">
        <f t="shared" si="3"/>
        <v>6000679.8449999997</v>
      </c>
      <c r="G36" s="33"/>
      <c r="H36" s="33">
        <v>3025364.33</v>
      </c>
      <c r="I36" s="33"/>
      <c r="J36" s="16">
        <f t="shared" ref="J36:J39" si="7">IF(ISERROR(+G36/E36)=TRUE,0,++G36/E36)</f>
        <v>0</v>
      </c>
      <c r="K36" s="16">
        <f t="shared" ref="K36:K39" si="8">IF(ISERROR(+H36/E36)=TRUE,0,++H36/E36)</f>
        <v>0.45375323585522837</v>
      </c>
      <c r="L36" s="16">
        <f t="shared" ref="L36:L39" si="9">IF(ISERROR(+I36/E36)=TRUE,0,++I36/E36)</f>
        <v>0</v>
      </c>
      <c r="M36" s="21">
        <f t="shared" ref="M36:M39" si="10">IF(ISERROR(+E36-G36)=TRUE,0,++E36-G36)</f>
        <v>6667422.0499999998</v>
      </c>
      <c r="N36" s="21">
        <f t="shared" ref="N36:N39" si="11">IF(ISERROR(+E36-F36)=TRUE,0,++E36-F36)</f>
        <v>666742.20500000007</v>
      </c>
    </row>
    <row r="37" spans="2:14" ht="20.100000000000001" customHeight="1" x14ac:dyDescent="0.25">
      <c r="B37" s="7" t="s">
        <v>99</v>
      </c>
      <c r="C37" s="10">
        <v>5523041</v>
      </c>
      <c r="D37" s="10">
        <v>9000855</v>
      </c>
      <c r="E37" s="27">
        <f t="shared" si="2"/>
        <v>8550812.25</v>
      </c>
      <c r="F37" s="27">
        <f t="shared" si="3"/>
        <v>7695731.0250000004</v>
      </c>
      <c r="G37" s="33"/>
      <c r="H37" s="33">
        <v>4486242.0599999996</v>
      </c>
      <c r="I37" s="33"/>
      <c r="J37" s="16">
        <f t="shared" si="7"/>
        <v>0</v>
      </c>
      <c r="K37" s="16">
        <f t="shared" si="8"/>
        <v>0.52465683128523843</v>
      </c>
      <c r="L37" s="16">
        <f t="shared" si="9"/>
        <v>0</v>
      </c>
      <c r="M37" s="21">
        <f t="shared" si="10"/>
        <v>8550812.25</v>
      </c>
      <c r="N37" s="21">
        <f t="shared" si="11"/>
        <v>855081.22499999963</v>
      </c>
    </row>
    <row r="38" spans="2:14" ht="20.100000000000001" customHeight="1" x14ac:dyDescent="0.25">
      <c r="B38" s="7" t="s">
        <v>100</v>
      </c>
      <c r="C38" s="10">
        <v>3498843</v>
      </c>
      <c r="D38" s="10">
        <v>4342227</v>
      </c>
      <c r="E38" s="27">
        <f t="shared" si="2"/>
        <v>4125115.65</v>
      </c>
      <c r="F38" s="27">
        <f t="shared" si="3"/>
        <v>3712604.085</v>
      </c>
      <c r="G38" s="33"/>
      <c r="H38" s="33">
        <v>2633361.06</v>
      </c>
      <c r="I38" s="33"/>
      <c r="J38" s="16">
        <f t="shared" si="7"/>
        <v>0</v>
      </c>
      <c r="K38" s="16">
        <f t="shared" si="8"/>
        <v>0.63837266235190282</v>
      </c>
      <c r="L38" s="16">
        <f t="shared" si="9"/>
        <v>0</v>
      </c>
      <c r="M38" s="21">
        <f t="shared" si="10"/>
        <v>4125115.65</v>
      </c>
      <c r="N38" s="21">
        <f t="shared" si="11"/>
        <v>412511.56499999994</v>
      </c>
    </row>
    <row r="39" spans="2:14" ht="20.100000000000001" customHeight="1" x14ac:dyDescent="0.25">
      <c r="B39" s="7" t="s">
        <v>101</v>
      </c>
      <c r="C39" s="10">
        <v>120000</v>
      </c>
      <c r="D39" s="10">
        <v>3778852</v>
      </c>
      <c r="E39" s="27">
        <f t="shared" si="2"/>
        <v>3589909.4</v>
      </c>
      <c r="F39" s="27">
        <f t="shared" si="3"/>
        <v>3230918.46</v>
      </c>
      <c r="G39" s="33"/>
      <c r="H39" s="33">
        <v>1884060.1700000002</v>
      </c>
      <c r="I39" s="33"/>
      <c r="J39" s="16">
        <f t="shared" si="7"/>
        <v>0</v>
      </c>
      <c r="K39" s="16">
        <f t="shared" si="8"/>
        <v>0.52482109158520829</v>
      </c>
      <c r="L39" s="16">
        <f t="shared" si="9"/>
        <v>0</v>
      </c>
      <c r="M39" s="21">
        <f t="shared" si="10"/>
        <v>3589909.4</v>
      </c>
      <c r="N39" s="21">
        <f t="shared" si="11"/>
        <v>358990.93999999994</v>
      </c>
    </row>
    <row r="40" spans="2:14" ht="20.100000000000001" customHeight="1" x14ac:dyDescent="0.25">
      <c r="B40" s="7" t="s">
        <v>102</v>
      </c>
      <c r="C40" s="10">
        <v>100000</v>
      </c>
      <c r="D40" s="10">
        <v>2923084</v>
      </c>
      <c r="E40" s="27">
        <f t="shared" si="2"/>
        <v>2776929.8</v>
      </c>
      <c r="F40" s="27">
        <f t="shared" si="3"/>
        <v>2499236.8199999998</v>
      </c>
      <c r="G40" s="33"/>
      <c r="H40" s="33">
        <v>2561126.6500000004</v>
      </c>
      <c r="I40" s="33"/>
      <c r="J40" s="16">
        <f t="shared" si="4"/>
        <v>0</v>
      </c>
      <c r="K40" s="16">
        <f t="shared" si="0"/>
        <v>0.92228714244054733</v>
      </c>
      <c r="L40" s="16">
        <f t="shared" si="1"/>
        <v>0</v>
      </c>
      <c r="M40" s="21">
        <f t="shared" si="5"/>
        <v>2776929.8</v>
      </c>
      <c r="N40" s="21">
        <f t="shared" si="6"/>
        <v>277692.98</v>
      </c>
    </row>
    <row r="41" spans="2:14" ht="20.100000000000001" customHeight="1" x14ac:dyDescent="0.25">
      <c r="B41" s="7" t="s">
        <v>103</v>
      </c>
      <c r="C41" s="10">
        <v>6181868</v>
      </c>
      <c r="D41" s="10">
        <v>262127</v>
      </c>
      <c r="E41" s="27">
        <f t="shared" si="2"/>
        <v>249020.65</v>
      </c>
      <c r="F41" s="27">
        <f t="shared" si="3"/>
        <v>224118.58499999999</v>
      </c>
      <c r="G41" s="33"/>
      <c r="H41" s="33">
        <v>163346.15</v>
      </c>
      <c r="I41" s="33"/>
      <c r="J41" s="16">
        <f t="shared" si="4"/>
        <v>0</v>
      </c>
      <c r="K41" s="16">
        <f t="shared" si="0"/>
        <v>0.65595423512066164</v>
      </c>
      <c r="L41" s="16">
        <f t="shared" si="1"/>
        <v>0</v>
      </c>
      <c r="M41" s="21">
        <f t="shared" si="5"/>
        <v>249020.65</v>
      </c>
      <c r="N41" s="21">
        <f t="shared" si="6"/>
        <v>24902.065000000002</v>
      </c>
    </row>
    <row r="42" spans="2:14" ht="20.100000000000001" customHeight="1" x14ac:dyDescent="0.25">
      <c r="B42" s="7" t="s">
        <v>104</v>
      </c>
      <c r="C42" s="10">
        <v>0</v>
      </c>
      <c r="D42" s="10">
        <v>780000</v>
      </c>
      <c r="E42" s="27">
        <f t="shared" si="2"/>
        <v>741000</v>
      </c>
      <c r="F42" s="27">
        <f t="shared" si="3"/>
        <v>666900</v>
      </c>
      <c r="G42" s="33"/>
      <c r="H42" s="33">
        <v>361613.62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0.48800758434547908</v>
      </c>
      <c r="L42" s="16">
        <f t="shared" ref="L42" si="14">IF(ISERROR(+I42/E42)=TRUE,0,++I42/E42)</f>
        <v>0</v>
      </c>
      <c r="M42" s="21">
        <f t="shared" ref="M42" si="15">IF(ISERROR(+E42-G42)=TRUE,0,++E42-G42)</f>
        <v>741000</v>
      </c>
      <c r="N42" s="21">
        <f t="shared" ref="N42" si="16">IF(ISERROR(+E42-F42)=TRUE,0,++E42-F42)</f>
        <v>74100</v>
      </c>
    </row>
    <row r="43" spans="2:14" ht="20.100000000000001" customHeight="1" x14ac:dyDescent="0.25">
      <c r="B43" s="8" t="s">
        <v>105</v>
      </c>
      <c r="C43" s="11">
        <v>0</v>
      </c>
      <c r="D43" s="11">
        <v>997998</v>
      </c>
      <c r="E43" s="28">
        <f t="shared" si="2"/>
        <v>948098.1</v>
      </c>
      <c r="F43" s="28">
        <f t="shared" si="3"/>
        <v>853288.29</v>
      </c>
      <c r="G43" s="35"/>
      <c r="H43" s="35">
        <v>585085.00000000023</v>
      </c>
      <c r="I43" s="35"/>
      <c r="J43" s="19">
        <f t="shared" si="4"/>
        <v>0</v>
      </c>
      <c r="K43" s="19">
        <f t="shared" si="0"/>
        <v>0.61711441041807835</v>
      </c>
      <c r="L43" s="17">
        <f t="shared" si="1"/>
        <v>0</v>
      </c>
      <c r="M43" s="22">
        <f t="shared" si="5"/>
        <v>948098.1</v>
      </c>
      <c r="N43" s="22">
        <f t="shared" si="6"/>
        <v>94809.809999999939</v>
      </c>
    </row>
    <row r="44" spans="2:14" ht="23.25" customHeight="1" x14ac:dyDescent="0.25">
      <c r="B44" s="13" t="s">
        <v>39</v>
      </c>
      <c r="C44" s="13">
        <f>SUM(C10:C43)</f>
        <v>266217660</v>
      </c>
      <c r="D44" s="13">
        <f>SUM(D10:D43)</f>
        <v>331444271</v>
      </c>
      <c r="E44" s="24">
        <f>SUM(E10:E43)</f>
        <v>314872057.44999987</v>
      </c>
      <c r="F44" s="24">
        <f>SUM(F10:F43)</f>
        <v>283384851.70499998</v>
      </c>
      <c r="G44" s="13">
        <f>SUM(G10:G43)</f>
        <v>0</v>
      </c>
      <c r="H44" s="13">
        <f>SUM(H10:H43)</f>
        <v>152457635.58000004</v>
      </c>
      <c r="I44" s="13">
        <f>SUM(I10:I43)</f>
        <v>0</v>
      </c>
      <c r="J44" s="18">
        <f t="shared" si="4"/>
        <v>0</v>
      </c>
      <c r="K44" s="18">
        <f t="shared" si="0"/>
        <v>0.48418915547693386</v>
      </c>
      <c r="L44" s="18">
        <f t="shared" si="1"/>
        <v>0</v>
      </c>
      <c r="M44" s="23">
        <f>SUM(M10:M43)</f>
        <v>314872057.44999987</v>
      </c>
      <c r="N44" s="23">
        <f t="shared" si="6"/>
        <v>31487205.744999886</v>
      </c>
    </row>
    <row r="46" spans="2:14" x14ac:dyDescent="0.25">
      <c r="B46" s="14" t="s">
        <v>60</v>
      </c>
    </row>
    <row r="48" spans="2:14" x14ac:dyDescent="0.25">
      <c r="B48" s="1" t="s">
        <v>106</v>
      </c>
    </row>
    <row r="50" spans="2:2" x14ac:dyDescent="0.25">
      <c r="B50" s="1" t="s">
        <v>78</v>
      </c>
    </row>
    <row r="51" spans="2:2" x14ac:dyDescent="0.25">
      <c r="B51" s="1" t="s">
        <v>79</v>
      </c>
    </row>
    <row r="52" spans="2:2" x14ac:dyDescent="0.25">
      <c r="B52" s="1" t="s">
        <v>83</v>
      </c>
    </row>
    <row r="53" spans="2:2" x14ac:dyDescent="0.25">
      <c r="B53" s="1" t="s">
        <v>84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D8:D9"/>
    <mergeCell ref="C8:C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3"/>
  <sheetViews>
    <sheetView showGridLines="0" zoomScale="85" zoomScaleNormal="85" workbookViewId="0">
      <selection activeCell="E10" sqref="E10:F10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5" width="11.42578125" style="1" customWidth="1"/>
    <col min="16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42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107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30" t="s">
        <v>68</v>
      </c>
      <c r="C10" s="31">
        <v>0</v>
      </c>
      <c r="D10" s="31">
        <v>1553882</v>
      </c>
      <c r="E10" s="32">
        <f>+D10*95%</f>
        <v>1476187.9</v>
      </c>
      <c r="F10" s="32">
        <f>+E10*90%</f>
        <v>1328569.1099999999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4" si="0">IF(ISERROR(+H10/E10)=TRUE,0,++H10/E10)</f>
        <v>0</v>
      </c>
      <c r="L10" s="15">
        <f t="shared" ref="L10:L44" si="1">IF(ISERROR(+I10/E10)=TRUE,0,++I10/E10)</f>
        <v>0</v>
      </c>
      <c r="M10" s="20">
        <f>IF(ISERROR(+E10-G10)=TRUE,0,++E10-G10)</f>
        <v>1476187.9</v>
      </c>
      <c r="N10" s="20">
        <f>IF(ISERROR(+E10-F10)=TRUE,0,++E10-F10)</f>
        <v>147618.79000000004</v>
      </c>
    </row>
    <row r="11" spans="2:14" ht="20.100000000000001" customHeight="1" x14ac:dyDescent="0.25">
      <c r="B11" s="29" t="s">
        <v>69</v>
      </c>
      <c r="C11" s="33">
        <v>0</v>
      </c>
      <c r="D11" s="33">
        <v>1396079</v>
      </c>
      <c r="E11" s="27">
        <f t="shared" ref="E11:E43" si="2">+D11*95%</f>
        <v>1326275.05</v>
      </c>
      <c r="F11" s="27">
        <f t="shared" ref="F11:F43" si="3">+E11*90%</f>
        <v>1193647.5450000002</v>
      </c>
      <c r="G11" s="33">
        <v>0</v>
      </c>
      <c r="H11" s="33">
        <v>411081.66000000003</v>
      </c>
      <c r="I11" s="33"/>
      <c r="J11" s="16">
        <f t="shared" ref="J11:J44" si="4">IF(ISERROR(+G11/E11)=TRUE,0,++G11/E11)</f>
        <v>0</v>
      </c>
      <c r="K11" s="16">
        <f t="shared" si="0"/>
        <v>0.30995204199913134</v>
      </c>
      <c r="L11" s="16">
        <f t="shared" si="1"/>
        <v>0</v>
      </c>
      <c r="M11" s="21">
        <f t="shared" ref="M11:M43" si="5">IF(ISERROR(+E11-G11)=TRUE,0,++E11-G11)</f>
        <v>1326275.05</v>
      </c>
      <c r="N11" s="21">
        <f t="shared" ref="N11:N44" si="6">IF(ISERROR(+E11-F11)=TRUE,0,++E11-F11)</f>
        <v>132627.50499999989</v>
      </c>
    </row>
    <row r="12" spans="2:14" ht="20.100000000000001" customHeight="1" x14ac:dyDescent="0.25">
      <c r="B12" s="29" t="s">
        <v>70</v>
      </c>
      <c r="C12" s="33">
        <v>0</v>
      </c>
      <c r="D12" s="33">
        <v>2286804</v>
      </c>
      <c r="E12" s="27">
        <f t="shared" si="2"/>
        <v>2172463.7999999998</v>
      </c>
      <c r="F12" s="27">
        <f t="shared" si="3"/>
        <v>1955217.42</v>
      </c>
      <c r="G12" s="33">
        <v>0</v>
      </c>
      <c r="H12" s="33">
        <v>1430099.47</v>
      </c>
      <c r="I12" s="33"/>
      <c r="J12" s="16">
        <f t="shared" si="4"/>
        <v>0</v>
      </c>
      <c r="K12" s="16">
        <f t="shared" si="0"/>
        <v>0.65828460294712399</v>
      </c>
      <c r="L12" s="16">
        <f t="shared" si="1"/>
        <v>0</v>
      </c>
      <c r="M12" s="21">
        <f t="shared" si="5"/>
        <v>2172463.7999999998</v>
      </c>
      <c r="N12" s="21">
        <f t="shared" si="6"/>
        <v>217246.37999999989</v>
      </c>
    </row>
    <row r="13" spans="2:14" ht="20.100000000000001" customHeight="1" x14ac:dyDescent="0.25">
      <c r="B13" s="29" t="s">
        <v>71</v>
      </c>
      <c r="C13" s="33">
        <v>0</v>
      </c>
      <c r="D13" s="33">
        <v>2832615</v>
      </c>
      <c r="E13" s="27">
        <f t="shared" si="2"/>
        <v>2690984.25</v>
      </c>
      <c r="F13" s="27">
        <f t="shared" si="3"/>
        <v>2421885.8250000002</v>
      </c>
      <c r="G13" s="33">
        <v>0</v>
      </c>
      <c r="H13" s="33">
        <v>1537280.04</v>
      </c>
      <c r="I13" s="33"/>
      <c r="J13" s="16">
        <f t="shared" si="4"/>
        <v>0</v>
      </c>
      <c r="K13" s="16">
        <f t="shared" si="0"/>
        <v>0.57127054534042698</v>
      </c>
      <c r="L13" s="16">
        <f t="shared" si="1"/>
        <v>0</v>
      </c>
      <c r="M13" s="21">
        <f t="shared" si="5"/>
        <v>2690984.25</v>
      </c>
      <c r="N13" s="21">
        <f t="shared" si="6"/>
        <v>269098.42499999981</v>
      </c>
    </row>
    <row r="14" spans="2:14" ht="20.100000000000001" customHeight="1" x14ac:dyDescent="0.25">
      <c r="B14" s="29" t="s">
        <v>72</v>
      </c>
      <c r="C14" s="33">
        <v>0</v>
      </c>
      <c r="D14" s="33">
        <v>0</v>
      </c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29" t="s">
        <v>73</v>
      </c>
      <c r="C15" s="33">
        <v>0</v>
      </c>
      <c r="D15" s="33">
        <v>22461432</v>
      </c>
      <c r="E15" s="27">
        <f t="shared" si="2"/>
        <v>21338360.399999999</v>
      </c>
      <c r="F15" s="27">
        <f t="shared" si="3"/>
        <v>19204524.359999999</v>
      </c>
      <c r="G15" s="33">
        <v>0</v>
      </c>
      <c r="H15" s="33">
        <v>13606981.650000002</v>
      </c>
      <c r="I15" s="33"/>
      <c r="J15" s="16">
        <f t="shared" si="4"/>
        <v>0</v>
      </c>
      <c r="K15" s="16">
        <f t="shared" si="0"/>
        <v>0.63767700024412388</v>
      </c>
      <c r="L15" s="16">
        <f t="shared" si="1"/>
        <v>0</v>
      </c>
      <c r="M15" s="21">
        <f t="shared" si="5"/>
        <v>21338360.399999999</v>
      </c>
      <c r="N15" s="21">
        <f t="shared" si="6"/>
        <v>2133836.0399999991</v>
      </c>
    </row>
    <row r="16" spans="2:14" ht="20.100000000000001" customHeight="1" x14ac:dyDescent="0.25">
      <c r="B16" s="29" t="s">
        <v>74</v>
      </c>
      <c r="C16" s="33">
        <v>0</v>
      </c>
      <c r="D16" s="33">
        <v>11630043</v>
      </c>
      <c r="E16" s="27">
        <f t="shared" si="2"/>
        <v>11048540.85</v>
      </c>
      <c r="F16" s="27">
        <f t="shared" si="3"/>
        <v>9943686.7650000006</v>
      </c>
      <c r="G16" s="33">
        <v>0</v>
      </c>
      <c r="H16" s="33">
        <v>6117570.9999999981</v>
      </c>
      <c r="I16" s="33"/>
      <c r="J16" s="16">
        <f t="shared" si="4"/>
        <v>0</v>
      </c>
      <c r="K16" s="16">
        <f t="shared" si="0"/>
        <v>0.5536994507288262</v>
      </c>
      <c r="L16" s="16">
        <f t="shared" si="1"/>
        <v>0</v>
      </c>
      <c r="M16" s="21">
        <f t="shared" si="5"/>
        <v>11048540.85</v>
      </c>
      <c r="N16" s="21">
        <f t="shared" si="6"/>
        <v>1104854.084999999</v>
      </c>
    </row>
    <row r="17" spans="2:14" ht="20.100000000000001" customHeight="1" x14ac:dyDescent="0.25">
      <c r="B17" s="29" t="s">
        <v>75</v>
      </c>
      <c r="C17" s="33">
        <v>0</v>
      </c>
      <c r="D17" s="33">
        <v>4363297</v>
      </c>
      <c r="E17" s="27">
        <f t="shared" si="2"/>
        <v>4145132.15</v>
      </c>
      <c r="F17" s="27">
        <f t="shared" si="3"/>
        <v>3730618.9350000001</v>
      </c>
      <c r="G17" s="33">
        <v>0</v>
      </c>
      <c r="H17" s="33">
        <v>3508318.3</v>
      </c>
      <c r="I17" s="33"/>
      <c r="J17" s="16">
        <f t="shared" si="4"/>
        <v>0</v>
      </c>
      <c r="K17" s="16">
        <f t="shared" si="0"/>
        <v>0.84637067602295857</v>
      </c>
      <c r="L17" s="16">
        <f t="shared" si="1"/>
        <v>0</v>
      </c>
      <c r="M17" s="21">
        <f t="shared" si="5"/>
        <v>4145132.15</v>
      </c>
      <c r="N17" s="21">
        <f t="shared" si="6"/>
        <v>414513.21499999985</v>
      </c>
    </row>
    <row r="18" spans="2:14" ht="20.100000000000001" customHeight="1" x14ac:dyDescent="0.25">
      <c r="B18" s="29" t="s">
        <v>76</v>
      </c>
      <c r="C18" s="33">
        <v>0</v>
      </c>
      <c r="D18" s="33">
        <v>37248564</v>
      </c>
      <c r="E18" s="27">
        <f t="shared" si="2"/>
        <v>35386135.799999997</v>
      </c>
      <c r="F18" s="27">
        <f t="shared" si="3"/>
        <v>31847522.219999999</v>
      </c>
      <c r="G18" s="33">
        <v>0</v>
      </c>
      <c r="H18" s="33">
        <v>34567658.139999993</v>
      </c>
      <c r="I18" s="33"/>
      <c r="J18" s="16">
        <f t="shared" si="4"/>
        <v>0</v>
      </c>
      <c r="K18" s="16">
        <f t="shared" si="0"/>
        <v>0.97687010346012393</v>
      </c>
      <c r="L18" s="16">
        <f t="shared" si="1"/>
        <v>0</v>
      </c>
      <c r="M18" s="21">
        <f t="shared" si="5"/>
        <v>35386135.799999997</v>
      </c>
      <c r="N18" s="21">
        <f t="shared" si="6"/>
        <v>3538613.5799999982</v>
      </c>
    </row>
    <row r="19" spans="2:14" ht="20.100000000000001" customHeight="1" x14ac:dyDescent="0.25">
      <c r="B19" s="29" t="s">
        <v>77</v>
      </c>
      <c r="C19" s="33">
        <v>0</v>
      </c>
      <c r="D19" s="33">
        <v>3030851</v>
      </c>
      <c r="E19" s="27">
        <f t="shared" si="2"/>
        <v>2879308.4499999997</v>
      </c>
      <c r="F19" s="27">
        <f t="shared" si="3"/>
        <v>2591377.605</v>
      </c>
      <c r="G19" s="33">
        <v>0</v>
      </c>
      <c r="H19" s="33">
        <v>944706.5</v>
      </c>
      <c r="I19" s="33"/>
      <c r="J19" s="16">
        <f t="shared" si="4"/>
        <v>0</v>
      </c>
      <c r="K19" s="16">
        <f t="shared" si="0"/>
        <v>0.32810187460117379</v>
      </c>
      <c r="L19" s="16">
        <f t="shared" si="1"/>
        <v>0</v>
      </c>
      <c r="M19" s="21">
        <f t="shared" si="5"/>
        <v>2879308.4499999997</v>
      </c>
      <c r="N19" s="21">
        <f t="shared" si="6"/>
        <v>287930.84499999974</v>
      </c>
    </row>
    <row r="20" spans="2:14" ht="20.100000000000001" customHeight="1" x14ac:dyDescent="0.25">
      <c r="B20" s="29" t="s">
        <v>80</v>
      </c>
      <c r="C20" s="33">
        <v>0</v>
      </c>
      <c r="D20" s="33">
        <v>4368081</v>
      </c>
      <c r="E20" s="27">
        <f t="shared" si="2"/>
        <v>4149676.9499999997</v>
      </c>
      <c r="F20" s="27">
        <f t="shared" si="3"/>
        <v>3734709.2549999999</v>
      </c>
      <c r="G20" s="33">
        <v>0</v>
      </c>
      <c r="H20" s="33">
        <v>1453620.7399999998</v>
      </c>
      <c r="I20" s="33"/>
      <c r="J20" s="16">
        <f t="shared" si="4"/>
        <v>0</v>
      </c>
      <c r="K20" s="16">
        <f t="shared" si="0"/>
        <v>0.35029732615691922</v>
      </c>
      <c r="L20" s="16">
        <f t="shared" si="1"/>
        <v>0</v>
      </c>
      <c r="M20" s="21">
        <f t="shared" si="5"/>
        <v>4149676.9499999997</v>
      </c>
      <c r="N20" s="21">
        <f t="shared" si="6"/>
        <v>414967.69499999983</v>
      </c>
    </row>
    <row r="21" spans="2:14" ht="20.100000000000001" customHeight="1" x14ac:dyDescent="0.25">
      <c r="B21" s="29" t="s">
        <v>81</v>
      </c>
      <c r="C21" s="33">
        <v>0</v>
      </c>
      <c r="D21" s="33">
        <v>29394541</v>
      </c>
      <c r="E21" s="27">
        <f t="shared" si="2"/>
        <v>27924813.949999999</v>
      </c>
      <c r="F21" s="27">
        <f t="shared" si="3"/>
        <v>25132332.555</v>
      </c>
      <c r="G21" s="33">
        <v>0</v>
      </c>
      <c r="H21" s="33">
        <v>16258948.740000002</v>
      </c>
      <c r="I21" s="33"/>
      <c r="J21" s="16">
        <f t="shared" si="4"/>
        <v>0</v>
      </c>
      <c r="K21" s="16">
        <f t="shared" si="0"/>
        <v>0.58224018140683087</v>
      </c>
      <c r="L21" s="16">
        <f t="shared" si="1"/>
        <v>0</v>
      </c>
      <c r="M21" s="21">
        <f t="shared" si="5"/>
        <v>27924813.949999999</v>
      </c>
      <c r="N21" s="21">
        <f t="shared" si="6"/>
        <v>2792481.3949999996</v>
      </c>
    </row>
    <row r="22" spans="2:14" ht="20.100000000000001" customHeight="1" x14ac:dyDescent="0.25">
      <c r="B22" s="29" t="s">
        <v>82</v>
      </c>
      <c r="C22" s="33">
        <v>0</v>
      </c>
      <c r="D22" s="33">
        <v>1418879</v>
      </c>
      <c r="E22" s="27">
        <f t="shared" si="2"/>
        <v>1347935.05</v>
      </c>
      <c r="F22" s="27">
        <f t="shared" si="3"/>
        <v>1213141.5450000002</v>
      </c>
      <c r="G22" s="33">
        <v>0</v>
      </c>
      <c r="H22" s="33">
        <v>902791.1</v>
      </c>
      <c r="I22" s="33"/>
      <c r="J22" s="16">
        <f t="shared" si="4"/>
        <v>0</v>
      </c>
      <c r="K22" s="16">
        <f t="shared" si="0"/>
        <v>0.6697586059506353</v>
      </c>
      <c r="L22" s="16">
        <f t="shared" si="1"/>
        <v>0</v>
      </c>
      <c r="M22" s="21">
        <f t="shared" si="5"/>
        <v>1347935.05</v>
      </c>
      <c r="N22" s="21">
        <f t="shared" si="6"/>
        <v>134793.50499999989</v>
      </c>
    </row>
    <row r="23" spans="2:14" ht="20.100000000000001" customHeight="1" x14ac:dyDescent="0.25">
      <c r="B23" s="29" t="s">
        <v>85</v>
      </c>
      <c r="C23" s="33">
        <v>0</v>
      </c>
      <c r="D23" s="33">
        <v>12100709</v>
      </c>
      <c r="E23" s="27">
        <f t="shared" si="2"/>
        <v>11495673.549999999</v>
      </c>
      <c r="F23" s="27">
        <f t="shared" si="3"/>
        <v>10346106.194999998</v>
      </c>
      <c r="G23" s="33">
        <v>0</v>
      </c>
      <c r="H23" s="33">
        <v>7509684.5699999994</v>
      </c>
      <c r="I23" s="33"/>
      <c r="J23" s="16">
        <f t="shared" si="4"/>
        <v>0</v>
      </c>
      <c r="K23" s="16">
        <f t="shared" si="0"/>
        <v>0.65326181518089477</v>
      </c>
      <c r="L23" s="16">
        <f t="shared" si="1"/>
        <v>0</v>
      </c>
      <c r="M23" s="21">
        <f t="shared" si="5"/>
        <v>11495673.549999999</v>
      </c>
      <c r="N23" s="21">
        <f t="shared" si="6"/>
        <v>1149567.3550000004</v>
      </c>
    </row>
    <row r="24" spans="2:14" ht="20.100000000000001" customHeight="1" x14ac:dyDescent="0.25">
      <c r="B24" s="29" t="s">
        <v>86</v>
      </c>
      <c r="C24" s="33">
        <v>0</v>
      </c>
      <c r="D24" s="33">
        <v>6452140</v>
      </c>
      <c r="E24" s="27">
        <f t="shared" si="2"/>
        <v>6129533</v>
      </c>
      <c r="F24" s="27">
        <f t="shared" si="3"/>
        <v>5516579.7000000002</v>
      </c>
      <c r="G24" s="33">
        <v>0</v>
      </c>
      <c r="H24" s="33">
        <v>5579382.790000001</v>
      </c>
      <c r="I24" s="33"/>
      <c r="J24" s="16">
        <f t="shared" si="4"/>
        <v>0</v>
      </c>
      <c r="K24" s="16">
        <f t="shared" si="0"/>
        <v>0.91024598285056968</v>
      </c>
      <c r="L24" s="16">
        <f t="shared" si="1"/>
        <v>0</v>
      </c>
      <c r="M24" s="21">
        <f t="shared" si="5"/>
        <v>6129533</v>
      </c>
      <c r="N24" s="21">
        <f t="shared" si="6"/>
        <v>612953.29999999981</v>
      </c>
    </row>
    <row r="25" spans="2:14" ht="20.100000000000001" customHeight="1" x14ac:dyDescent="0.25">
      <c r="B25" s="29" t="s">
        <v>87</v>
      </c>
      <c r="C25" s="33">
        <v>0</v>
      </c>
      <c r="D25" s="33">
        <v>2808995</v>
      </c>
      <c r="E25" s="27">
        <f t="shared" si="2"/>
        <v>2668545.25</v>
      </c>
      <c r="F25" s="27">
        <f t="shared" si="3"/>
        <v>2401690.7250000001</v>
      </c>
      <c r="G25" s="33">
        <v>0</v>
      </c>
      <c r="H25" s="33">
        <v>1592131.14</v>
      </c>
      <c r="I25" s="33"/>
      <c r="J25" s="16">
        <f t="shared" si="4"/>
        <v>0</v>
      </c>
      <c r="K25" s="16">
        <f t="shared" si="0"/>
        <v>0.59662887110495877</v>
      </c>
      <c r="L25" s="16">
        <f t="shared" si="1"/>
        <v>0</v>
      </c>
      <c r="M25" s="21">
        <f t="shared" si="5"/>
        <v>2668545.25</v>
      </c>
      <c r="N25" s="21">
        <f t="shared" si="6"/>
        <v>266854.52499999991</v>
      </c>
    </row>
    <row r="26" spans="2:14" ht="20.100000000000001" customHeight="1" x14ac:dyDescent="0.25">
      <c r="B26" s="29" t="s">
        <v>88</v>
      </c>
      <c r="C26" s="33">
        <v>0</v>
      </c>
      <c r="D26" s="33">
        <v>1890967</v>
      </c>
      <c r="E26" s="27">
        <f t="shared" si="2"/>
        <v>1796418.65</v>
      </c>
      <c r="F26" s="27">
        <f t="shared" si="3"/>
        <v>1616776.7849999999</v>
      </c>
      <c r="G26" s="33">
        <v>0</v>
      </c>
      <c r="H26" s="33">
        <v>329949.24000000005</v>
      </c>
      <c r="I26" s="33"/>
      <c r="J26" s="16">
        <f t="shared" si="4"/>
        <v>0</v>
      </c>
      <c r="K26" s="16">
        <f t="shared" si="0"/>
        <v>0.18367057144502483</v>
      </c>
      <c r="L26" s="16">
        <f t="shared" si="1"/>
        <v>0</v>
      </c>
      <c r="M26" s="21">
        <f t="shared" si="5"/>
        <v>1796418.65</v>
      </c>
      <c r="N26" s="21">
        <f t="shared" si="6"/>
        <v>179641.86499999999</v>
      </c>
    </row>
    <row r="27" spans="2:14" ht="20.100000000000001" customHeight="1" x14ac:dyDescent="0.25">
      <c r="B27" s="29" t="s">
        <v>89</v>
      </c>
      <c r="C27" s="33">
        <v>0</v>
      </c>
      <c r="D27" s="33">
        <v>9921496</v>
      </c>
      <c r="E27" s="27">
        <f t="shared" si="2"/>
        <v>9425421.1999999993</v>
      </c>
      <c r="F27" s="27">
        <f t="shared" si="3"/>
        <v>8482879.0800000001</v>
      </c>
      <c r="G27" s="33">
        <v>0</v>
      </c>
      <c r="H27" s="33">
        <v>6008558.2700000005</v>
      </c>
      <c r="I27" s="33"/>
      <c r="J27" s="16">
        <f t="shared" si="4"/>
        <v>0</v>
      </c>
      <c r="K27" s="16">
        <f t="shared" si="0"/>
        <v>0.63748432483844875</v>
      </c>
      <c r="L27" s="16">
        <f t="shared" si="1"/>
        <v>0</v>
      </c>
      <c r="M27" s="21">
        <f t="shared" si="5"/>
        <v>9425421.1999999993</v>
      </c>
      <c r="N27" s="21">
        <f t="shared" si="6"/>
        <v>942542.11999999918</v>
      </c>
    </row>
    <row r="28" spans="2:14" ht="20.100000000000001" customHeight="1" x14ac:dyDescent="0.25">
      <c r="B28" s="29" t="s">
        <v>90</v>
      </c>
      <c r="C28" s="33">
        <v>0</v>
      </c>
      <c r="D28" s="33">
        <v>2514014</v>
      </c>
      <c r="E28" s="27">
        <f t="shared" si="2"/>
        <v>2388313.2999999998</v>
      </c>
      <c r="F28" s="27">
        <f t="shared" si="3"/>
        <v>2149481.9699999997</v>
      </c>
      <c r="G28" s="33">
        <v>0</v>
      </c>
      <c r="H28" s="33">
        <v>1679809.5300000005</v>
      </c>
      <c r="I28" s="33"/>
      <c r="J28" s="16">
        <f t="shared" si="4"/>
        <v>0</v>
      </c>
      <c r="K28" s="16">
        <f t="shared" si="0"/>
        <v>0.70334554934647842</v>
      </c>
      <c r="L28" s="16">
        <f t="shared" si="1"/>
        <v>0</v>
      </c>
      <c r="M28" s="21">
        <f t="shared" si="5"/>
        <v>2388313.2999999998</v>
      </c>
      <c r="N28" s="21">
        <f t="shared" si="6"/>
        <v>238831.33000000007</v>
      </c>
    </row>
    <row r="29" spans="2:14" ht="20.100000000000001" customHeight="1" x14ac:dyDescent="0.25">
      <c r="B29" s="29" t="s">
        <v>91</v>
      </c>
      <c r="C29" s="33">
        <v>0</v>
      </c>
      <c r="D29" s="33">
        <v>1706868</v>
      </c>
      <c r="E29" s="27">
        <f t="shared" si="2"/>
        <v>1621524.5999999999</v>
      </c>
      <c r="F29" s="27">
        <f t="shared" si="3"/>
        <v>1459372.14</v>
      </c>
      <c r="G29" s="33">
        <v>0</v>
      </c>
      <c r="H29" s="33">
        <v>1209310.6000000001</v>
      </c>
      <c r="I29" s="33"/>
      <c r="J29" s="16">
        <f t="shared" si="4"/>
        <v>0</v>
      </c>
      <c r="K29" s="16">
        <f t="shared" si="0"/>
        <v>0.74578615705244322</v>
      </c>
      <c r="L29" s="16">
        <f t="shared" si="1"/>
        <v>0</v>
      </c>
      <c r="M29" s="21">
        <f t="shared" si="5"/>
        <v>1621524.5999999999</v>
      </c>
      <c r="N29" s="21">
        <f t="shared" si="6"/>
        <v>162152.45999999996</v>
      </c>
    </row>
    <row r="30" spans="2:14" ht="20.100000000000001" customHeight="1" x14ac:dyDescent="0.25">
      <c r="B30" s="29" t="s">
        <v>92</v>
      </c>
      <c r="C30" s="33">
        <v>0</v>
      </c>
      <c r="D30" s="33">
        <v>6706678</v>
      </c>
      <c r="E30" s="27">
        <f t="shared" si="2"/>
        <v>6371344.0999999996</v>
      </c>
      <c r="F30" s="27">
        <f t="shared" si="3"/>
        <v>5734209.6899999995</v>
      </c>
      <c r="G30" s="33">
        <v>0</v>
      </c>
      <c r="H30" s="33">
        <v>5665160.669999999</v>
      </c>
      <c r="I30" s="33"/>
      <c r="J30" s="16">
        <f t="shared" si="4"/>
        <v>0</v>
      </c>
      <c r="K30" s="16">
        <f t="shared" si="0"/>
        <v>0.88916256618442557</v>
      </c>
      <c r="L30" s="16">
        <f t="shared" si="1"/>
        <v>0</v>
      </c>
      <c r="M30" s="21">
        <f t="shared" si="5"/>
        <v>6371344.0999999996</v>
      </c>
      <c r="N30" s="21">
        <f t="shared" si="6"/>
        <v>637134.41000000015</v>
      </c>
    </row>
    <row r="31" spans="2:14" ht="20.100000000000001" customHeight="1" x14ac:dyDescent="0.25">
      <c r="B31" s="29" t="s">
        <v>93</v>
      </c>
      <c r="C31" s="33">
        <v>0</v>
      </c>
      <c r="D31" s="33">
        <v>4358624</v>
      </c>
      <c r="E31" s="27">
        <f t="shared" si="2"/>
        <v>4140692.8</v>
      </c>
      <c r="F31" s="27">
        <f t="shared" si="3"/>
        <v>3726623.52</v>
      </c>
      <c r="G31" s="33">
        <v>0</v>
      </c>
      <c r="H31" s="33">
        <v>2793995.0700000003</v>
      </c>
      <c r="I31" s="33"/>
      <c r="J31" s="16">
        <f t="shared" si="4"/>
        <v>0</v>
      </c>
      <c r="K31" s="16">
        <f t="shared" si="0"/>
        <v>0.67476511901583247</v>
      </c>
      <c r="L31" s="16">
        <f t="shared" si="1"/>
        <v>0</v>
      </c>
      <c r="M31" s="21">
        <f t="shared" si="5"/>
        <v>4140692.8</v>
      </c>
      <c r="N31" s="21">
        <f t="shared" si="6"/>
        <v>414069.2799999998</v>
      </c>
    </row>
    <row r="32" spans="2:14" ht="20.100000000000001" customHeight="1" x14ac:dyDescent="0.25">
      <c r="B32" s="29" t="s">
        <v>94</v>
      </c>
      <c r="C32" s="33">
        <v>0</v>
      </c>
      <c r="D32" s="33">
        <v>6227299</v>
      </c>
      <c r="E32" s="27">
        <f t="shared" si="2"/>
        <v>5915934.0499999998</v>
      </c>
      <c r="F32" s="27">
        <f t="shared" si="3"/>
        <v>5324340.6449999996</v>
      </c>
      <c r="G32" s="33">
        <v>0</v>
      </c>
      <c r="H32" s="33">
        <v>3432940.46</v>
      </c>
      <c r="I32" s="33"/>
      <c r="J32" s="16">
        <f t="shared" si="4"/>
        <v>0</v>
      </c>
      <c r="K32" s="16">
        <f t="shared" si="0"/>
        <v>0.58028714163911277</v>
      </c>
      <c r="L32" s="16">
        <f t="shared" si="1"/>
        <v>0</v>
      </c>
      <c r="M32" s="21">
        <f t="shared" si="5"/>
        <v>5915934.0499999998</v>
      </c>
      <c r="N32" s="21">
        <f t="shared" si="6"/>
        <v>591593.40500000026</v>
      </c>
    </row>
    <row r="33" spans="2:14" ht="20.100000000000001" customHeight="1" x14ac:dyDescent="0.25">
      <c r="B33" s="29" t="s">
        <v>95</v>
      </c>
      <c r="C33" s="33">
        <v>0</v>
      </c>
      <c r="D33" s="33">
        <v>1753150</v>
      </c>
      <c r="E33" s="27">
        <f t="shared" si="2"/>
        <v>1665492.5</v>
      </c>
      <c r="F33" s="27">
        <f t="shared" si="3"/>
        <v>1498943.25</v>
      </c>
      <c r="G33" s="33">
        <v>0</v>
      </c>
      <c r="H33" s="33">
        <v>1277587.3199999998</v>
      </c>
      <c r="I33" s="33"/>
      <c r="J33" s="16">
        <f t="shared" si="4"/>
        <v>0</v>
      </c>
      <c r="K33" s="16">
        <f t="shared" si="0"/>
        <v>0.76709280888385856</v>
      </c>
      <c r="L33" s="16">
        <f t="shared" si="1"/>
        <v>0</v>
      </c>
      <c r="M33" s="21">
        <f t="shared" si="5"/>
        <v>1665492.5</v>
      </c>
      <c r="N33" s="21">
        <f t="shared" si="6"/>
        <v>166549.25</v>
      </c>
    </row>
    <row r="34" spans="2:14" ht="20.100000000000001" customHeight="1" x14ac:dyDescent="0.25">
      <c r="B34" s="29" t="s">
        <v>96</v>
      </c>
      <c r="C34" s="33">
        <v>0</v>
      </c>
      <c r="D34" s="33">
        <v>3545553</v>
      </c>
      <c r="E34" s="27">
        <f t="shared" si="2"/>
        <v>3368275.3499999996</v>
      </c>
      <c r="F34" s="27">
        <f t="shared" si="3"/>
        <v>3031447.8149999999</v>
      </c>
      <c r="G34" s="33">
        <v>0</v>
      </c>
      <c r="H34" s="33">
        <v>2302078.5500000007</v>
      </c>
      <c r="I34" s="33"/>
      <c r="J34" s="16">
        <f t="shared" si="4"/>
        <v>0</v>
      </c>
      <c r="K34" s="16">
        <f t="shared" si="0"/>
        <v>0.68345913287641435</v>
      </c>
      <c r="L34" s="16">
        <f t="shared" si="1"/>
        <v>0</v>
      </c>
      <c r="M34" s="21">
        <f t="shared" si="5"/>
        <v>3368275.3499999996</v>
      </c>
      <c r="N34" s="21">
        <f t="shared" si="6"/>
        <v>336827.53499999968</v>
      </c>
    </row>
    <row r="35" spans="2:14" ht="20.100000000000001" customHeight="1" x14ac:dyDescent="0.25">
      <c r="B35" s="29" t="s">
        <v>97</v>
      </c>
      <c r="C35" s="33">
        <v>0</v>
      </c>
      <c r="D35" s="33">
        <v>5024309</v>
      </c>
      <c r="E35" s="27">
        <f t="shared" si="2"/>
        <v>4773093.55</v>
      </c>
      <c r="F35" s="27">
        <f t="shared" si="3"/>
        <v>4295784.1950000003</v>
      </c>
      <c r="G35" s="33">
        <v>0</v>
      </c>
      <c r="H35" s="33">
        <v>3602934.3299999991</v>
      </c>
      <c r="I35" s="33"/>
      <c r="J35" s="16">
        <f t="shared" si="4"/>
        <v>0</v>
      </c>
      <c r="K35" s="16">
        <f t="shared" si="0"/>
        <v>0.7548425967892457</v>
      </c>
      <c r="L35" s="16">
        <f t="shared" si="1"/>
        <v>0</v>
      </c>
      <c r="M35" s="21">
        <f t="shared" si="5"/>
        <v>4773093.55</v>
      </c>
      <c r="N35" s="21">
        <f t="shared" si="6"/>
        <v>477309.35499999952</v>
      </c>
    </row>
    <row r="36" spans="2:14" ht="20.100000000000001" customHeight="1" x14ac:dyDescent="0.25">
      <c r="B36" s="29" t="s">
        <v>98</v>
      </c>
      <c r="C36" s="33">
        <v>0</v>
      </c>
      <c r="D36" s="33">
        <v>6113458</v>
      </c>
      <c r="E36" s="27">
        <f t="shared" si="2"/>
        <v>5807785.0999999996</v>
      </c>
      <c r="F36" s="27">
        <f t="shared" si="3"/>
        <v>5227006.59</v>
      </c>
      <c r="G36" s="33">
        <v>0</v>
      </c>
      <c r="H36" s="33">
        <v>4467453.2000000011</v>
      </c>
      <c r="I36" s="33"/>
      <c r="J36" s="16">
        <f t="shared" ref="J36:J39" si="7">IF(ISERROR(+G36/E36)=TRUE,0,++G36/E36)</f>
        <v>0</v>
      </c>
      <c r="K36" s="16">
        <f t="shared" ref="K36:K39" si="8">IF(ISERROR(+H36/E36)=TRUE,0,++H36/E36)</f>
        <v>0.76921806214902844</v>
      </c>
      <c r="L36" s="16">
        <f t="shared" ref="L36:L39" si="9">IF(ISERROR(+I36/E36)=TRUE,0,++I36/E36)</f>
        <v>0</v>
      </c>
      <c r="M36" s="21">
        <f t="shared" ref="M36:M39" si="10">IF(ISERROR(+E36-G36)=TRUE,0,++E36-G36)</f>
        <v>5807785.0999999996</v>
      </c>
      <c r="N36" s="21">
        <f t="shared" ref="N36:N39" si="11">IF(ISERROR(+E36-F36)=TRUE,0,++E36-F36)</f>
        <v>580778.50999999978</v>
      </c>
    </row>
    <row r="37" spans="2:14" ht="20.100000000000001" customHeight="1" x14ac:dyDescent="0.25">
      <c r="B37" s="29" t="s">
        <v>99</v>
      </c>
      <c r="C37" s="33">
        <v>0</v>
      </c>
      <c r="D37" s="33">
        <v>12537805</v>
      </c>
      <c r="E37" s="27">
        <f t="shared" si="2"/>
        <v>11910914.75</v>
      </c>
      <c r="F37" s="27">
        <f t="shared" si="3"/>
        <v>10719823.275</v>
      </c>
      <c r="G37" s="33">
        <v>0</v>
      </c>
      <c r="H37" s="33">
        <v>4447617.83</v>
      </c>
      <c r="I37" s="33"/>
      <c r="J37" s="16">
        <f t="shared" si="7"/>
        <v>0</v>
      </c>
      <c r="K37" s="16">
        <f t="shared" si="8"/>
        <v>0.37340690646786806</v>
      </c>
      <c r="L37" s="16">
        <f t="shared" si="9"/>
        <v>0</v>
      </c>
      <c r="M37" s="21">
        <f t="shared" si="10"/>
        <v>11910914.75</v>
      </c>
      <c r="N37" s="21">
        <f t="shared" si="11"/>
        <v>1191091.4749999996</v>
      </c>
    </row>
    <row r="38" spans="2:14" ht="20.100000000000001" customHeight="1" x14ac:dyDescent="0.25">
      <c r="B38" s="29" t="s">
        <v>100</v>
      </c>
      <c r="C38" s="33">
        <v>0</v>
      </c>
      <c r="D38" s="33">
        <v>5011262</v>
      </c>
      <c r="E38" s="27">
        <f t="shared" si="2"/>
        <v>4760698.8999999994</v>
      </c>
      <c r="F38" s="27">
        <f t="shared" si="3"/>
        <v>4284629.01</v>
      </c>
      <c r="G38" s="33">
        <v>0</v>
      </c>
      <c r="H38" s="33">
        <v>2637241.2199999997</v>
      </c>
      <c r="I38" s="33"/>
      <c r="J38" s="16">
        <f t="shared" si="7"/>
        <v>0</v>
      </c>
      <c r="K38" s="16">
        <f t="shared" si="8"/>
        <v>0.55396093628185561</v>
      </c>
      <c r="L38" s="16">
        <f t="shared" si="9"/>
        <v>0</v>
      </c>
      <c r="M38" s="21">
        <f t="shared" si="10"/>
        <v>4760698.8999999994</v>
      </c>
      <c r="N38" s="21">
        <f t="shared" si="11"/>
        <v>476069.88999999966</v>
      </c>
    </row>
    <row r="39" spans="2:14" ht="20.100000000000001" customHeight="1" x14ac:dyDescent="0.25">
      <c r="B39" s="29" t="s">
        <v>101</v>
      </c>
      <c r="C39" s="33">
        <v>0</v>
      </c>
      <c r="D39" s="33">
        <v>9884601</v>
      </c>
      <c r="E39" s="27">
        <f t="shared" si="2"/>
        <v>9390370.9499999993</v>
      </c>
      <c r="F39" s="27">
        <f t="shared" si="3"/>
        <v>8451333.8550000004</v>
      </c>
      <c r="G39" s="33">
        <v>0</v>
      </c>
      <c r="H39" s="33">
        <v>2111308.0000000005</v>
      </c>
      <c r="I39" s="33"/>
      <c r="J39" s="16">
        <f t="shared" si="7"/>
        <v>0</v>
      </c>
      <c r="K39" s="16">
        <f t="shared" si="8"/>
        <v>0.22483755021413723</v>
      </c>
      <c r="L39" s="16">
        <f t="shared" si="9"/>
        <v>0</v>
      </c>
      <c r="M39" s="21">
        <f t="shared" si="10"/>
        <v>9390370.9499999993</v>
      </c>
      <c r="N39" s="21">
        <f t="shared" si="11"/>
        <v>939037.09499999881</v>
      </c>
    </row>
    <row r="40" spans="2:14" ht="20.100000000000001" customHeight="1" x14ac:dyDescent="0.25">
      <c r="B40" s="29" t="s">
        <v>102</v>
      </c>
      <c r="C40" s="33">
        <v>0</v>
      </c>
      <c r="D40" s="33">
        <v>0</v>
      </c>
      <c r="E40" s="27">
        <f t="shared" si="2"/>
        <v>0</v>
      </c>
      <c r="F40" s="27">
        <f t="shared" si="3"/>
        <v>0</v>
      </c>
      <c r="G40" s="33">
        <v>0</v>
      </c>
      <c r="H40" s="33">
        <v>0</v>
      </c>
      <c r="I40" s="33"/>
      <c r="J40" s="16">
        <f t="shared" si="4"/>
        <v>0</v>
      </c>
      <c r="K40" s="16">
        <f t="shared" si="0"/>
        <v>0</v>
      </c>
      <c r="L40" s="16">
        <f t="shared" si="1"/>
        <v>0</v>
      </c>
      <c r="M40" s="21">
        <f t="shared" si="5"/>
        <v>0</v>
      </c>
      <c r="N40" s="21">
        <f t="shared" si="6"/>
        <v>0</v>
      </c>
    </row>
    <row r="41" spans="2:14" ht="20.100000000000001" customHeight="1" x14ac:dyDescent="0.25">
      <c r="B41" s="29" t="s">
        <v>103</v>
      </c>
      <c r="C41" s="33">
        <v>0</v>
      </c>
      <c r="D41" s="33">
        <v>5000000</v>
      </c>
      <c r="E41" s="27">
        <f t="shared" si="2"/>
        <v>4750000</v>
      </c>
      <c r="F41" s="27">
        <f t="shared" si="3"/>
        <v>4275000</v>
      </c>
      <c r="G41" s="33">
        <v>0</v>
      </c>
      <c r="H41" s="33">
        <v>4820676.8499999987</v>
      </c>
      <c r="I41" s="33"/>
      <c r="J41" s="16">
        <f t="shared" si="4"/>
        <v>0</v>
      </c>
      <c r="K41" s="16">
        <f t="shared" si="0"/>
        <v>1.014879336842105</v>
      </c>
      <c r="L41" s="16">
        <f t="shared" si="1"/>
        <v>0</v>
      </c>
      <c r="M41" s="21">
        <f t="shared" si="5"/>
        <v>4750000</v>
      </c>
      <c r="N41" s="21">
        <f t="shared" si="6"/>
        <v>475000</v>
      </c>
    </row>
    <row r="42" spans="2:14" ht="20.100000000000001" customHeight="1" x14ac:dyDescent="0.25">
      <c r="B42" s="29" t="s">
        <v>104</v>
      </c>
      <c r="C42" s="33">
        <v>0</v>
      </c>
      <c r="D42" s="33">
        <v>681118</v>
      </c>
      <c r="E42" s="27">
        <f t="shared" si="2"/>
        <v>647062.1</v>
      </c>
      <c r="F42" s="27">
        <f t="shared" si="3"/>
        <v>582355.89</v>
      </c>
      <c r="G42" s="33">
        <v>0</v>
      </c>
      <c r="H42" s="33">
        <v>445342.36000000004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0.68825288948309604</v>
      </c>
      <c r="L42" s="16">
        <f t="shared" ref="L42" si="14">IF(ISERROR(+I42/E42)=TRUE,0,++I42/E42)</f>
        <v>0</v>
      </c>
      <c r="M42" s="21">
        <f t="shared" ref="M42" si="15">IF(ISERROR(+E42-G42)=TRUE,0,++E42-G42)</f>
        <v>647062.1</v>
      </c>
      <c r="N42" s="21">
        <f t="shared" ref="N42" si="16">IF(ISERROR(+E42-F42)=TRUE,0,++E42-F42)</f>
        <v>64706.209999999963</v>
      </c>
    </row>
    <row r="43" spans="2:14" ht="20.100000000000001" customHeight="1" x14ac:dyDescent="0.25">
      <c r="B43" s="34" t="s">
        <v>105</v>
      </c>
      <c r="C43" s="35">
        <v>0</v>
      </c>
      <c r="D43" s="35">
        <v>2164156</v>
      </c>
      <c r="E43" s="28">
        <f t="shared" si="2"/>
        <v>2055948.2</v>
      </c>
      <c r="F43" s="28">
        <f t="shared" si="3"/>
        <v>1850353.38</v>
      </c>
      <c r="G43" s="35">
        <v>0</v>
      </c>
      <c r="H43" s="35">
        <v>859332.24000000011</v>
      </c>
      <c r="I43" s="35"/>
      <c r="J43" s="19">
        <f t="shared" si="4"/>
        <v>0</v>
      </c>
      <c r="K43" s="19">
        <f t="shared" si="0"/>
        <v>0.41797368241087013</v>
      </c>
      <c r="L43" s="17">
        <f t="shared" si="1"/>
        <v>0</v>
      </c>
      <c r="M43" s="22">
        <f t="shared" si="5"/>
        <v>2055948.2</v>
      </c>
      <c r="N43" s="22">
        <f t="shared" si="6"/>
        <v>205594.82000000007</v>
      </c>
    </row>
    <row r="44" spans="2:14" ht="23.25" customHeight="1" x14ac:dyDescent="0.25">
      <c r="B44" s="13" t="s">
        <v>39</v>
      </c>
      <c r="C44" s="13">
        <f>SUM(C10:C43)</f>
        <v>0</v>
      </c>
      <c r="D44" s="13">
        <f>SUM(D10:D43)</f>
        <v>228388270</v>
      </c>
      <c r="E44" s="24">
        <f>SUM(E10:E43)</f>
        <v>216968856.49999997</v>
      </c>
      <c r="F44" s="24">
        <f>SUM(F10:F43)</f>
        <v>195271970.84999996</v>
      </c>
      <c r="G44" s="13">
        <f>SUM(G10:G43)</f>
        <v>0</v>
      </c>
      <c r="H44" s="13">
        <f>SUM(H10:H43)</f>
        <v>143511551.57999998</v>
      </c>
      <c r="I44" s="13">
        <f>SUM(I10:I43)</f>
        <v>0</v>
      </c>
      <c r="J44" s="18">
        <f t="shared" si="4"/>
        <v>0</v>
      </c>
      <c r="K44" s="18">
        <f t="shared" si="0"/>
        <v>0.66143848428311192</v>
      </c>
      <c r="L44" s="18">
        <f t="shared" si="1"/>
        <v>0</v>
      </c>
      <c r="M44" s="23">
        <f>SUM(M10:M43)</f>
        <v>216968856.49999997</v>
      </c>
      <c r="N44" s="23">
        <f t="shared" si="6"/>
        <v>21696885.650000006</v>
      </c>
    </row>
    <row r="46" spans="2:14" x14ac:dyDescent="0.2">
      <c r="B46" s="14" t="s">
        <v>60</v>
      </c>
    </row>
    <row r="48" spans="2:14" x14ac:dyDescent="0.25">
      <c r="B48" s="1" t="s">
        <v>106</v>
      </c>
    </row>
    <row r="50" spans="2:2" x14ac:dyDescent="0.25">
      <c r="B50" s="1" t="s">
        <v>78</v>
      </c>
    </row>
    <row r="51" spans="2:2" x14ac:dyDescent="0.25">
      <c r="B51" s="1" t="s">
        <v>79</v>
      </c>
    </row>
    <row r="52" spans="2:2" x14ac:dyDescent="0.25">
      <c r="B52" s="1" t="s">
        <v>83</v>
      </c>
    </row>
    <row r="53" spans="2:2" x14ac:dyDescent="0.25">
      <c r="B53" s="1" t="s">
        <v>84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D8:D9"/>
    <mergeCell ref="C8:C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3"/>
  <sheetViews>
    <sheetView showGridLines="0" zoomScale="85" zoomScaleNormal="85" workbookViewId="0">
      <selection activeCell="E10" sqref="E10:F10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" width="11.42578125" style="1" customWidth="1"/>
    <col min="17" max="16384" width="11.42578125" style="1"/>
  </cols>
  <sheetData>
    <row r="2" spans="2:14" ht="105" customHeight="1" x14ac:dyDescent="0.25">
      <c r="B2" s="41" t="s">
        <v>59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51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61</v>
      </c>
      <c r="F8" s="38" t="s">
        <v>62</v>
      </c>
      <c r="G8" s="38" t="s">
        <v>63</v>
      </c>
      <c r="H8" s="38" t="s">
        <v>64</v>
      </c>
      <c r="I8" s="38" t="s">
        <v>65</v>
      </c>
      <c r="J8" s="40" t="s">
        <v>107</v>
      </c>
      <c r="K8" s="40"/>
      <c r="L8" s="40"/>
      <c r="M8" s="38" t="s">
        <v>49</v>
      </c>
      <c r="N8" s="42" t="s">
        <v>67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68</v>
      </c>
      <c r="C10" s="9">
        <v>0</v>
      </c>
      <c r="D10" s="9">
        <v>0</v>
      </c>
      <c r="E10" s="32">
        <f>+D10*95%</f>
        <v>0</v>
      </c>
      <c r="F10" s="32">
        <f>+E10*90%</f>
        <v>0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4" si="0">IF(ISERROR(+H10/E10)=TRUE,0,++H10/E10)</f>
        <v>0</v>
      </c>
      <c r="L10" s="15">
        <f t="shared" ref="L10:L44" si="1">IF(ISERROR(+I10/E10)=TRUE,0,++I10/E10)</f>
        <v>0</v>
      </c>
      <c r="M10" s="20">
        <f>IF(ISERROR(+E10-G10)=TRUE,0,++E10-G10)</f>
        <v>0</v>
      </c>
      <c r="N10" s="20">
        <f>IF(ISERROR(+E10-F10)=TRUE,0,++E10-F10)</f>
        <v>0</v>
      </c>
    </row>
    <row r="11" spans="2:14" ht="20.100000000000001" customHeight="1" x14ac:dyDescent="0.25">
      <c r="B11" s="7" t="s">
        <v>69</v>
      </c>
      <c r="C11" s="10">
        <v>0</v>
      </c>
      <c r="D11" s="10">
        <v>0</v>
      </c>
      <c r="E11" s="27">
        <f t="shared" ref="E11:E43" si="2">+D11*95%</f>
        <v>0</v>
      </c>
      <c r="F11" s="27">
        <f t="shared" ref="F11:F43" si="3">+E11*90%</f>
        <v>0</v>
      </c>
      <c r="G11" s="33">
        <v>0</v>
      </c>
      <c r="H11" s="33">
        <v>0</v>
      </c>
      <c r="I11" s="33"/>
      <c r="J11" s="16">
        <f t="shared" ref="J11:J44" si="4">IF(ISERROR(+G11/E11)=TRUE,0,++G11/E11)</f>
        <v>0</v>
      </c>
      <c r="K11" s="16">
        <f t="shared" si="0"/>
        <v>0</v>
      </c>
      <c r="L11" s="16">
        <f t="shared" si="1"/>
        <v>0</v>
      </c>
      <c r="M11" s="21">
        <f t="shared" ref="M11:M43" si="5">IF(ISERROR(+E11-G11)=TRUE,0,++E11-G11)</f>
        <v>0</v>
      </c>
      <c r="N11" s="21">
        <f t="shared" ref="N11:N44" si="6">IF(ISERROR(+E11-F11)=TRUE,0,++E11-F11)</f>
        <v>0</v>
      </c>
    </row>
    <row r="12" spans="2:14" ht="20.100000000000001" customHeight="1" x14ac:dyDescent="0.25">
      <c r="B12" s="7" t="s">
        <v>70</v>
      </c>
      <c r="C12" s="10">
        <v>0</v>
      </c>
      <c r="D12" s="10">
        <v>0</v>
      </c>
      <c r="E12" s="27">
        <f t="shared" si="2"/>
        <v>0</v>
      </c>
      <c r="F12" s="27">
        <f t="shared" si="3"/>
        <v>0</v>
      </c>
      <c r="G12" s="33">
        <v>0</v>
      </c>
      <c r="H12" s="33">
        <v>0</v>
      </c>
      <c r="I12" s="33"/>
      <c r="J12" s="16">
        <f t="shared" si="4"/>
        <v>0</v>
      </c>
      <c r="K12" s="16">
        <f t="shared" si="0"/>
        <v>0</v>
      </c>
      <c r="L12" s="16">
        <f t="shared" si="1"/>
        <v>0</v>
      </c>
      <c r="M12" s="21">
        <f t="shared" si="5"/>
        <v>0</v>
      </c>
      <c r="N12" s="21">
        <f t="shared" si="6"/>
        <v>0</v>
      </c>
    </row>
    <row r="13" spans="2:14" ht="20.100000000000001" customHeight="1" x14ac:dyDescent="0.25">
      <c r="B13" s="7" t="s">
        <v>71</v>
      </c>
      <c r="C13" s="10">
        <v>0</v>
      </c>
      <c r="D13" s="10">
        <v>0</v>
      </c>
      <c r="E13" s="27">
        <f t="shared" si="2"/>
        <v>0</v>
      </c>
      <c r="F13" s="27">
        <f t="shared" si="3"/>
        <v>0</v>
      </c>
      <c r="G13" s="33">
        <v>0</v>
      </c>
      <c r="H13" s="33">
        <v>0</v>
      </c>
      <c r="I13" s="33"/>
      <c r="J13" s="16">
        <f t="shared" si="4"/>
        <v>0</v>
      </c>
      <c r="K13" s="16">
        <f t="shared" si="0"/>
        <v>0</v>
      </c>
      <c r="L13" s="16">
        <f t="shared" si="1"/>
        <v>0</v>
      </c>
      <c r="M13" s="21">
        <f t="shared" si="5"/>
        <v>0</v>
      </c>
      <c r="N13" s="21">
        <f t="shared" si="6"/>
        <v>0</v>
      </c>
    </row>
    <row r="14" spans="2:14" ht="20.100000000000001" customHeight="1" x14ac:dyDescent="0.25">
      <c r="B14" s="7" t="s">
        <v>72</v>
      </c>
      <c r="C14" s="10">
        <v>0</v>
      </c>
      <c r="D14" s="10">
        <v>0</v>
      </c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7" t="s">
        <v>73</v>
      </c>
      <c r="C15" s="10">
        <v>0</v>
      </c>
      <c r="D15" s="10">
        <v>0</v>
      </c>
      <c r="E15" s="27">
        <f t="shared" si="2"/>
        <v>0</v>
      </c>
      <c r="F15" s="27">
        <f t="shared" si="3"/>
        <v>0</v>
      </c>
      <c r="G15" s="33">
        <v>0</v>
      </c>
      <c r="H15" s="33">
        <v>0</v>
      </c>
      <c r="I15" s="33"/>
      <c r="J15" s="16">
        <f t="shared" si="4"/>
        <v>0</v>
      </c>
      <c r="K15" s="16">
        <f t="shared" si="0"/>
        <v>0</v>
      </c>
      <c r="L15" s="16">
        <f t="shared" si="1"/>
        <v>0</v>
      </c>
      <c r="M15" s="21">
        <f t="shared" si="5"/>
        <v>0</v>
      </c>
      <c r="N15" s="21">
        <f t="shared" si="6"/>
        <v>0</v>
      </c>
    </row>
    <row r="16" spans="2:14" ht="20.100000000000001" customHeight="1" x14ac:dyDescent="0.25">
      <c r="B16" s="7" t="s">
        <v>74</v>
      </c>
      <c r="C16" s="10">
        <v>0</v>
      </c>
      <c r="D16" s="10">
        <v>0</v>
      </c>
      <c r="E16" s="27">
        <f t="shared" si="2"/>
        <v>0</v>
      </c>
      <c r="F16" s="27">
        <f t="shared" si="3"/>
        <v>0</v>
      </c>
      <c r="G16" s="33">
        <v>0</v>
      </c>
      <c r="H16" s="33">
        <v>0</v>
      </c>
      <c r="I16" s="33"/>
      <c r="J16" s="16">
        <f t="shared" si="4"/>
        <v>0</v>
      </c>
      <c r="K16" s="16">
        <f t="shared" si="0"/>
        <v>0</v>
      </c>
      <c r="L16" s="16">
        <f t="shared" si="1"/>
        <v>0</v>
      </c>
      <c r="M16" s="21">
        <f t="shared" si="5"/>
        <v>0</v>
      </c>
      <c r="N16" s="21">
        <f t="shared" si="6"/>
        <v>0</v>
      </c>
    </row>
    <row r="17" spans="2:14" ht="20.100000000000001" customHeight="1" x14ac:dyDescent="0.25">
      <c r="B17" s="7" t="s">
        <v>75</v>
      </c>
      <c r="C17" s="10">
        <v>0</v>
      </c>
      <c r="D17" s="10">
        <v>0</v>
      </c>
      <c r="E17" s="27">
        <f t="shared" si="2"/>
        <v>0</v>
      </c>
      <c r="F17" s="27">
        <f t="shared" si="3"/>
        <v>0</v>
      </c>
      <c r="G17" s="33">
        <v>0</v>
      </c>
      <c r="H17" s="33">
        <v>0</v>
      </c>
      <c r="I17" s="33"/>
      <c r="J17" s="16">
        <f t="shared" si="4"/>
        <v>0</v>
      </c>
      <c r="K17" s="16">
        <f t="shared" si="0"/>
        <v>0</v>
      </c>
      <c r="L17" s="16">
        <f t="shared" si="1"/>
        <v>0</v>
      </c>
      <c r="M17" s="21">
        <f t="shared" si="5"/>
        <v>0</v>
      </c>
      <c r="N17" s="21">
        <f t="shared" si="6"/>
        <v>0</v>
      </c>
    </row>
    <row r="18" spans="2:14" ht="20.100000000000001" customHeight="1" x14ac:dyDescent="0.25">
      <c r="B18" s="7" t="s">
        <v>76</v>
      </c>
      <c r="C18" s="10">
        <v>0</v>
      </c>
      <c r="D18" s="10">
        <v>0</v>
      </c>
      <c r="E18" s="27">
        <f t="shared" si="2"/>
        <v>0</v>
      </c>
      <c r="F18" s="27">
        <f t="shared" si="3"/>
        <v>0</v>
      </c>
      <c r="G18" s="33">
        <v>0</v>
      </c>
      <c r="H18" s="33">
        <v>0</v>
      </c>
      <c r="I18" s="33"/>
      <c r="J18" s="16">
        <f t="shared" si="4"/>
        <v>0</v>
      </c>
      <c r="K18" s="16">
        <f t="shared" si="0"/>
        <v>0</v>
      </c>
      <c r="L18" s="16">
        <f t="shared" si="1"/>
        <v>0</v>
      </c>
      <c r="M18" s="21">
        <f t="shared" si="5"/>
        <v>0</v>
      </c>
      <c r="N18" s="21">
        <f t="shared" si="6"/>
        <v>0</v>
      </c>
    </row>
    <row r="19" spans="2:14" ht="20.100000000000001" customHeight="1" x14ac:dyDescent="0.25">
      <c r="B19" s="7" t="s">
        <v>77</v>
      </c>
      <c r="C19" s="10">
        <v>0</v>
      </c>
      <c r="D19" s="10">
        <v>0</v>
      </c>
      <c r="E19" s="27">
        <f t="shared" si="2"/>
        <v>0</v>
      </c>
      <c r="F19" s="27">
        <f t="shared" si="3"/>
        <v>0</v>
      </c>
      <c r="G19" s="33">
        <v>0</v>
      </c>
      <c r="H19" s="33">
        <v>0</v>
      </c>
      <c r="I19" s="33"/>
      <c r="J19" s="16">
        <f t="shared" si="4"/>
        <v>0</v>
      </c>
      <c r="K19" s="16">
        <f t="shared" si="0"/>
        <v>0</v>
      </c>
      <c r="L19" s="16">
        <f t="shared" si="1"/>
        <v>0</v>
      </c>
      <c r="M19" s="21">
        <f t="shared" si="5"/>
        <v>0</v>
      </c>
      <c r="N19" s="21">
        <f t="shared" si="6"/>
        <v>0</v>
      </c>
    </row>
    <row r="20" spans="2:14" ht="20.100000000000001" customHeight="1" x14ac:dyDescent="0.25">
      <c r="B20" s="7" t="s">
        <v>80</v>
      </c>
      <c r="C20" s="10">
        <v>0</v>
      </c>
      <c r="D20" s="10">
        <v>0</v>
      </c>
      <c r="E20" s="27">
        <f t="shared" si="2"/>
        <v>0</v>
      </c>
      <c r="F20" s="27">
        <f t="shared" si="3"/>
        <v>0</v>
      </c>
      <c r="G20" s="33">
        <v>0</v>
      </c>
      <c r="H20" s="33">
        <v>0</v>
      </c>
      <c r="I20" s="33"/>
      <c r="J20" s="16">
        <f t="shared" si="4"/>
        <v>0</v>
      </c>
      <c r="K20" s="16">
        <f t="shared" si="0"/>
        <v>0</v>
      </c>
      <c r="L20" s="16">
        <f t="shared" si="1"/>
        <v>0</v>
      </c>
      <c r="M20" s="21">
        <f t="shared" si="5"/>
        <v>0</v>
      </c>
      <c r="N20" s="21">
        <f t="shared" si="6"/>
        <v>0</v>
      </c>
    </row>
    <row r="21" spans="2:14" ht="20.100000000000001" customHeight="1" x14ac:dyDescent="0.25">
      <c r="B21" s="7" t="s">
        <v>81</v>
      </c>
      <c r="C21" s="10">
        <v>0</v>
      </c>
      <c r="D21" s="10">
        <v>0</v>
      </c>
      <c r="E21" s="27">
        <f t="shared" si="2"/>
        <v>0</v>
      </c>
      <c r="F21" s="27">
        <f t="shared" si="3"/>
        <v>0</v>
      </c>
      <c r="G21" s="33">
        <v>0</v>
      </c>
      <c r="H21" s="33">
        <v>0</v>
      </c>
      <c r="I21" s="33"/>
      <c r="J21" s="16">
        <f t="shared" si="4"/>
        <v>0</v>
      </c>
      <c r="K21" s="16">
        <f t="shared" si="0"/>
        <v>0</v>
      </c>
      <c r="L21" s="16">
        <f t="shared" si="1"/>
        <v>0</v>
      </c>
      <c r="M21" s="21">
        <f t="shared" si="5"/>
        <v>0</v>
      </c>
      <c r="N21" s="21">
        <f t="shared" si="6"/>
        <v>0</v>
      </c>
    </row>
    <row r="22" spans="2:14" ht="20.100000000000001" customHeight="1" x14ac:dyDescent="0.25">
      <c r="B22" s="7" t="s">
        <v>82</v>
      </c>
      <c r="C22" s="10">
        <v>0</v>
      </c>
      <c r="D22" s="10">
        <v>0</v>
      </c>
      <c r="E22" s="27">
        <f t="shared" si="2"/>
        <v>0</v>
      </c>
      <c r="F22" s="27">
        <f t="shared" si="3"/>
        <v>0</v>
      </c>
      <c r="G22" s="33">
        <v>0</v>
      </c>
      <c r="H22" s="33">
        <v>0</v>
      </c>
      <c r="I22" s="33"/>
      <c r="J22" s="16">
        <f t="shared" si="4"/>
        <v>0</v>
      </c>
      <c r="K22" s="16">
        <f t="shared" si="0"/>
        <v>0</v>
      </c>
      <c r="L22" s="16">
        <f t="shared" si="1"/>
        <v>0</v>
      </c>
      <c r="M22" s="21">
        <f t="shared" si="5"/>
        <v>0</v>
      </c>
      <c r="N22" s="21">
        <f t="shared" si="6"/>
        <v>0</v>
      </c>
    </row>
    <row r="23" spans="2:14" ht="20.100000000000001" customHeight="1" x14ac:dyDescent="0.25">
      <c r="B23" s="7" t="s">
        <v>85</v>
      </c>
      <c r="C23" s="10">
        <v>0</v>
      </c>
      <c r="D23" s="10">
        <v>0</v>
      </c>
      <c r="E23" s="27">
        <f t="shared" si="2"/>
        <v>0</v>
      </c>
      <c r="F23" s="27">
        <f t="shared" si="3"/>
        <v>0</v>
      </c>
      <c r="G23" s="33">
        <v>0</v>
      </c>
      <c r="H23" s="33">
        <v>0</v>
      </c>
      <c r="I23" s="33"/>
      <c r="J23" s="16">
        <f t="shared" si="4"/>
        <v>0</v>
      </c>
      <c r="K23" s="16">
        <f t="shared" si="0"/>
        <v>0</v>
      </c>
      <c r="L23" s="16">
        <f t="shared" si="1"/>
        <v>0</v>
      </c>
      <c r="M23" s="21">
        <f t="shared" si="5"/>
        <v>0</v>
      </c>
      <c r="N23" s="21">
        <f t="shared" si="6"/>
        <v>0</v>
      </c>
    </row>
    <row r="24" spans="2:14" ht="20.100000000000001" customHeight="1" x14ac:dyDescent="0.25">
      <c r="B24" s="7" t="s">
        <v>86</v>
      </c>
      <c r="C24" s="10">
        <v>0</v>
      </c>
      <c r="D24" s="10">
        <v>0</v>
      </c>
      <c r="E24" s="27">
        <f t="shared" si="2"/>
        <v>0</v>
      </c>
      <c r="F24" s="27">
        <f t="shared" si="3"/>
        <v>0</v>
      </c>
      <c r="G24" s="33">
        <v>0</v>
      </c>
      <c r="H24" s="33">
        <v>0</v>
      </c>
      <c r="I24" s="33"/>
      <c r="J24" s="16">
        <f t="shared" si="4"/>
        <v>0</v>
      </c>
      <c r="K24" s="16">
        <f t="shared" si="0"/>
        <v>0</v>
      </c>
      <c r="L24" s="16">
        <f t="shared" si="1"/>
        <v>0</v>
      </c>
      <c r="M24" s="21">
        <f t="shared" si="5"/>
        <v>0</v>
      </c>
      <c r="N24" s="21">
        <f t="shared" si="6"/>
        <v>0</v>
      </c>
    </row>
    <row r="25" spans="2:14" ht="20.100000000000001" customHeight="1" x14ac:dyDescent="0.25">
      <c r="B25" s="7" t="s">
        <v>87</v>
      </c>
      <c r="C25" s="10">
        <v>0</v>
      </c>
      <c r="D25" s="10">
        <v>0</v>
      </c>
      <c r="E25" s="27">
        <f t="shared" si="2"/>
        <v>0</v>
      </c>
      <c r="F25" s="27">
        <f t="shared" si="3"/>
        <v>0</v>
      </c>
      <c r="G25" s="33">
        <v>0</v>
      </c>
      <c r="H25" s="33">
        <v>0</v>
      </c>
      <c r="I25" s="33"/>
      <c r="J25" s="16">
        <f t="shared" si="4"/>
        <v>0</v>
      </c>
      <c r="K25" s="16">
        <f t="shared" si="0"/>
        <v>0</v>
      </c>
      <c r="L25" s="16">
        <f t="shared" si="1"/>
        <v>0</v>
      </c>
      <c r="M25" s="21">
        <f t="shared" si="5"/>
        <v>0</v>
      </c>
      <c r="N25" s="21">
        <f t="shared" si="6"/>
        <v>0</v>
      </c>
    </row>
    <row r="26" spans="2:14" ht="20.100000000000001" customHeight="1" x14ac:dyDescent="0.25">
      <c r="B26" s="7" t="s">
        <v>88</v>
      </c>
      <c r="C26" s="10">
        <v>0</v>
      </c>
      <c r="D26" s="10">
        <v>0</v>
      </c>
      <c r="E26" s="27">
        <f t="shared" si="2"/>
        <v>0</v>
      </c>
      <c r="F26" s="27">
        <f t="shared" si="3"/>
        <v>0</v>
      </c>
      <c r="G26" s="33">
        <v>0</v>
      </c>
      <c r="H26" s="33">
        <v>0</v>
      </c>
      <c r="I26" s="33"/>
      <c r="J26" s="16">
        <f t="shared" si="4"/>
        <v>0</v>
      </c>
      <c r="K26" s="16">
        <f t="shared" si="0"/>
        <v>0</v>
      </c>
      <c r="L26" s="16">
        <f t="shared" si="1"/>
        <v>0</v>
      </c>
      <c r="M26" s="21">
        <f t="shared" si="5"/>
        <v>0</v>
      </c>
      <c r="N26" s="21">
        <f t="shared" si="6"/>
        <v>0</v>
      </c>
    </row>
    <row r="27" spans="2:14" ht="20.100000000000001" customHeight="1" x14ac:dyDescent="0.25">
      <c r="B27" s="7" t="s">
        <v>89</v>
      </c>
      <c r="C27" s="10">
        <v>0</v>
      </c>
      <c r="D27" s="10">
        <v>0</v>
      </c>
      <c r="E27" s="27">
        <f t="shared" si="2"/>
        <v>0</v>
      </c>
      <c r="F27" s="27">
        <f t="shared" si="3"/>
        <v>0</v>
      </c>
      <c r="G27" s="33">
        <v>0</v>
      </c>
      <c r="H27" s="33">
        <v>0</v>
      </c>
      <c r="I27" s="33"/>
      <c r="J27" s="16">
        <f t="shared" si="4"/>
        <v>0</v>
      </c>
      <c r="K27" s="16">
        <f t="shared" si="0"/>
        <v>0</v>
      </c>
      <c r="L27" s="16">
        <f t="shared" si="1"/>
        <v>0</v>
      </c>
      <c r="M27" s="21">
        <f t="shared" si="5"/>
        <v>0</v>
      </c>
      <c r="N27" s="21">
        <f t="shared" si="6"/>
        <v>0</v>
      </c>
    </row>
    <row r="28" spans="2:14" ht="20.100000000000001" customHeight="1" x14ac:dyDescent="0.25">
      <c r="B28" s="7" t="s">
        <v>90</v>
      </c>
      <c r="C28" s="10">
        <v>0</v>
      </c>
      <c r="D28" s="10">
        <v>0</v>
      </c>
      <c r="E28" s="27">
        <f t="shared" si="2"/>
        <v>0</v>
      </c>
      <c r="F28" s="27">
        <f t="shared" si="3"/>
        <v>0</v>
      </c>
      <c r="G28" s="33">
        <v>0</v>
      </c>
      <c r="H28" s="33">
        <v>0</v>
      </c>
      <c r="I28" s="33"/>
      <c r="J28" s="16">
        <f t="shared" si="4"/>
        <v>0</v>
      </c>
      <c r="K28" s="16">
        <f t="shared" si="0"/>
        <v>0</v>
      </c>
      <c r="L28" s="16">
        <f t="shared" si="1"/>
        <v>0</v>
      </c>
      <c r="M28" s="21">
        <f t="shared" si="5"/>
        <v>0</v>
      </c>
      <c r="N28" s="21">
        <f t="shared" si="6"/>
        <v>0</v>
      </c>
    </row>
    <row r="29" spans="2:14" ht="20.100000000000001" customHeight="1" x14ac:dyDescent="0.25">
      <c r="B29" s="7" t="s">
        <v>91</v>
      </c>
      <c r="C29" s="10">
        <v>0</v>
      </c>
      <c r="D29" s="10">
        <v>0</v>
      </c>
      <c r="E29" s="27">
        <f t="shared" si="2"/>
        <v>0</v>
      </c>
      <c r="F29" s="27">
        <f t="shared" si="3"/>
        <v>0</v>
      </c>
      <c r="G29" s="33">
        <v>0</v>
      </c>
      <c r="H29" s="33">
        <v>0</v>
      </c>
      <c r="I29" s="33"/>
      <c r="J29" s="16">
        <f t="shared" si="4"/>
        <v>0</v>
      </c>
      <c r="K29" s="16">
        <f t="shared" si="0"/>
        <v>0</v>
      </c>
      <c r="L29" s="16">
        <f t="shared" si="1"/>
        <v>0</v>
      </c>
      <c r="M29" s="21">
        <f t="shared" si="5"/>
        <v>0</v>
      </c>
      <c r="N29" s="21">
        <f t="shared" si="6"/>
        <v>0</v>
      </c>
    </row>
    <row r="30" spans="2:14" ht="20.100000000000001" customHeight="1" x14ac:dyDescent="0.25">
      <c r="B30" s="7" t="s">
        <v>92</v>
      </c>
      <c r="C30" s="10">
        <v>0</v>
      </c>
      <c r="D30" s="10">
        <v>0</v>
      </c>
      <c r="E30" s="27">
        <f t="shared" si="2"/>
        <v>0</v>
      </c>
      <c r="F30" s="27">
        <f t="shared" si="3"/>
        <v>0</v>
      </c>
      <c r="G30" s="33">
        <v>0</v>
      </c>
      <c r="H30" s="33">
        <v>0</v>
      </c>
      <c r="I30" s="33"/>
      <c r="J30" s="16">
        <f t="shared" si="4"/>
        <v>0</v>
      </c>
      <c r="K30" s="16">
        <f t="shared" si="0"/>
        <v>0</v>
      </c>
      <c r="L30" s="16">
        <f t="shared" si="1"/>
        <v>0</v>
      </c>
      <c r="M30" s="21">
        <f t="shared" si="5"/>
        <v>0</v>
      </c>
      <c r="N30" s="21">
        <f t="shared" si="6"/>
        <v>0</v>
      </c>
    </row>
    <row r="31" spans="2:14" ht="20.100000000000001" customHeight="1" x14ac:dyDescent="0.25">
      <c r="B31" s="7" t="s">
        <v>93</v>
      </c>
      <c r="C31" s="10">
        <v>0</v>
      </c>
      <c r="D31" s="10">
        <v>0</v>
      </c>
      <c r="E31" s="27">
        <f t="shared" si="2"/>
        <v>0</v>
      </c>
      <c r="F31" s="27">
        <f t="shared" si="3"/>
        <v>0</v>
      </c>
      <c r="G31" s="33">
        <v>0</v>
      </c>
      <c r="H31" s="33">
        <v>0</v>
      </c>
      <c r="I31" s="33"/>
      <c r="J31" s="16">
        <f t="shared" si="4"/>
        <v>0</v>
      </c>
      <c r="K31" s="16">
        <f t="shared" si="0"/>
        <v>0</v>
      </c>
      <c r="L31" s="16">
        <f t="shared" si="1"/>
        <v>0</v>
      </c>
      <c r="M31" s="21">
        <f t="shared" si="5"/>
        <v>0</v>
      </c>
      <c r="N31" s="21">
        <f t="shared" si="6"/>
        <v>0</v>
      </c>
    </row>
    <row r="32" spans="2:14" ht="20.100000000000001" customHeight="1" x14ac:dyDescent="0.25">
      <c r="B32" s="7" t="s">
        <v>94</v>
      </c>
      <c r="C32" s="10">
        <v>0</v>
      </c>
      <c r="D32" s="10">
        <v>0</v>
      </c>
      <c r="E32" s="27">
        <f t="shared" si="2"/>
        <v>0</v>
      </c>
      <c r="F32" s="27">
        <f t="shared" si="3"/>
        <v>0</v>
      </c>
      <c r="G32" s="33">
        <v>0</v>
      </c>
      <c r="H32" s="33">
        <v>0</v>
      </c>
      <c r="I32" s="33"/>
      <c r="J32" s="16">
        <f t="shared" si="4"/>
        <v>0</v>
      </c>
      <c r="K32" s="16">
        <f t="shared" si="0"/>
        <v>0</v>
      </c>
      <c r="L32" s="16">
        <f t="shared" si="1"/>
        <v>0</v>
      </c>
      <c r="M32" s="21">
        <f t="shared" si="5"/>
        <v>0</v>
      </c>
      <c r="N32" s="21">
        <f t="shared" si="6"/>
        <v>0</v>
      </c>
    </row>
    <row r="33" spans="2:14" ht="20.100000000000001" customHeight="1" x14ac:dyDescent="0.25">
      <c r="B33" s="7" t="s">
        <v>95</v>
      </c>
      <c r="C33" s="10">
        <v>0</v>
      </c>
      <c r="D33" s="10">
        <v>0</v>
      </c>
      <c r="E33" s="27">
        <f t="shared" si="2"/>
        <v>0</v>
      </c>
      <c r="F33" s="27">
        <f t="shared" si="3"/>
        <v>0</v>
      </c>
      <c r="G33" s="33">
        <v>0</v>
      </c>
      <c r="H33" s="33">
        <v>0</v>
      </c>
      <c r="I33" s="33"/>
      <c r="J33" s="16">
        <f t="shared" si="4"/>
        <v>0</v>
      </c>
      <c r="K33" s="16">
        <f t="shared" si="0"/>
        <v>0</v>
      </c>
      <c r="L33" s="16">
        <f t="shared" si="1"/>
        <v>0</v>
      </c>
      <c r="M33" s="21">
        <f t="shared" si="5"/>
        <v>0</v>
      </c>
      <c r="N33" s="21">
        <f t="shared" si="6"/>
        <v>0</v>
      </c>
    </row>
    <row r="34" spans="2:14" ht="20.100000000000001" customHeight="1" x14ac:dyDescent="0.25">
      <c r="B34" s="7" t="s">
        <v>96</v>
      </c>
      <c r="C34" s="10">
        <v>0</v>
      </c>
      <c r="D34" s="10">
        <v>0</v>
      </c>
      <c r="E34" s="27">
        <f t="shared" si="2"/>
        <v>0</v>
      </c>
      <c r="F34" s="27">
        <f t="shared" si="3"/>
        <v>0</v>
      </c>
      <c r="G34" s="33">
        <v>0</v>
      </c>
      <c r="H34" s="33">
        <v>0</v>
      </c>
      <c r="I34" s="33"/>
      <c r="J34" s="16">
        <f t="shared" si="4"/>
        <v>0</v>
      </c>
      <c r="K34" s="16">
        <f t="shared" si="0"/>
        <v>0</v>
      </c>
      <c r="L34" s="16">
        <f t="shared" si="1"/>
        <v>0</v>
      </c>
      <c r="M34" s="21">
        <f t="shared" si="5"/>
        <v>0</v>
      </c>
      <c r="N34" s="21">
        <f t="shared" si="6"/>
        <v>0</v>
      </c>
    </row>
    <row r="35" spans="2:14" ht="20.100000000000001" customHeight="1" x14ac:dyDescent="0.25">
      <c r="B35" s="7" t="s">
        <v>97</v>
      </c>
      <c r="C35" s="10">
        <v>0</v>
      </c>
      <c r="D35" s="10">
        <v>0</v>
      </c>
      <c r="E35" s="27">
        <f t="shared" si="2"/>
        <v>0</v>
      </c>
      <c r="F35" s="27">
        <f t="shared" si="3"/>
        <v>0</v>
      </c>
      <c r="G35" s="33">
        <v>0</v>
      </c>
      <c r="H35" s="33">
        <v>0</v>
      </c>
      <c r="I35" s="33"/>
      <c r="J35" s="16">
        <f t="shared" si="4"/>
        <v>0</v>
      </c>
      <c r="K35" s="16">
        <f t="shared" si="0"/>
        <v>0</v>
      </c>
      <c r="L35" s="16">
        <f t="shared" si="1"/>
        <v>0</v>
      </c>
      <c r="M35" s="21">
        <f t="shared" si="5"/>
        <v>0</v>
      </c>
      <c r="N35" s="21">
        <f t="shared" si="6"/>
        <v>0</v>
      </c>
    </row>
    <row r="36" spans="2:14" ht="20.100000000000001" customHeight="1" x14ac:dyDescent="0.25">
      <c r="B36" s="7" t="s">
        <v>98</v>
      </c>
      <c r="C36" s="10">
        <v>0</v>
      </c>
      <c r="D36" s="10">
        <v>0</v>
      </c>
      <c r="E36" s="27">
        <f t="shared" si="2"/>
        <v>0</v>
      </c>
      <c r="F36" s="27">
        <f t="shared" si="3"/>
        <v>0</v>
      </c>
      <c r="G36" s="33">
        <v>0</v>
      </c>
      <c r="H36" s="33">
        <v>0</v>
      </c>
      <c r="I36" s="33"/>
      <c r="J36" s="16">
        <f t="shared" ref="J36:J39" si="7">IF(ISERROR(+G36/E36)=TRUE,0,++G36/E36)</f>
        <v>0</v>
      </c>
      <c r="K36" s="16">
        <f t="shared" ref="K36:K39" si="8">IF(ISERROR(+H36/E36)=TRUE,0,++H36/E36)</f>
        <v>0</v>
      </c>
      <c r="L36" s="16">
        <f t="shared" ref="L36:L39" si="9">IF(ISERROR(+I36/E36)=TRUE,0,++I36/E36)</f>
        <v>0</v>
      </c>
      <c r="M36" s="21">
        <f t="shared" ref="M36:M39" si="10">IF(ISERROR(+E36-G36)=TRUE,0,++E36-G36)</f>
        <v>0</v>
      </c>
      <c r="N36" s="21">
        <f t="shared" ref="N36:N39" si="11">IF(ISERROR(+E36-F36)=TRUE,0,++E36-F36)</f>
        <v>0</v>
      </c>
    </row>
    <row r="37" spans="2:14" ht="20.100000000000001" customHeight="1" x14ac:dyDescent="0.25">
      <c r="B37" s="7" t="s">
        <v>99</v>
      </c>
      <c r="C37" s="10">
        <v>0</v>
      </c>
      <c r="D37" s="10">
        <v>0</v>
      </c>
      <c r="E37" s="27">
        <f t="shared" si="2"/>
        <v>0</v>
      </c>
      <c r="F37" s="27">
        <f t="shared" si="3"/>
        <v>0</v>
      </c>
      <c r="G37" s="33">
        <v>0</v>
      </c>
      <c r="H37" s="33">
        <v>0</v>
      </c>
      <c r="I37" s="33"/>
      <c r="J37" s="16">
        <f t="shared" si="7"/>
        <v>0</v>
      </c>
      <c r="K37" s="16">
        <f t="shared" si="8"/>
        <v>0</v>
      </c>
      <c r="L37" s="16">
        <f t="shared" si="9"/>
        <v>0</v>
      </c>
      <c r="M37" s="21">
        <f t="shared" si="10"/>
        <v>0</v>
      </c>
      <c r="N37" s="21">
        <f t="shared" si="11"/>
        <v>0</v>
      </c>
    </row>
    <row r="38" spans="2:14" ht="20.100000000000001" customHeight="1" x14ac:dyDescent="0.25">
      <c r="B38" s="7" t="s">
        <v>100</v>
      </c>
      <c r="C38" s="10">
        <v>0</v>
      </c>
      <c r="D38" s="10">
        <v>0</v>
      </c>
      <c r="E38" s="27">
        <f t="shared" si="2"/>
        <v>0</v>
      </c>
      <c r="F38" s="27">
        <f t="shared" si="3"/>
        <v>0</v>
      </c>
      <c r="G38" s="33">
        <v>0</v>
      </c>
      <c r="H38" s="33">
        <v>0</v>
      </c>
      <c r="I38" s="33"/>
      <c r="J38" s="16">
        <f t="shared" si="7"/>
        <v>0</v>
      </c>
      <c r="K38" s="16">
        <f t="shared" si="8"/>
        <v>0</v>
      </c>
      <c r="L38" s="16">
        <f t="shared" si="9"/>
        <v>0</v>
      </c>
      <c r="M38" s="21">
        <f t="shared" si="10"/>
        <v>0</v>
      </c>
      <c r="N38" s="21">
        <f t="shared" si="11"/>
        <v>0</v>
      </c>
    </row>
    <row r="39" spans="2:14" ht="20.100000000000001" customHeight="1" x14ac:dyDescent="0.25">
      <c r="B39" s="7" t="s">
        <v>101</v>
      </c>
      <c r="C39" s="10">
        <v>16066664</v>
      </c>
      <c r="D39" s="10">
        <v>16066664</v>
      </c>
      <c r="E39" s="27">
        <f t="shared" si="2"/>
        <v>15263330.799999999</v>
      </c>
      <c r="F39" s="27">
        <f t="shared" si="3"/>
        <v>13736997.719999999</v>
      </c>
      <c r="G39" s="33">
        <v>0</v>
      </c>
      <c r="H39" s="33">
        <v>8298349.3799999999</v>
      </c>
      <c r="I39" s="33"/>
      <c r="J39" s="16">
        <f t="shared" si="7"/>
        <v>0</v>
      </c>
      <c r="K39" s="16">
        <f t="shared" si="8"/>
        <v>0.54367880043587868</v>
      </c>
      <c r="L39" s="16">
        <f t="shared" si="9"/>
        <v>0</v>
      </c>
      <c r="M39" s="21">
        <f t="shared" si="10"/>
        <v>15263330.799999999</v>
      </c>
      <c r="N39" s="21">
        <f t="shared" si="11"/>
        <v>1526333.08</v>
      </c>
    </row>
    <row r="40" spans="2:14" ht="20.100000000000001" customHeight="1" x14ac:dyDescent="0.25">
      <c r="B40" s="7" t="s">
        <v>102</v>
      </c>
      <c r="C40" s="10">
        <v>0</v>
      </c>
      <c r="D40" s="10">
        <v>0</v>
      </c>
      <c r="E40" s="27">
        <f t="shared" si="2"/>
        <v>0</v>
      </c>
      <c r="F40" s="27">
        <f t="shared" si="3"/>
        <v>0</v>
      </c>
      <c r="G40" s="33">
        <v>0</v>
      </c>
      <c r="H40" s="33">
        <v>0</v>
      </c>
      <c r="I40" s="33"/>
      <c r="J40" s="16">
        <f t="shared" si="4"/>
        <v>0</v>
      </c>
      <c r="K40" s="16">
        <f t="shared" si="0"/>
        <v>0</v>
      </c>
      <c r="L40" s="16">
        <f t="shared" si="1"/>
        <v>0</v>
      </c>
      <c r="M40" s="21">
        <f t="shared" si="5"/>
        <v>0</v>
      </c>
      <c r="N40" s="21">
        <f t="shared" si="6"/>
        <v>0</v>
      </c>
    </row>
    <row r="41" spans="2:14" ht="20.100000000000001" customHeight="1" x14ac:dyDescent="0.25">
      <c r="B41" s="7" t="s">
        <v>103</v>
      </c>
      <c r="C41" s="10">
        <v>0</v>
      </c>
      <c r="D41" s="10">
        <v>0</v>
      </c>
      <c r="E41" s="27">
        <f t="shared" si="2"/>
        <v>0</v>
      </c>
      <c r="F41" s="27">
        <f t="shared" si="3"/>
        <v>0</v>
      </c>
      <c r="G41" s="33">
        <v>0</v>
      </c>
      <c r="H41" s="33">
        <v>0</v>
      </c>
      <c r="I41" s="33"/>
      <c r="J41" s="16">
        <f t="shared" si="4"/>
        <v>0</v>
      </c>
      <c r="K41" s="16">
        <f t="shared" si="0"/>
        <v>0</v>
      </c>
      <c r="L41" s="16">
        <f t="shared" si="1"/>
        <v>0</v>
      </c>
      <c r="M41" s="21">
        <f t="shared" si="5"/>
        <v>0</v>
      </c>
      <c r="N41" s="21">
        <f t="shared" si="6"/>
        <v>0</v>
      </c>
    </row>
    <row r="42" spans="2:14" ht="20.100000000000001" customHeight="1" x14ac:dyDescent="0.25">
      <c r="B42" s="7" t="s">
        <v>104</v>
      </c>
      <c r="C42" s="10">
        <v>0</v>
      </c>
      <c r="D42" s="10">
        <v>0</v>
      </c>
      <c r="E42" s="27">
        <f t="shared" si="2"/>
        <v>0</v>
      </c>
      <c r="F42" s="27">
        <f t="shared" si="3"/>
        <v>0</v>
      </c>
      <c r="G42" s="33">
        <v>0</v>
      </c>
      <c r="H42" s="33">
        <v>0</v>
      </c>
      <c r="I42" s="33"/>
      <c r="J42" s="16">
        <f t="shared" ref="J42" si="12">IF(ISERROR(+G42/E42)=TRUE,0,++G42/E42)</f>
        <v>0</v>
      </c>
      <c r="K42" s="16">
        <f t="shared" ref="K42" si="13">IF(ISERROR(+H42/E42)=TRUE,0,++H42/E42)</f>
        <v>0</v>
      </c>
      <c r="L42" s="16">
        <f t="shared" ref="L42" si="14">IF(ISERROR(+I42/E42)=TRUE,0,++I42/E42)</f>
        <v>0</v>
      </c>
      <c r="M42" s="21">
        <f t="shared" ref="M42" si="15">IF(ISERROR(+E42-G42)=TRUE,0,++E42-G42)</f>
        <v>0</v>
      </c>
      <c r="N42" s="21">
        <f t="shared" ref="N42" si="16">IF(ISERROR(+E42-F42)=TRUE,0,++E42-F42)</f>
        <v>0</v>
      </c>
    </row>
    <row r="43" spans="2:14" ht="20.100000000000001" customHeight="1" x14ac:dyDescent="0.25">
      <c r="B43" s="8" t="s">
        <v>105</v>
      </c>
      <c r="C43" s="11">
        <v>0</v>
      </c>
      <c r="D43" s="11">
        <v>0</v>
      </c>
      <c r="E43" s="28">
        <f t="shared" si="2"/>
        <v>0</v>
      </c>
      <c r="F43" s="28">
        <f t="shared" si="3"/>
        <v>0</v>
      </c>
      <c r="G43" s="35">
        <v>0</v>
      </c>
      <c r="H43" s="35">
        <v>0</v>
      </c>
      <c r="I43" s="35"/>
      <c r="J43" s="19">
        <f t="shared" si="4"/>
        <v>0</v>
      </c>
      <c r="K43" s="19">
        <f t="shared" si="0"/>
        <v>0</v>
      </c>
      <c r="L43" s="17">
        <f t="shared" si="1"/>
        <v>0</v>
      </c>
      <c r="M43" s="22">
        <f t="shared" si="5"/>
        <v>0</v>
      </c>
      <c r="N43" s="22">
        <f t="shared" si="6"/>
        <v>0</v>
      </c>
    </row>
    <row r="44" spans="2:14" ht="23.25" customHeight="1" x14ac:dyDescent="0.25">
      <c r="B44" s="13" t="s">
        <v>39</v>
      </c>
      <c r="C44" s="13">
        <f>SUM(C10:C43)</f>
        <v>16066664</v>
      </c>
      <c r="D44" s="13">
        <f>SUM(D10:D43)</f>
        <v>16066664</v>
      </c>
      <c r="E44" s="24">
        <f>SUM(E10:E43)</f>
        <v>15263330.799999999</v>
      </c>
      <c r="F44" s="24">
        <f>SUM(F10:F43)</f>
        <v>13736997.719999999</v>
      </c>
      <c r="G44" s="13">
        <f>SUM(G10:G43)</f>
        <v>0</v>
      </c>
      <c r="H44" s="13">
        <f>SUM(H10:H43)</f>
        <v>8298349.3799999999</v>
      </c>
      <c r="I44" s="13">
        <f>SUM(I10:I43)</f>
        <v>0</v>
      </c>
      <c r="J44" s="18">
        <f t="shared" si="4"/>
        <v>0</v>
      </c>
      <c r="K44" s="18">
        <f t="shared" si="0"/>
        <v>0.54367880043587868</v>
      </c>
      <c r="L44" s="18">
        <f t="shared" si="1"/>
        <v>0</v>
      </c>
      <c r="M44" s="23">
        <f>SUM(M10:M43)</f>
        <v>15263330.799999999</v>
      </c>
      <c r="N44" s="23">
        <f t="shared" si="6"/>
        <v>1526333.08</v>
      </c>
    </row>
    <row r="46" spans="2:14" x14ac:dyDescent="0.2">
      <c r="B46" s="14" t="s">
        <v>60</v>
      </c>
    </row>
    <row r="48" spans="2:14" x14ac:dyDescent="0.25">
      <c r="B48" s="1" t="s">
        <v>106</v>
      </c>
    </row>
    <row r="50" spans="2:2" x14ac:dyDescent="0.25">
      <c r="B50" s="1" t="s">
        <v>78</v>
      </c>
    </row>
    <row r="51" spans="2:2" x14ac:dyDescent="0.25">
      <c r="B51" s="1" t="s">
        <v>79</v>
      </c>
    </row>
    <row r="52" spans="2:2" x14ac:dyDescent="0.25">
      <c r="B52" s="1" t="s">
        <v>83</v>
      </c>
    </row>
    <row r="53" spans="2:2" x14ac:dyDescent="0.25">
      <c r="B53" s="1" t="s">
        <v>84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D8:D9"/>
    <mergeCell ref="C8:C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2:14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4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2:14" ht="15.75" x14ac:dyDescent="0.25">
      <c r="B8" s="2" t="s">
        <v>52</v>
      </c>
    </row>
    <row r="9" spans="2:14" x14ac:dyDescent="0.2">
      <c r="B9" s="3" t="s">
        <v>2</v>
      </c>
    </row>
    <row r="11" spans="2:14" x14ac:dyDescent="0.25">
      <c r="B11" s="4"/>
      <c r="J11" s="37"/>
      <c r="K11" s="37"/>
      <c r="L11" s="37"/>
    </row>
    <row r="12" spans="2:14" s="5" customFormat="1" ht="15" customHeight="1" x14ac:dyDescent="0.25">
      <c r="B12" s="44" t="s">
        <v>1</v>
      </c>
      <c r="C12" s="48" t="s">
        <v>0</v>
      </c>
      <c r="D12" s="48"/>
      <c r="E12" s="38" t="s">
        <v>44</v>
      </c>
      <c r="F12" s="38" t="s">
        <v>45</v>
      </c>
      <c r="G12" s="38" t="s">
        <v>54</v>
      </c>
      <c r="H12" s="38" t="s">
        <v>55</v>
      </c>
      <c r="I12" s="38" t="s">
        <v>56</v>
      </c>
      <c r="J12" s="40" t="s">
        <v>43</v>
      </c>
      <c r="K12" s="40"/>
      <c r="L12" s="40"/>
      <c r="M12" s="38" t="s">
        <v>49</v>
      </c>
      <c r="N12" s="42" t="s">
        <v>50</v>
      </c>
    </row>
    <row r="13" spans="2:14" s="5" customFormat="1" ht="40.5" customHeight="1" x14ac:dyDescent="0.25">
      <c r="B13" s="45"/>
      <c r="C13" s="25" t="s">
        <v>38</v>
      </c>
      <c r="D13" s="25" t="s">
        <v>37</v>
      </c>
      <c r="E13" s="39"/>
      <c r="F13" s="39"/>
      <c r="G13" s="39"/>
      <c r="H13" s="39"/>
      <c r="I13" s="39"/>
      <c r="J13" s="25" t="s">
        <v>46</v>
      </c>
      <c r="K13" s="25" t="s">
        <v>47</v>
      </c>
      <c r="L13" s="26" t="s">
        <v>48</v>
      </c>
      <c r="M13" s="39"/>
      <c r="N13" s="43"/>
    </row>
    <row r="14" spans="2:14" ht="20.100000000000001" customHeight="1" x14ac:dyDescent="0.25">
      <c r="B14" s="30" t="s">
        <v>3</v>
      </c>
      <c r="C14" s="31">
        <v>0</v>
      </c>
      <c r="D14" s="31">
        <v>0</v>
      </c>
      <c r="E14" s="32">
        <v>0</v>
      </c>
      <c r="F14" s="32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29" t="s">
        <v>4</v>
      </c>
      <c r="C15" s="33">
        <v>0</v>
      </c>
      <c r="D15" s="33">
        <v>0</v>
      </c>
      <c r="E15" s="27">
        <v>0</v>
      </c>
      <c r="F15" s="27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29" t="s">
        <v>53</v>
      </c>
      <c r="C16" s="33">
        <v>0</v>
      </c>
      <c r="D16" s="33">
        <v>0</v>
      </c>
      <c r="E16" s="27">
        <v>0</v>
      </c>
      <c r="F16" s="27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29" t="s">
        <v>5</v>
      </c>
      <c r="C17" s="33">
        <v>0</v>
      </c>
      <c r="D17" s="33">
        <v>0</v>
      </c>
      <c r="E17" s="27">
        <v>0</v>
      </c>
      <c r="F17" s="27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29" t="s">
        <v>6</v>
      </c>
      <c r="C18" s="33">
        <v>0</v>
      </c>
      <c r="D18" s="33">
        <v>0</v>
      </c>
      <c r="E18" s="27">
        <v>0</v>
      </c>
      <c r="F18" s="27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29" t="s">
        <v>7</v>
      </c>
      <c r="C19" s="33">
        <v>0</v>
      </c>
      <c r="D19" s="33">
        <v>0</v>
      </c>
      <c r="E19" s="27">
        <v>0</v>
      </c>
      <c r="F19" s="27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29" t="s">
        <v>8</v>
      </c>
      <c r="C20" s="33">
        <v>0</v>
      </c>
      <c r="D20" s="33">
        <v>0</v>
      </c>
      <c r="E20" s="27">
        <v>0</v>
      </c>
      <c r="F20" s="27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29" t="s">
        <v>9</v>
      </c>
      <c r="C21" s="33">
        <v>0</v>
      </c>
      <c r="D21" s="33">
        <v>0</v>
      </c>
      <c r="E21" s="27">
        <v>0</v>
      </c>
      <c r="F21" s="27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29" t="s">
        <v>10</v>
      </c>
      <c r="C22" s="33">
        <v>0</v>
      </c>
      <c r="D22" s="33">
        <v>0</v>
      </c>
      <c r="E22" s="27">
        <v>0</v>
      </c>
      <c r="F22" s="27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29" t="s">
        <v>11</v>
      </c>
      <c r="C23" s="33">
        <v>0</v>
      </c>
      <c r="D23" s="33">
        <v>0</v>
      </c>
      <c r="E23" s="27">
        <v>0</v>
      </c>
      <c r="F23" s="27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29" t="s">
        <v>12</v>
      </c>
      <c r="C24" s="33">
        <v>0</v>
      </c>
      <c r="D24" s="33">
        <v>0</v>
      </c>
      <c r="E24" s="27">
        <v>0</v>
      </c>
      <c r="F24" s="27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29" t="s">
        <v>13</v>
      </c>
      <c r="C25" s="33">
        <v>0</v>
      </c>
      <c r="D25" s="33">
        <v>0</v>
      </c>
      <c r="E25" s="27">
        <v>0</v>
      </c>
      <c r="F25" s="27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29" t="s">
        <v>14</v>
      </c>
      <c r="C26" s="33">
        <v>0</v>
      </c>
      <c r="D26" s="33">
        <v>0</v>
      </c>
      <c r="E26" s="27">
        <v>0</v>
      </c>
      <c r="F26" s="27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29" t="s">
        <v>15</v>
      </c>
      <c r="C27" s="33">
        <v>0</v>
      </c>
      <c r="D27" s="33">
        <v>0</v>
      </c>
      <c r="E27" s="27">
        <v>0</v>
      </c>
      <c r="F27" s="27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29" t="s">
        <v>16</v>
      </c>
      <c r="C28" s="33">
        <v>0</v>
      </c>
      <c r="D28" s="33">
        <v>0</v>
      </c>
      <c r="E28" s="27">
        <v>0</v>
      </c>
      <c r="F28" s="27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29" t="s">
        <v>17</v>
      </c>
      <c r="C29" s="33">
        <v>0</v>
      </c>
      <c r="D29" s="33">
        <v>0</v>
      </c>
      <c r="E29" s="27">
        <v>0</v>
      </c>
      <c r="F29" s="27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29" t="s">
        <v>18</v>
      </c>
      <c r="C30" s="33">
        <v>0</v>
      </c>
      <c r="D30" s="33">
        <v>0</v>
      </c>
      <c r="E30" s="27">
        <v>0</v>
      </c>
      <c r="F30" s="27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29" t="s">
        <v>19</v>
      </c>
      <c r="C31" s="33">
        <v>0</v>
      </c>
      <c r="D31" s="33">
        <v>0</v>
      </c>
      <c r="E31" s="27">
        <v>0</v>
      </c>
      <c r="F31" s="27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29" t="s">
        <v>20</v>
      </c>
      <c r="C32" s="33">
        <v>0</v>
      </c>
      <c r="D32" s="33">
        <v>0</v>
      </c>
      <c r="E32" s="27">
        <v>0</v>
      </c>
      <c r="F32" s="27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29" t="s">
        <v>21</v>
      </c>
      <c r="C33" s="33">
        <v>0</v>
      </c>
      <c r="D33" s="33">
        <v>0</v>
      </c>
      <c r="E33" s="27">
        <v>0</v>
      </c>
      <c r="F33" s="27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29" t="s">
        <v>22</v>
      </c>
      <c r="C34" s="33">
        <v>0</v>
      </c>
      <c r="D34" s="33">
        <v>0</v>
      </c>
      <c r="E34" s="27">
        <v>0</v>
      </c>
      <c r="F34" s="27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29" t="s">
        <v>23</v>
      </c>
      <c r="C35" s="33">
        <v>0</v>
      </c>
      <c r="D35" s="33">
        <v>0</v>
      </c>
      <c r="E35" s="27">
        <v>0</v>
      </c>
      <c r="F35" s="27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29" t="s">
        <v>24</v>
      </c>
      <c r="C36" s="33">
        <v>0</v>
      </c>
      <c r="D36" s="33">
        <v>0</v>
      </c>
      <c r="E36" s="27">
        <v>0</v>
      </c>
      <c r="F36" s="27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29" t="s">
        <v>25</v>
      </c>
      <c r="C37" s="33">
        <v>0</v>
      </c>
      <c r="D37" s="33">
        <v>0</v>
      </c>
      <c r="E37" s="27">
        <v>0</v>
      </c>
      <c r="F37" s="27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29" t="s">
        <v>26</v>
      </c>
      <c r="C38" s="33">
        <v>0</v>
      </c>
      <c r="D38" s="33">
        <v>0</v>
      </c>
      <c r="E38" s="27">
        <v>0</v>
      </c>
      <c r="F38" s="27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29" t="s">
        <v>27</v>
      </c>
      <c r="C39" s="33">
        <v>0</v>
      </c>
      <c r="D39" s="33">
        <v>0</v>
      </c>
      <c r="E39" s="27">
        <v>0</v>
      </c>
      <c r="F39" s="27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29" t="s">
        <v>28</v>
      </c>
      <c r="C40" s="33">
        <v>0</v>
      </c>
      <c r="D40" s="33">
        <v>0</v>
      </c>
      <c r="E40" s="27">
        <v>0</v>
      </c>
      <c r="F40" s="27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29" t="s">
        <v>29</v>
      </c>
      <c r="C41" s="33">
        <v>0</v>
      </c>
      <c r="D41" s="33">
        <v>0</v>
      </c>
      <c r="E41" s="27">
        <v>0</v>
      </c>
      <c r="F41" s="27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29" t="s">
        <v>30</v>
      </c>
      <c r="C42" s="33">
        <v>0</v>
      </c>
      <c r="D42" s="33">
        <v>0</v>
      </c>
      <c r="E42" s="27">
        <v>0</v>
      </c>
      <c r="F42" s="27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29" t="s">
        <v>31</v>
      </c>
      <c r="C43" s="33">
        <v>0</v>
      </c>
      <c r="D43" s="33">
        <v>0</v>
      </c>
      <c r="E43" s="27">
        <v>0</v>
      </c>
      <c r="F43" s="27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29" t="s">
        <v>32</v>
      </c>
      <c r="C44" s="33">
        <v>0</v>
      </c>
      <c r="D44" s="33">
        <v>0</v>
      </c>
      <c r="E44" s="27">
        <v>0</v>
      </c>
      <c r="F44" s="27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29" t="s">
        <v>33</v>
      </c>
      <c r="C45" s="33">
        <v>0</v>
      </c>
      <c r="D45" s="33">
        <v>0</v>
      </c>
      <c r="E45" s="27">
        <v>0</v>
      </c>
      <c r="F45" s="27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29" t="s">
        <v>34</v>
      </c>
      <c r="C46" s="33">
        <v>0</v>
      </c>
      <c r="D46" s="33">
        <v>0</v>
      </c>
      <c r="E46" s="27">
        <v>0</v>
      </c>
      <c r="F46" s="27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29" t="s">
        <v>35</v>
      </c>
      <c r="C47" s="33">
        <v>0</v>
      </c>
      <c r="D47" s="33">
        <v>0</v>
      </c>
      <c r="E47" s="27">
        <v>0</v>
      </c>
      <c r="F47" s="27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4" t="s">
        <v>36</v>
      </c>
      <c r="C48" s="35">
        <v>0</v>
      </c>
      <c r="D48" s="35">
        <v>0</v>
      </c>
      <c r="E48" s="28">
        <v>0</v>
      </c>
      <c r="F48" s="28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4">
        <f t="shared" si="5"/>
        <v>0</v>
      </c>
      <c r="F49" s="24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57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2014-11-07T18:10:26Z</cp:lastPrinted>
  <dcterms:created xsi:type="dcterms:W3CDTF">2011-03-09T14:32:28Z</dcterms:created>
  <dcterms:modified xsi:type="dcterms:W3CDTF">2014-11-07T18:11:05Z</dcterms:modified>
</cp:coreProperties>
</file>