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95" windowHeight="9915" activeTab="0"/>
  </bookViews>
  <sheets>
    <sheet name="RO" sheetId="1" r:id="rId1"/>
    <sheet name="RDR" sheetId="2" r:id="rId2"/>
    <sheet name="DYT" sheetId="3" r:id="rId3"/>
    <sheet name="ROOC" sheetId="4" r:id="rId4"/>
    <sheet name="RD" sheetId="5" r:id="rId5"/>
  </sheets>
  <definedNames>
    <definedName name="_xlnm.Print_Area" localSheetId="2">'DYT'!$B$2:$N$51</definedName>
    <definedName name="_xlnm.Print_Area" localSheetId="4">'RD'!$B$2:$N$51</definedName>
    <definedName name="_xlnm.Print_Area" localSheetId="1">'RDR'!$B$2:$N$51</definedName>
    <definedName name="_xlnm.Print_Area" localSheetId="0">'RO'!$B$2:$M$51</definedName>
    <definedName name="_xlnm.Print_Area" localSheetId="3">'ROOC'!$B$2:$N$51</definedName>
  </definedNames>
  <calcPr fullCalcOnLoad="1"/>
</workbook>
</file>

<file path=xl/sharedStrings.xml><?xml version="1.0" encoding="utf-8"?>
<sst xmlns="http://schemas.openxmlformats.org/spreadsheetml/2006/main" count="275" uniqueCount="60">
  <si>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</si>
  <si>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</si>
  <si>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</si>
  <si>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</si>
  <si>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</si>
  <si>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</si>
  <si>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</si>
  <si>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</si>
  <si>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</si>
  <si>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</si>
  <si>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</si>
  <si>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</si>
  <si>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</si>
  <si>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</si>
  <si>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</si>
  <si>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</si>
  <si>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</si>
  <si>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</si>
  <si>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</si>
  <si>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</si>
  <si>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</si>
  <si>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</si>
  <si>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</si>
  <si>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</si>
  <si>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</si>
  <si>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</si>
  <si>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</si>
  <si>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</si>
  <si>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</si>
  <si>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</si>
  <si>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</si>
  <si>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</si>
  <si>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</si>
  <si>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</si>
  <si>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</si>
  <si>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</si>
  <si>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</si>
  <si>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</si>
  <si>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</si>
  <si>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</si>
  <si>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</si>
  <si>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</si>
  <si>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</si>
  <si>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</si>
  <si>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</si>
  <si>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</si>
  <si>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</si>
  <si>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</si>
  <si>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</si>
  <si>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</si>
  <si>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</si>
  <si>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</si>
  <si>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</si>
  <si>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</si>
  <si>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</si>
  <si>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EJECUCION PRESUPUESTAL MENSUALIZADA DE GASTOS 
MINISTERIO DE SALUD 2012
AL CIERRE DEL MES: AGOSTO</t>
  </si>
  <si>
    <t>Fuente: Consulta Amigable y Base de Datos  MEF al 31 de Agosto del 2012</t>
  </si>
  <si>
    <t>COMPROMETIDO
ENE-AGO
(3)</t>
  </si>
  <si>
    <t>DEVENGADO
ENE-AGO
(4)</t>
  </si>
  <si>
    <t>GIRO
ENE-AGO
(5)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</si>
</sst>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41" fontId="0" fillId="13" borderId="10" xfId="0" applyNumberFormat="1" applyFill="1" applyBorder="1" applyAlignment="1">
      <alignment vertical="center"/>
    </xf>
    <xf numFmtId="41" fontId="0" fillId="13" borderId="11" xfId="0" applyNumberFormat="1" applyFill="1" applyBorder="1" applyAlignment="1">
      <alignment vertical="center"/>
    </xf>
    <xf numFmtId="41" fontId="0" fillId="13" borderId="12" xfId="0" applyNumberForma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6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6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ht="15"/>
    <row r="8" ht="15.75">
      <c r="B8" s="2" t="s">
        <v>40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52</v>
      </c>
      <c r="F12" s="40" t="s">
        <v>45</v>
      </c>
      <c r="G12" s="40" t="s">
        <v>57</v>
      </c>
      <c r="H12" s="40" t="s">
        <v>58</v>
      </c>
      <c r="I12" s="40" t="s">
        <v>59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1683631177</v>
      </c>
      <c r="D14" s="9">
        <v>1102882348</v>
      </c>
      <c r="E14" s="24">
        <v>709066997</v>
      </c>
      <c r="F14" s="24">
        <v>417007552.36</v>
      </c>
      <c r="G14" s="9">
        <v>314742094</v>
      </c>
      <c r="H14" s="9">
        <v>267325430.4700001</v>
      </c>
      <c r="I14" s="9">
        <v>266225891.92000005</v>
      </c>
      <c r="J14" s="15">
        <f>IF(ISERROR(+G14/E14)=TRUE,0,++G14/E14)</f>
        <v>0.4438820243103206</v>
      </c>
      <c r="K14" s="15">
        <f aca="true" t="shared" si="0" ref="K14:K49">IF(ISERROR(+H14/E14)=TRUE,0,++H14/E14)</f>
        <v>0.3770101155476569</v>
      </c>
      <c r="L14" s="15">
        <f aca="true" t="shared" si="1" ref="L14:L49">IF(ISERROR(+I14/E14)=TRUE,0,++I14/E14)</f>
        <v>0.37545943196676523</v>
      </c>
      <c r="M14" s="20">
        <f>IF(ISERROR(+E14-G14)=TRUE,0,++E14-G14)</f>
        <v>394324903</v>
      </c>
      <c r="N14" s="20">
        <f>IF(ISERROR(+E14-F14)=TRUE,0,++E14-F14)</f>
        <v>292059444.64</v>
      </c>
    </row>
    <row r="15" spans="2:14" ht="19.5" customHeight="1">
      <c r="B15" s="7" t="s">
        <v>4</v>
      </c>
      <c r="C15" s="10">
        <v>24143822</v>
      </c>
      <c r="D15" s="10">
        <v>26609168</v>
      </c>
      <c r="E15" s="25">
        <v>31141709</v>
      </c>
      <c r="F15" s="25">
        <v>22443527.24</v>
      </c>
      <c r="G15" s="10">
        <v>15666124</v>
      </c>
      <c r="H15" s="10">
        <v>15274102.649999999</v>
      </c>
      <c r="I15" s="10">
        <v>15254808.999999994</v>
      </c>
      <c r="J15" s="16">
        <f aca="true" t="shared" si="2" ref="J15:J49">IF(ISERROR(+G15/E15)=TRUE,0,++G15/E15)</f>
        <v>0.5030592251696913</v>
      </c>
      <c r="K15" s="16">
        <f t="shared" si="0"/>
        <v>0.49047091956321337</v>
      </c>
      <c r="L15" s="16">
        <f t="shared" si="1"/>
        <v>0.4898513758509526</v>
      </c>
      <c r="M15" s="21">
        <f aca="true" t="shared" si="3" ref="M15:M48">IF(ISERROR(+E15-G15)=TRUE,0,++E15-G15)</f>
        <v>15475585</v>
      </c>
      <c r="N15" s="21">
        <f aca="true" t="shared" si="4" ref="N15:N49">IF(ISERROR(+E15-F15)=TRUE,0,++E15-F15)</f>
        <v>8698181.760000002</v>
      </c>
    </row>
    <row r="16" spans="2:14" ht="19.5" customHeight="1">
      <c r="B16" s="7" t="s">
        <v>54</v>
      </c>
      <c r="C16" s="10">
        <v>25767348</v>
      </c>
      <c r="D16" s="10">
        <v>37616894</v>
      </c>
      <c r="E16" s="25">
        <v>37616894</v>
      </c>
      <c r="F16" s="25">
        <v>24784167.39</v>
      </c>
      <c r="G16" s="10">
        <v>16430704</v>
      </c>
      <c r="H16" s="10">
        <v>16218206.900000002</v>
      </c>
      <c r="I16" s="10">
        <v>16159790.880000008</v>
      </c>
      <c r="J16" s="16">
        <f t="shared" si="2"/>
        <v>0.4367905547970016</v>
      </c>
      <c r="K16" s="16">
        <f t="shared" si="0"/>
        <v>0.43114157431498734</v>
      </c>
      <c r="L16" s="16">
        <f t="shared" si="1"/>
        <v>0.4295886545018844</v>
      </c>
      <c r="M16" s="21">
        <f t="shared" si="3"/>
        <v>21186190</v>
      </c>
      <c r="N16" s="21">
        <f t="shared" si="4"/>
        <v>12832726.61</v>
      </c>
    </row>
    <row r="17" spans="2:14" ht="19.5" customHeight="1">
      <c r="B17" s="7" t="s">
        <v>5</v>
      </c>
      <c r="C17" s="10">
        <v>18974229</v>
      </c>
      <c r="D17" s="10">
        <v>20295128</v>
      </c>
      <c r="E17" s="25">
        <v>20295128</v>
      </c>
      <c r="F17" s="25">
        <v>12496327.86</v>
      </c>
      <c r="G17" s="10">
        <v>8660902</v>
      </c>
      <c r="H17" s="10">
        <v>8257910.22</v>
      </c>
      <c r="I17" s="10">
        <v>8045324.27</v>
      </c>
      <c r="J17" s="16">
        <f t="shared" si="2"/>
        <v>0.4267478382003799</v>
      </c>
      <c r="K17" s="16">
        <f t="shared" si="0"/>
        <v>0.4068912607991435</v>
      </c>
      <c r="L17" s="16">
        <f t="shared" si="1"/>
        <v>0.3964165325786563</v>
      </c>
      <c r="M17" s="21">
        <f t="shared" si="3"/>
        <v>11634226</v>
      </c>
      <c r="N17" s="21">
        <f t="shared" si="4"/>
        <v>7798800.140000001</v>
      </c>
    </row>
    <row r="18" spans="2:14" ht="19.5" customHeight="1">
      <c r="B18" s="7" t="s">
        <v>6</v>
      </c>
      <c r="C18" s="10">
        <v>82054552</v>
      </c>
      <c r="D18" s="10">
        <v>56007621</v>
      </c>
      <c r="E18" s="25">
        <v>56007621</v>
      </c>
      <c r="F18" s="25">
        <v>22798469.06</v>
      </c>
      <c r="G18" s="10">
        <v>16702379</v>
      </c>
      <c r="H18" s="10">
        <v>16544793.160000004</v>
      </c>
      <c r="I18" s="10">
        <v>16357293.080000004</v>
      </c>
      <c r="J18" s="16">
        <f t="shared" si="2"/>
        <v>0.29821618382969706</v>
      </c>
      <c r="K18" s="16">
        <f t="shared" si="0"/>
        <v>0.29540253388016613</v>
      </c>
      <c r="L18" s="16">
        <f t="shared" si="1"/>
        <v>0.29205477376016387</v>
      </c>
      <c r="M18" s="21">
        <f t="shared" si="3"/>
        <v>39305242</v>
      </c>
      <c r="N18" s="21">
        <f t="shared" si="4"/>
        <v>33209151.94</v>
      </c>
    </row>
    <row r="19" spans="2:14" ht="19.5" customHeight="1">
      <c r="B19" s="7" t="s">
        <v>7</v>
      </c>
      <c r="C19" s="10">
        <v>107394118</v>
      </c>
      <c r="D19" s="10">
        <v>146927016</v>
      </c>
      <c r="E19" s="25">
        <v>146927016</v>
      </c>
      <c r="F19" s="25">
        <v>119344323.62</v>
      </c>
      <c r="G19" s="10">
        <v>84889232</v>
      </c>
      <c r="H19" s="10">
        <v>82383217.32000002</v>
      </c>
      <c r="I19" s="10">
        <v>80838550.61000001</v>
      </c>
      <c r="J19" s="16">
        <f t="shared" si="2"/>
        <v>0.5777646229472189</v>
      </c>
      <c r="K19" s="16">
        <f t="shared" si="0"/>
        <v>0.560708435812785</v>
      </c>
      <c r="L19" s="16">
        <f t="shared" si="1"/>
        <v>0.5501952793351498</v>
      </c>
      <c r="M19" s="21">
        <f t="shared" si="3"/>
        <v>62037784</v>
      </c>
      <c r="N19" s="21">
        <f t="shared" si="4"/>
        <v>27582692.379999995</v>
      </c>
    </row>
    <row r="20" spans="2:14" ht="19.5" customHeight="1">
      <c r="B20" s="7" t="s">
        <v>8</v>
      </c>
      <c r="C20" s="10">
        <v>74532450</v>
      </c>
      <c r="D20" s="10">
        <v>87696353</v>
      </c>
      <c r="E20" s="25">
        <v>87696353</v>
      </c>
      <c r="F20" s="25">
        <v>74502844.24</v>
      </c>
      <c r="G20" s="10">
        <v>52588269</v>
      </c>
      <c r="H20" s="10">
        <v>51228492.000000015</v>
      </c>
      <c r="I20" s="10">
        <v>50896248.75999999</v>
      </c>
      <c r="J20" s="16">
        <f t="shared" si="2"/>
        <v>0.5996631239613807</v>
      </c>
      <c r="K20" s="16">
        <f t="shared" si="0"/>
        <v>0.584157610294239</v>
      </c>
      <c r="L20" s="16">
        <f t="shared" si="1"/>
        <v>0.5803690463615971</v>
      </c>
      <c r="M20" s="21">
        <f t="shared" si="3"/>
        <v>35108084</v>
      </c>
      <c r="N20" s="21">
        <f t="shared" si="4"/>
        <v>13193508.760000005</v>
      </c>
    </row>
    <row r="21" spans="2:14" ht="19.5" customHeight="1">
      <c r="B21" s="7" t="s">
        <v>9</v>
      </c>
      <c r="C21" s="10">
        <v>78073388</v>
      </c>
      <c r="D21" s="10">
        <v>98120385</v>
      </c>
      <c r="E21" s="25">
        <v>98120385</v>
      </c>
      <c r="F21" s="25">
        <v>75938340.14</v>
      </c>
      <c r="G21" s="10">
        <v>55968949</v>
      </c>
      <c r="H21" s="10">
        <v>55496747.139999986</v>
      </c>
      <c r="I21" s="10">
        <v>54915064.35999999</v>
      </c>
      <c r="J21" s="16">
        <f t="shared" si="2"/>
        <v>0.5704110211145217</v>
      </c>
      <c r="K21" s="16">
        <f t="shared" si="0"/>
        <v>0.565598546520175</v>
      </c>
      <c r="L21" s="16">
        <f t="shared" si="1"/>
        <v>0.5596702903275399</v>
      </c>
      <c r="M21" s="21">
        <f t="shared" si="3"/>
        <v>42151436</v>
      </c>
      <c r="N21" s="21">
        <f t="shared" si="4"/>
        <v>22182044.86</v>
      </c>
    </row>
    <row r="22" spans="2:14" ht="19.5" customHeight="1">
      <c r="B22" s="7" t="s">
        <v>10</v>
      </c>
      <c r="C22" s="10">
        <v>79374614</v>
      </c>
      <c r="D22" s="10">
        <v>103278805</v>
      </c>
      <c r="E22" s="25">
        <v>109567381</v>
      </c>
      <c r="F22" s="25">
        <v>76749564.84</v>
      </c>
      <c r="G22" s="10">
        <v>57985991</v>
      </c>
      <c r="H22" s="10">
        <v>56124493.16000006</v>
      </c>
      <c r="I22" s="10">
        <v>55993914.24000005</v>
      </c>
      <c r="J22" s="16">
        <f t="shared" si="2"/>
        <v>0.5292267686858373</v>
      </c>
      <c r="K22" s="16">
        <f t="shared" si="0"/>
        <v>0.5122372429436829</v>
      </c>
      <c r="L22" s="16">
        <f t="shared" si="1"/>
        <v>0.5110454747476354</v>
      </c>
      <c r="M22" s="21">
        <f t="shared" si="3"/>
        <v>51581390</v>
      </c>
      <c r="N22" s="21">
        <f t="shared" si="4"/>
        <v>32817816.159999996</v>
      </c>
    </row>
    <row r="23" spans="2:14" ht="19.5" customHeight="1">
      <c r="B23" s="7" t="s">
        <v>11</v>
      </c>
      <c r="C23" s="10">
        <v>25908439</v>
      </c>
      <c r="D23" s="10">
        <v>30514872</v>
      </c>
      <c r="E23" s="25">
        <v>30318622</v>
      </c>
      <c r="F23" s="25">
        <v>22904837.54</v>
      </c>
      <c r="G23" s="10">
        <v>16911980</v>
      </c>
      <c r="H23" s="10">
        <v>16355191.7</v>
      </c>
      <c r="I23" s="10">
        <v>16061893.449999997</v>
      </c>
      <c r="J23" s="16">
        <f t="shared" si="2"/>
        <v>0.5578083331095984</v>
      </c>
      <c r="K23" s="16">
        <f t="shared" si="0"/>
        <v>0.5394437682556944</v>
      </c>
      <c r="L23" s="16">
        <f t="shared" si="1"/>
        <v>0.5297699034606519</v>
      </c>
      <c r="M23" s="21">
        <f t="shared" si="3"/>
        <v>13406642</v>
      </c>
      <c r="N23" s="21">
        <f t="shared" si="4"/>
        <v>7413784.460000001</v>
      </c>
    </row>
    <row r="24" spans="2:14" ht="19.5" customHeight="1">
      <c r="B24" s="7" t="s">
        <v>12</v>
      </c>
      <c r="C24" s="10">
        <v>46946216</v>
      </c>
      <c r="D24" s="10">
        <v>55619951</v>
      </c>
      <c r="E24" s="25">
        <v>55619951</v>
      </c>
      <c r="F24" s="25">
        <v>33279349.24</v>
      </c>
      <c r="G24" s="10">
        <v>32182146</v>
      </c>
      <c r="H24" s="10">
        <v>31813009.67000001</v>
      </c>
      <c r="I24" s="10">
        <v>30999698.689999994</v>
      </c>
      <c r="J24" s="16">
        <f t="shared" si="2"/>
        <v>0.578607953106611</v>
      </c>
      <c r="K24" s="16">
        <f t="shared" si="0"/>
        <v>0.5719711919559226</v>
      </c>
      <c r="L24" s="16">
        <f t="shared" si="1"/>
        <v>0.5573485436907342</v>
      </c>
      <c r="M24" s="21">
        <f t="shared" si="3"/>
        <v>23437805</v>
      </c>
      <c r="N24" s="21">
        <f t="shared" si="4"/>
        <v>22340601.76</v>
      </c>
    </row>
    <row r="25" spans="2:14" ht="19.5" customHeight="1">
      <c r="B25" s="7" t="s">
        <v>13</v>
      </c>
      <c r="C25" s="10">
        <v>83046588</v>
      </c>
      <c r="D25" s="10">
        <v>120622140</v>
      </c>
      <c r="E25" s="25">
        <v>125942608</v>
      </c>
      <c r="F25" s="25">
        <v>84081900.86</v>
      </c>
      <c r="G25" s="10">
        <v>65004303</v>
      </c>
      <c r="H25" s="10">
        <v>64021493.26000003</v>
      </c>
      <c r="I25" s="10">
        <v>62360382.260000035</v>
      </c>
      <c r="J25" s="16">
        <f t="shared" si="2"/>
        <v>0.5161422653721766</v>
      </c>
      <c r="K25" s="16">
        <f t="shared" si="0"/>
        <v>0.5083386335782408</v>
      </c>
      <c r="L25" s="16">
        <f t="shared" si="1"/>
        <v>0.4951492052634009</v>
      </c>
      <c r="M25" s="21">
        <f t="shared" si="3"/>
        <v>60938305</v>
      </c>
      <c r="N25" s="21">
        <f t="shared" si="4"/>
        <v>41860707.14</v>
      </c>
    </row>
    <row r="26" spans="2:14" ht="19.5" customHeight="1">
      <c r="B26" s="7" t="s">
        <v>14</v>
      </c>
      <c r="C26" s="10">
        <v>38431162</v>
      </c>
      <c r="D26" s="10">
        <v>44162459</v>
      </c>
      <c r="E26" s="25">
        <v>44162459</v>
      </c>
      <c r="F26" s="25">
        <v>17908727.6</v>
      </c>
      <c r="G26" s="10">
        <v>14788758</v>
      </c>
      <c r="H26" s="10">
        <v>13794351.279999996</v>
      </c>
      <c r="I26" s="10">
        <v>13571309.659999996</v>
      </c>
      <c r="J26" s="16">
        <f t="shared" si="2"/>
        <v>0.3348717063060279</v>
      </c>
      <c r="K26" s="16">
        <f t="shared" si="0"/>
        <v>0.3123546920247352</v>
      </c>
      <c r="L26" s="16">
        <f t="shared" si="1"/>
        <v>0.3073042119325827</v>
      </c>
      <c r="M26" s="21">
        <f t="shared" si="3"/>
        <v>29373701</v>
      </c>
      <c r="N26" s="21">
        <f t="shared" si="4"/>
        <v>26253731.4</v>
      </c>
    </row>
    <row r="27" spans="2:14" ht="19.5" customHeight="1">
      <c r="B27" s="7" t="s">
        <v>15</v>
      </c>
      <c r="C27" s="10">
        <v>69674404</v>
      </c>
      <c r="D27" s="10">
        <v>86779586</v>
      </c>
      <c r="E27" s="25">
        <v>86779586</v>
      </c>
      <c r="F27" s="30">
        <v>70398013.72</v>
      </c>
      <c r="G27" s="10">
        <v>47546031</v>
      </c>
      <c r="H27" s="10">
        <v>46864063.79000001</v>
      </c>
      <c r="I27" s="10">
        <v>46775013.79999999</v>
      </c>
      <c r="J27" s="16">
        <f t="shared" si="2"/>
        <v>0.5478941902304074</v>
      </c>
      <c r="K27" s="16">
        <f t="shared" si="0"/>
        <v>0.5400355769155203</v>
      </c>
      <c r="L27" s="16">
        <f t="shared" si="1"/>
        <v>0.5390094140343098</v>
      </c>
      <c r="M27" s="21">
        <f t="shared" si="3"/>
        <v>39233555</v>
      </c>
      <c r="N27" s="21">
        <f t="shared" si="4"/>
        <v>16381572.280000001</v>
      </c>
    </row>
    <row r="28" spans="2:14" ht="19.5" customHeight="1">
      <c r="B28" s="7" t="s">
        <v>16</v>
      </c>
      <c r="C28" s="10">
        <v>23493546</v>
      </c>
      <c r="D28" s="10">
        <v>25717299</v>
      </c>
      <c r="E28" s="25">
        <v>27708299</v>
      </c>
      <c r="F28" s="30">
        <v>17550275.82</v>
      </c>
      <c r="G28" s="10">
        <v>12251935</v>
      </c>
      <c r="H28" s="10">
        <v>12115860.090000004</v>
      </c>
      <c r="I28" s="10">
        <v>12064374.670000002</v>
      </c>
      <c r="J28" s="16">
        <f t="shared" si="2"/>
        <v>0.44217564564320605</v>
      </c>
      <c r="K28" s="16">
        <f t="shared" si="0"/>
        <v>0.43726466536253283</v>
      </c>
      <c r="L28" s="16">
        <f t="shared" si="1"/>
        <v>0.43540654263908446</v>
      </c>
      <c r="M28" s="21">
        <f t="shared" si="3"/>
        <v>15456364</v>
      </c>
      <c r="N28" s="21">
        <f t="shared" si="4"/>
        <v>10158023.18</v>
      </c>
    </row>
    <row r="29" spans="2:14" ht="19.5" customHeight="1">
      <c r="B29" s="7" t="s">
        <v>17</v>
      </c>
      <c r="C29" s="10">
        <v>98843005</v>
      </c>
      <c r="D29" s="10">
        <v>131669529</v>
      </c>
      <c r="E29" s="25">
        <v>131669529</v>
      </c>
      <c r="F29" s="30">
        <v>110782104.68</v>
      </c>
      <c r="G29" s="10">
        <v>79063633</v>
      </c>
      <c r="H29" s="10">
        <v>73416465.18999994</v>
      </c>
      <c r="I29" s="10">
        <v>71710810.59999995</v>
      </c>
      <c r="J29" s="16">
        <f t="shared" si="2"/>
        <v>0.6004702348407428</v>
      </c>
      <c r="K29" s="16">
        <f t="shared" si="0"/>
        <v>0.5575812851126698</v>
      </c>
      <c r="L29" s="16">
        <f t="shared" si="1"/>
        <v>0.5446272280658037</v>
      </c>
      <c r="M29" s="21">
        <f t="shared" si="3"/>
        <v>52605896</v>
      </c>
      <c r="N29" s="21">
        <f t="shared" si="4"/>
        <v>20887424.319999993</v>
      </c>
    </row>
    <row r="30" spans="2:14" ht="19.5" customHeight="1">
      <c r="B30" s="7" t="s">
        <v>18</v>
      </c>
      <c r="C30" s="10">
        <v>91096389</v>
      </c>
      <c r="D30" s="10">
        <v>124691937</v>
      </c>
      <c r="E30" s="25">
        <v>126817336</v>
      </c>
      <c r="F30" s="30">
        <v>94849933.44</v>
      </c>
      <c r="G30" s="10">
        <v>71179420</v>
      </c>
      <c r="H30" s="10">
        <v>67084779.32000003</v>
      </c>
      <c r="I30" s="10">
        <v>65466003.44</v>
      </c>
      <c r="J30" s="16">
        <f t="shared" si="2"/>
        <v>0.561275155630142</v>
      </c>
      <c r="K30" s="16">
        <f t="shared" si="0"/>
        <v>0.5289874510532222</v>
      </c>
      <c r="L30" s="16">
        <f t="shared" si="1"/>
        <v>0.516222824929866</v>
      </c>
      <c r="M30" s="21">
        <f t="shared" si="3"/>
        <v>55637916</v>
      </c>
      <c r="N30" s="21">
        <f t="shared" si="4"/>
        <v>31967402.560000002</v>
      </c>
    </row>
    <row r="31" spans="2:14" ht="19.5" customHeight="1">
      <c r="B31" s="7" t="s">
        <v>19</v>
      </c>
      <c r="C31" s="10">
        <v>50490230</v>
      </c>
      <c r="D31" s="10">
        <v>62904227</v>
      </c>
      <c r="E31" s="25">
        <v>62904227</v>
      </c>
      <c r="F31" s="30">
        <v>42307610.55</v>
      </c>
      <c r="G31" s="10">
        <v>38288794</v>
      </c>
      <c r="H31" s="10">
        <v>37048554.050000004</v>
      </c>
      <c r="I31" s="10">
        <v>36507679.14000002</v>
      </c>
      <c r="J31" s="16">
        <f t="shared" si="2"/>
        <v>0.6086839601415021</v>
      </c>
      <c r="K31" s="16">
        <f t="shared" si="0"/>
        <v>0.5889676388519964</v>
      </c>
      <c r="L31" s="16">
        <f t="shared" si="1"/>
        <v>0.580369251497201</v>
      </c>
      <c r="M31" s="21">
        <f t="shared" si="3"/>
        <v>24615433</v>
      </c>
      <c r="N31" s="21">
        <f t="shared" si="4"/>
        <v>20596616.450000003</v>
      </c>
    </row>
    <row r="32" spans="2:14" ht="19.5" customHeight="1">
      <c r="B32" s="7" t="s">
        <v>20</v>
      </c>
      <c r="C32" s="10">
        <v>26827747</v>
      </c>
      <c r="D32" s="10">
        <v>39658651</v>
      </c>
      <c r="E32" s="25">
        <v>41205980</v>
      </c>
      <c r="F32" s="30">
        <v>22035599.84</v>
      </c>
      <c r="G32" s="10">
        <v>21020033</v>
      </c>
      <c r="H32" s="10">
        <v>20750778.13000001</v>
      </c>
      <c r="I32" s="10">
        <v>20538896.35000001</v>
      </c>
      <c r="J32" s="16">
        <f t="shared" si="2"/>
        <v>0.510120933903283</v>
      </c>
      <c r="K32" s="16">
        <f t="shared" si="0"/>
        <v>0.5035865699590207</v>
      </c>
      <c r="L32" s="16">
        <f t="shared" si="1"/>
        <v>0.49844455464959236</v>
      </c>
      <c r="M32" s="21">
        <f t="shared" si="3"/>
        <v>20185947</v>
      </c>
      <c r="N32" s="21">
        <f t="shared" si="4"/>
        <v>19170380.16</v>
      </c>
    </row>
    <row r="33" spans="2:14" ht="19.5" customHeight="1">
      <c r="B33" s="7" t="s">
        <v>21</v>
      </c>
      <c r="C33" s="10">
        <v>24858105</v>
      </c>
      <c r="D33" s="10">
        <v>34742127</v>
      </c>
      <c r="E33" s="25">
        <v>34742127</v>
      </c>
      <c r="F33" s="30">
        <v>24156995.78</v>
      </c>
      <c r="G33" s="10">
        <v>16989440</v>
      </c>
      <c r="H33" s="10">
        <v>16470735.41</v>
      </c>
      <c r="I33" s="10">
        <v>16121655.3</v>
      </c>
      <c r="J33" s="16">
        <f t="shared" si="2"/>
        <v>0.4890155401251052</v>
      </c>
      <c r="K33" s="16">
        <f t="shared" si="0"/>
        <v>0.474085406745534</v>
      </c>
      <c r="L33" s="16">
        <f t="shared" si="1"/>
        <v>0.4640376595249911</v>
      </c>
      <c r="M33" s="21">
        <f t="shared" si="3"/>
        <v>17752687</v>
      </c>
      <c r="N33" s="21">
        <f t="shared" si="4"/>
        <v>10585131.219999999</v>
      </c>
    </row>
    <row r="34" spans="2:14" ht="19.5" customHeight="1">
      <c r="B34" s="7" t="s">
        <v>22</v>
      </c>
      <c r="C34" s="10">
        <v>37430723</v>
      </c>
      <c r="D34" s="10">
        <v>46389995</v>
      </c>
      <c r="E34" s="25">
        <v>46389995</v>
      </c>
      <c r="F34" s="30">
        <v>31833755.22</v>
      </c>
      <c r="G34" s="10">
        <v>27867345</v>
      </c>
      <c r="H34" s="10">
        <v>27317323.519999992</v>
      </c>
      <c r="I34" s="10">
        <v>27220615.139999993</v>
      </c>
      <c r="J34" s="16">
        <f t="shared" si="2"/>
        <v>0.6007188619011492</v>
      </c>
      <c r="K34" s="16">
        <f t="shared" si="0"/>
        <v>0.5888623941433921</v>
      </c>
      <c r="L34" s="16">
        <f t="shared" si="1"/>
        <v>0.5867777123062848</v>
      </c>
      <c r="M34" s="21">
        <f t="shared" si="3"/>
        <v>18522650</v>
      </c>
      <c r="N34" s="21">
        <f t="shared" si="4"/>
        <v>14556239.780000001</v>
      </c>
    </row>
    <row r="35" spans="2:14" ht="19.5" customHeight="1">
      <c r="B35" s="7" t="s">
        <v>23</v>
      </c>
      <c r="C35" s="10">
        <v>56352265</v>
      </c>
      <c r="D35" s="10">
        <v>69330149</v>
      </c>
      <c r="E35" s="25">
        <v>70830149</v>
      </c>
      <c r="F35" s="30">
        <v>57839071.35</v>
      </c>
      <c r="G35" s="10">
        <v>42167079</v>
      </c>
      <c r="H35" s="10">
        <v>40291120.07000001</v>
      </c>
      <c r="I35" s="10">
        <v>39197511.779999994</v>
      </c>
      <c r="J35" s="16">
        <f t="shared" si="2"/>
        <v>0.5953267019105098</v>
      </c>
      <c r="K35" s="16">
        <f t="shared" si="0"/>
        <v>0.5688413851847186</v>
      </c>
      <c r="L35" s="16">
        <f t="shared" si="1"/>
        <v>0.5534015152219995</v>
      </c>
      <c r="M35" s="21">
        <f t="shared" si="3"/>
        <v>28663070</v>
      </c>
      <c r="N35" s="21">
        <f t="shared" si="4"/>
        <v>12991077.649999999</v>
      </c>
    </row>
    <row r="36" spans="2:14" ht="19.5" customHeight="1">
      <c r="B36" s="7" t="s">
        <v>24</v>
      </c>
      <c r="C36" s="10">
        <v>30348066</v>
      </c>
      <c r="D36" s="10">
        <v>44010047</v>
      </c>
      <c r="E36" s="25">
        <v>44010047</v>
      </c>
      <c r="F36" s="30">
        <v>32176501.38</v>
      </c>
      <c r="G36" s="10">
        <v>22372152</v>
      </c>
      <c r="H36" s="10">
        <v>22220421.900000002</v>
      </c>
      <c r="I36" s="10">
        <v>21878159.5</v>
      </c>
      <c r="J36" s="16">
        <f t="shared" si="2"/>
        <v>0.5083419247427752</v>
      </c>
      <c r="K36" s="16">
        <f t="shared" si="0"/>
        <v>0.504894300612767</v>
      </c>
      <c r="L36" s="16">
        <f t="shared" si="1"/>
        <v>0.4971173854915447</v>
      </c>
      <c r="M36" s="21">
        <f t="shared" si="3"/>
        <v>21637895</v>
      </c>
      <c r="N36" s="21">
        <f t="shared" si="4"/>
        <v>11833545.620000001</v>
      </c>
    </row>
    <row r="37" spans="2:14" ht="19.5" customHeight="1">
      <c r="B37" s="7" t="s">
        <v>25</v>
      </c>
      <c r="C37" s="10">
        <v>13356865</v>
      </c>
      <c r="D37" s="10">
        <v>20698644</v>
      </c>
      <c r="E37" s="25">
        <v>21397054</v>
      </c>
      <c r="F37" s="30">
        <v>11669368.71</v>
      </c>
      <c r="G37" s="10">
        <v>10167483</v>
      </c>
      <c r="H37" s="10">
        <v>9988936.960000005</v>
      </c>
      <c r="I37" s="10">
        <v>8830593.880000003</v>
      </c>
      <c r="J37" s="16">
        <f t="shared" si="2"/>
        <v>0.4751814432024147</v>
      </c>
      <c r="K37" s="16">
        <f t="shared" si="0"/>
        <v>0.46683702158250406</v>
      </c>
      <c r="L37" s="16">
        <f t="shared" si="1"/>
        <v>0.4127013877704848</v>
      </c>
      <c r="M37" s="21">
        <f t="shared" si="3"/>
        <v>11229571</v>
      </c>
      <c r="N37" s="21">
        <f t="shared" si="4"/>
        <v>9727685.29</v>
      </c>
    </row>
    <row r="38" spans="2:14" ht="19.5" customHeight="1">
      <c r="B38" s="7" t="s">
        <v>26</v>
      </c>
      <c r="C38" s="10">
        <v>43993433</v>
      </c>
      <c r="D38" s="10">
        <v>55865605</v>
      </c>
      <c r="E38" s="25">
        <v>55865605</v>
      </c>
      <c r="F38" s="30">
        <v>30348433.96</v>
      </c>
      <c r="G38" s="10">
        <v>25651151</v>
      </c>
      <c r="H38" s="10">
        <v>25487123.959999934</v>
      </c>
      <c r="I38" s="10">
        <v>25270264.469999928</v>
      </c>
      <c r="J38" s="16">
        <f>IF(ISERROR(+G38/E44)=TRUE,0,++G38/E44)</f>
        <v>0.6447592012875302</v>
      </c>
      <c r="K38" s="16">
        <f>IF(ISERROR(+H38/E44)=TRUE,0,++H38/E44)</f>
        <v>0.6406362695992016</v>
      </c>
      <c r="L38" s="16">
        <f>IF(ISERROR(+I38/E44)=TRUE,0,++I38/E44)</f>
        <v>0.6351853581931588</v>
      </c>
      <c r="M38" s="21">
        <f>IF(ISERROR(+E44-G38)=TRUE,0,++E44-G38)</f>
        <v>14132928</v>
      </c>
      <c r="N38" s="21">
        <f>IF(ISERROR(+E44-F44)=TRUE,0,++E44-F44)</f>
        <v>18131140.77</v>
      </c>
    </row>
    <row r="39" spans="2:14" ht="19.5" customHeight="1">
      <c r="B39" s="7" t="s">
        <v>27</v>
      </c>
      <c r="C39" s="10">
        <v>34904024</v>
      </c>
      <c r="D39" s="10">
        <v>49440762</v>
      </c>
      <c r="E39" s="25">
        <v>49440762</v>
      </c>
      <c r="F39" s="30">
        <v>33511406.39</v>
      </c>
      <c r="G39" s="10">
        <v>25790902</v>
      </c>
      <c r="H39" s="10">
        <v>25728588.38</v>
      </c>
      <c r="I39" s="10">
        <v>25217208.080000006</v>
      </c>
      <c r="J39" s="16">
        <f t="shared" si="2"/>
        <v>0.5216525991245847</v>
      </c>
      <c r="K39" s="16">
        <f t="shared" si="0"/>
        <v>0.5203922297961346</v>
      </c>
      <c r="L39" s="16">
        <f t="shared" si="1"/>
        <v>0.5100489365434944</v>
      </c>
      <c r="M39" s="21">
        <f t="shared" si="3"/>
        <v>23649860</v>
      </c>
      <c r="N39" s="21">
        <f t="shared" si="4"/>
        <v>15929355.61</v>
      </c>
    </row>
    <row r="40" spans="2:14" ht="19.5" customHeight="1">
      <c r="B40" s="7" t="s">
        <v>28</v>
      </c>
      <c r="C40" s="10">
        <v>44613151</v>
      </c>
      <c r="D40" s="10">
        <v>58272748</v>
      </c>
      <c r="E40" s="25">
        <v>61885897</v>
      </c>
      <c r="F40" s="30">
        <v>40233715.55</v>
      </c>
      <c r="G40" s="10">
        <v>31708499</v>
      </c>
      <c r="H40" s="10">
        <v>31226269.740000002</v>
      </c>
      <c r="I40" s="10">
        <v>31154735.71999999</v>
      </c>
      <c r="J40" s="16">
        <f t="shared" si="2"/>
        <v>0.5123703547514226</v>
      </c>
      <c r="K40" s="16">
        <f t="shared" si="0"/>
        <v>0.5045781228637601</v>
      </c>
      <c r="L40" s="16">
        <f t="shared" si="1"/>
        <v>0.5034222210595087</v>
      </c>
      <c r="M40" s="21">
        <f t="shared" si="3"/>
        <v>30177398</v>
      </c>
      <c r="N40" s="21">
        <f t="shared" si="4"/>
        <v>21652181.450000003</v>
      </c>
    </row>
    <row r="41" spans="2:14" ht="19.5" customHeight="1">
      <c r="B41" s="7" t="s">
        <v>29</v>
      </c>
      <c r="C41" s="10">
        <v>25900403</v>
      </c>
      <c r="D41" s="10">
        <v>33140390</v>
      </c>
      <c r="E41" s="25">
        <v>34383247</v>
      </c>
      <c r="F41" s="30">
        <v>28062714.36</v>
      </c>
      <c r="G41" s="10">
        <v>18953775</v>
      </c>
      <c r="H41" s="10">
        <v>18937329.249999996</v>
      </c>
      <c r="I41" s="10">
        <v>18448702.340000004</v>
      </c>
      <c r="J41" s="16">
        <f t="shared" si="2"/>
        <v>0.5512502934932236</v>
      </c>
      <c r="K41" s="16">
        <f t="shared" si="0"/>
        <v>0.5507719864269944</v>
      </c>
      <c r="L41" s="16">
        <f t="shared" si="1"/>
        <v>0.5365607948545408</v>
      </c>
      <c r="M41" s="21">
        <f t="shared" si="3"/>
        <v>15429472</v>
      </c>
      <c r="N41" s="21">
        <f t="shared" si="4"/>
        <v>6320532.640000001</v>
      </c>
    </row>
    <row r="42" spans="2:14" ht="19.5" customHeight="1">
      <c r="B42" s="7" t="s">
        <v>30</v>
      </c>
      <c r="C42" s="10">
        <v>37512734</v>
      </c>
      <c r="D42" s="10">
        <v>47555857</v>
      </c>
      <c r="E42" s="25">
        <v>47555857</v>
      </c>
      <c r="F42" s="30">
        <v>35459277.14</v>
      </c>
      <c r="G42" s="10">
        <v>27846196</v>
      </c>
      <c r="H42" s="10">
        <v>27836862.200000007</v>
      </c>
      <c r="I42" s="10">
        <v>27812230.560000006</v>
      </c>
      <c r="J42" s="16">
        <f t="shared" si="2"/>
        <v>0.5855471388098421</v>
      </c>
      <c r="K42" s="16">
        <f t="shared" si="0"/>
        <v>0.58535086855863</v>
      </c>
      <c r="L42" s="16">
        <f t="shared" si="1"/>
        <v>0.584832916795086</v>
      </c>
      <c r="M42" s="21">
        <f t="shared" si="3"/>
        <v>19709661</v>
      </c>
      <c r="N42" s="21">
        <f t="shared" si="4"/>
        <v>12096579.86</v>
      </c>
    </row>
    <row r="43" spans="2:14" ht="19.5" customHeight="1">
      <c r="B43" s="7" t="s">
        <v>31</v>
      </c>
      <c r="C43" s="10">
        <v>34301262</v>
      </c>
      <c r="D43" s="10">
        <v>46789025</v>
      </c>
      <c r="E43" s="25">
        <v>46789025</v>
      </c>
      <c r="F43" s="30">
        <v>34932499.58</v>
      </c>
      <c r="G43" s="10">
        <v>26244605</v>
      </c>
      <c r="H43" s="10">
        <v>25951173.15</v>
      </c>
      <c r="I43" s="10">
        <v>25817357.430000007</v>
      </c>
      <c r="J43" s="16">
        <f t="shared" si="2"/>
        <v>0.56091369717578</v>
      </c>
      <c r="K43" s="16">
        <f t="shared" si="0"/>
        <v>0.554642315158309</v>
      </c>
      <c r="L43" s="16">
        <f t="shared" si="1"/>
        <v>0.5517823342119227</v>
      </c>
      <c r="M43" s="21">
        <f t="shared" si="3"/>
        <v>20544420</v>
      </c>
      <c r="N43" s="21">
        <f t="shared" si="4"/>
        <v>11856525.420000002</v>
      </c>
    </row>
    <row r="44" spans="2:14" ht="19.5" customHeight="1">
      <c r="B44" s="7" t="s">
        <v>32</v>
      </c>
      <c r="C44" s="10">
        <v>20906509</v>
      </c>
      <c r="D44" s="10">
        <v>39854724</v>
      </c>
      <c r="E44" s="25">
        <v>39784079</v>
      </c>
      <c r="F44" s="30">
        <v>21652938.23</v>
      </c>
      <c r="G44" s="10">
        <v>18690767</v>
      </c>
      <c r="H44" s="10">
        <v>18010483.83999999</v>
      </c>
      <c r="I44" s="10">
        <v>17633250.569999997</v>
      </c>
      <c r="J44" s="16">
        <f>IF(ISERROR(+G44/#REF!)=TRUE,0,++G44/#REF!)</f>
        <v>0</v>
      </c>
      <c r="K44" s="16">
        <f>IF(ISERROR(+H44/#REF!)=TRUE,0,++H44/#REF!)</f>
        <v>0</v>
      </c>
      <c r="L44" s="16">
        <f>IF(ISERROR(+I44/#REF!)=TRUE,0,++I44/#REF!)</f>
        <v>0</v>
      </c>
      <c r="M44" s="21">
        <f>IF(ISERROR(+#REF!-G44)=TRUE,0,++#REF!-G44)</f>
        <v>0</v>
      </c>
      <c r="N44" s="21">
        <f>IF(ISERROR(+#REF!-#REF!)=TRUE,0,++#REF!-#REF!)</f>
        <v>0</v>
      </c>
    </row>
    <row r="45" spans="2:14" ht="19.5" customHeight="1">
      <c r="B45" s="7" t="s">
        <v>33</v>
      </c>
      <c r="C45" s="10">
        <v>20020933</v>
      </c>
      <c r="D45" s="10">
        <v>34670292</v>
      </c>
      <c r="E45" s="25">
        <v>36670292</v>
      </c>
      <c r="F45" s="30">
        <v>19252424.3</v>
      </c>
      <c r="G45" s="10">
        <v>17438210</v>
      </c>
      <c r="H45" s="10">
        <v>17307952.179999996</v>
      </c>
      <c r="I45" s="10">
        <v>17033634.77</v>
      </c>
      <c r="J45" s="16">
        <f t="shared" si="2"/>
        <v>0.4755405274656662</v>
      </c>
      <c r="K45" s="16">
        <f t="shared" si="0"/>
        <v>0.4719883926749205</v>
      </c>
      <c r="L45" s="16">
        <f t="shared" si="1"/>
        <v>0.4645077483975312</v>
      </c>
      <c r="M45" s="21">
        <f t="shared" si="3"/>
        <v>19232082</v>
      </c>
      <c r="N45" s="21">
        <f t="shared" si="4"/>
        <v>17417867.7</v>
      </c>
    </row>
    <row r="46" spans="2:14" ht="19.5" customHeight="1">
      <c r="B46" s="7" t="s">
        <v>34</v>
      </c>
      <c r="C46" s="10">
        <v>58688822</v>
      </c>
      <c r="D46" s="10">
        <v>72293980</v>
      </c>
      <c r="E46" s="25">
        <v>73437552</v>
      </c>
      <c r="F46" s="30">
        <v>62332077.86</v>
      </c>
      <c r="G46" s="10">
        <v>43564284</v>
      </c>
      <c r="H46" s="10">
        <v>43469020.74</v>
      </c>
      <c r="I46" s="10">
        <v>42765382.11</v>
      </c>
      <c r="J46" s="16">
        <f t="shared" si="2"/>
        <v>0.5932153620806968</v>
      </c>
      <c r="K46" s="16">
        <f t="shared" si="0"/>
        <v>0.5919181611609277</v>
      </c>
      <c r="L46" s="16">
        <f t="shared" si="1"/>
        <v>0.5823367057496688</v>
      </c>
      <c r="M46" s="21">
        <f t="shared" si="3"/>
        <v>29873268</v>
      </c>
      <c r="N46" s="21">
        <f t="shared" si="4"/>
        <v>11105474.14</v>
      </c>
    </row>
    <row r="47" spans="2:14" ht="19.5" customHeight="1">
      <c r="B47" s="7" t="s">
        <v>35</v>
      </c>
      <c r="C47" s="10">
        <v>84481787</v>
      </c>
      <c r="D47" s="10">
        <v>135186975</v>
      </c>
      <c r="E47" s="25">
        <v>118731460</v>
      </c>
      <c r="F47" s="30">
        <v>97357837.41</v>
      </c>
      <c r="G47" s="10">
        <v>46652345</v>
      </c>
      <c r="H47" s="10">
        <v>41766203.36000001</v>
      </c>
      <c r="I47" s="10">
        <v>40690691.010000005</v>
      </c>
      <c r="J47" s="16">
        <f t="shared" si="2"/>
        <v>0.39292319828291505</v>
      </c>
      <c r="K47" s="16">
        <f t="shared" si="0"/>
        <v>0.3517703173194367</v>
      </c>
      <c r="L47" s="16">
        <f t="shared" si="1"/>
        <v>0.3427119569657444</v>
      </c>
      <c r="M47" s="21">
        <f t="shared" si="3"/>
        <v>72079115</v>
      </c>
      <c r="N47" s="21">
        <f t="shared" si="4"/>
        <v>21373622.590000004</v>
      </c>
    </row>
    <row r="48" spans="2:14" ht="19.5" customHeight="1">
      <c r="B48" s="8" t="s">
        <v>36</v>
      </c>
      <c r="C48" s="11">
        <v>426495693</v>
      </c>
      <c r="D48" s="11">
        <v>495540362</v>
      </c>
      <c r="E48" s="26">
        <v>409789752</v>
      </c>
      <c r="F48" s="31">
        <v>273614132.61</v>
      </c>
      <c r="G48" s="11">
        <v>264740162</v>
      </c>
      <c r="H48" s="11">
        <v>239954461.07999998</v>
      </c>
      <c r="I48" s="11">
        <v>239861696.29999998</v>
      </c>
      <c r="J48" s="19">
        <f t="shared" si="2"/>
        <v>0.6460390009948321</v>
      </c>
      <c r="K48" s="19">
        <f t="shared" si="0"/>
        <v>0.5855550557545421</v>
      </c>
      <c r="L48" s="17">
        <f t="shared" si="1"/>
        <v>0.5853286841101872</v>
      </c>
      <c r="M48" s="22">
        <f t="shared" si="3"/>
        <v>145049590</v>
      </c>
      <c r="N48" s="22">
        <f t="shared" si="4"/>
        <v>136175619.39</v>
      </c>
    </row>
    <row r="49" spans="2:14" ht="23.25" customHeight="1">
      <c r="B49" s="13" t="s">
        <v>39</v>
      </c>
      <c r="C49" s="13">
        <f>SUM(C14:C48)</f>
        <v>3722868199</v>
      </c>
      <c r="D49" s="13">
        <f aca="true" t="shared" si="5" ref="D49:I49">SUM(D14:D48)</f>
        <v>3685556051</v>
      </c>
      <c r="E49" s="27">
        <f t="shared" si="5"/>
        <v>3221270981</v>
      </c>
      <c r="F49" s="27">
        <f t="shared" si="5"/>
        <v>2196596619.87</v>
      </c>
      <c r="G49" s="13">
        <f t="shared" si="5"/>
        <v>1688716072</v>
      </c>
      <c r="H49" s="13">
        <f t="shared" si="5"/>
        <v>1584081945.2400002</v>
      </c>
      <c r="I49" s="13">
        <f t="shared" si="5"/>
        <v>1565696638.1399994</v>
      </c>
      <c r="J49" s="18">
        <f t="shared" si="2"/>
        <v>0.5242390602841369</v>
      </c>
      <c r="K49" s="18">
        <f t="shared" si="0"/>
        <v>0.4917568110796576</v>
      </c>
      <c r="L49" s="18">
        <f t="shared" si="1"/>
        <v>0.48604934119946347</v>
      </c>
      <c r="M49" s="23">
        <f>SUM(M14:M48)</f>
        <v>1495380071</v>
      </c>
      <c r="N49" s="23">
        <f t="shared" si="4"/>
        <v>1024674361.1300001</v>
      </c>
    </row>
    <row r="51" ht="15">
      <c r="B51" s="14" t="s">
        <v>56</v>
      </c>
    </row>
  </sheetData>
  <sheetProtection/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7" top="0.44" bottom="0.53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57</v>
      </c>
      <c r="H12" s="40" t="s">
        <v>58</v>
      </c>
      <c r="I12" s="40" t="s">
        <v>59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44000837</v>
      </c>
      <c r="D14" s="9">
        <v>98714087</v>
      </c>
      <c r="E14" s="24">
        <v>97547001</v>
      </c>
      <c r="F14" s="24">
        <v>23283781.9</v>
      </c>
      <c r="G14" s="9">
        <v>19157686</v>
      </c>
      <c r="H14" s="9">
        <v>13067559.840000007</v>
      </c>
      <c r="I14" s="9">
        <v>12626793.010000005</v>
      </c>
      <c r="J14" s="15">
        <f>IF(ISERROR(+G14/E14)=TRUE,0,++G14/E14)</f>
        <v>0.1963944129866176</v>
      </c>
      <c r="K14" s="15">
        <f aca="true" t="shared" si="0" ref="K14:K49">IF(ISERROR(+H14/E14)=TRUE,0,++H14/E14)</f>
        <v>0.13396167699712272</v>
      </c>
      <c r="L14" s="15">
        <f aca="true" t="shared" si="1" ref="L14:L49">IF(ISERROR(+I14/E14)=TRUE,0,++I14/E14)</f>
        <v>0.12944316975977566</v>
      </c>
      <c r="M14" s="20">
        <f>IF(ISERROR(+E14-G14)=TRUE,0,++E14-G14)</f>
        <v>78389315</v>
      </c>
      <c r="N14" s="20">
        <f>IF(ISERROR(+E14-F14)=TRUE,0,++E14-F14)</f>
        <v>74263219.1</v>
      </c>
    </row>
    <row r="15" spans="2:14" ht="19.5" customHeight="1">
      <c r="B15" s="7" t="s">
        <v>4</v>
      </c>
      <c r="C15" s="10">
        <v>4652656</v>
      </c>
      <c r="D15" s="10">
        <v>7222211</v>
      </c>
      <c r="E15" s="25">
        <v>7222211</v>
      </c>
      <c r="F15" s="30">
        <v>1566807.77</v>
      </c>
      <c r="G15" s="10">
        <v>1158749</v>
      </c>
      <c r="H15" s="10">
        <v>852819.7299999999</v>
      </c>
      <c r="I15" s="10">
        <v>852043.71</v>
      </c>
      <c r="J15" s="16">
        <f aca="true" t="shared" si="2" ref="J15:J49">IF(ISERROR(+G15/E15)=TRUE,0,++G15/E15)</f>
        <v>0.1604424185336042</v>
      </c>
      <c r="K15" s="16">
        <f t="shared" si="0"/>
        <v>0.11808291532883765</v>
      </c>
      <c r="L15" s="16">
        <f t="shared" si="1"/>
        <v>0.11797546623880138</v>
      </c>
      <c r="M15" s="21">
        <f aca="true" t="shared" si="3" ref="M15:M48">IF(ISERROR(+E15-G15)=TRUE,0,++E15-G15)</f>
        <v>6063462</v>
      </c>
      <c r="N15" s="21">
        <f aca="true" t="shared" si="4" ref="N15:N49">IF(ISERROR(+E15-F15)=TRUE,0,++E15-F15)</f>
        <v>5655403.23</v>
      </c>
    </row>
    <row r="16" spans="2:14" ht="19.5" customHeight="1">
      <c r="B16" s="7" t="s">
        <v>54</v>
      </c>
      <c r="C16" s="10">
        <v>6996727</v>
      </c>
      <c r="D16" s="10">
        <v>8323382</v>
      </c>
      <c r="E16" s="25">
        <v>8323382</v>
      </c>
      <c r="F16" s="30">
        <v>7211529.7</v>
      </c>
      <c r="G16" s="10">
        <v>5224750</v>
      </c>
      <c r="H16" s="10">
        <v>4959707.870000002</v>
      </c>
      <c r="I16" s="10">
        <v>4917688.580000001</v>
      </c>
      <c r="J16" s="16">
        <f t="shared" si="2"/>
        <v>0.6277195976347114</v>
      </c>
      <c r="K16" s="16">
        <f t="shared" si="0"/>
        <v>0.5958765163007059</v>
      </c>
      <c r="L16" s="16">
        <f t="shared" si="1"/>
        <v>0.5908281729710352</v>
      </c>
      <c r="M16" s="21">
        <f t="shared" si="3"/>
        <v>3098632</v>
      </c>
      <c r="N16" s="21">
        <f t="shared" si="4"/>
        <v>1111852.2999999998</v>
      </c>
    </row>
    <row r="17" spans="2:14" ht="19.5" customHeight="1">
      <c r="B17" s="7" t="s">
        <v>5</v>
      </c>
      <c r="C17" s="10">
        <v>20270286</v>
      </c>
      <c r="D17" s="10">
        <v>27804298</v>
      </c>
      <c r="E17" s="25">
        <v>27554255</v>
      </c>
      <c r="F17" s="30">
        <v>21737570.43</v>
      </c>
      <c r="G17" s="10">
        <v>15428214</v>
      </c>
      <c r="H17" s="10">
        <v>14856996.309999995</v>
      </c>
      <c r="I17" s="10">
        <v>13464923.039999997</v>
      </c>
      <c r="J17" s="16">
        <f t="shared" si="2"/>
        <v>0.5599212898334577</v>
      </c>
      <c r="K17" s="16">
        <f t="shared" si="0"/>
        <v>0.5391906371629352</v>
      </c>
      <c r="L17" s="16">
        <f t="shared" si="1"/>
        <v>0.48866946466162836</v>
      </c>
      <c r="M17" s="21">
        <f t="shared" si="3"/>
        <v>12126041</v>
      </c>
      <c r="N17" s="21">
        <f t="shared" si="4"/>
        <v>5816684.57</v>
      </c>
    </row>
    <row r="18" spans="2:14" ht="19.5" customHeight="1">
      <c r="B18" s="7" t="s">
        <v>6</v>
      </c>
      <c r="C18" s="10">
        <v>3046116</v>
      </c>
      <c r="D18" s="10">
        <v>6145216</v>
      </c>
      <c r="E18" s="25">
        <v>6145216</v>
      </c>
      <c r="F18" s="30">
        <v>3062978.39</v>
      </c>
      <c r="G18" s="10">
        <v>2023487</v>
      </c>
      <c r="H18" s="10">
        <v>2002892.2899999998</v>
      </c>
      <c r="I18" s="10">
        <v>1943910.99</v>
      </c>
      <c r="J18" s="16">
        <f t="shared" si="2"/>
        <v>0.32927841755277604</v>
      </c>
      <c r="K18" s="16">
        <f t="shared" si="0"/>
        <v>0.3259270772581468</v>
      </c>
      <c r="L18" s="16">
        <f t="shared" si="1"/>
        <v>0.3163291558832106</v>
      </c>
      <c r="M18" s="21">
        <f t="shared" si="3"/>
        <v>4121729</v>
      </c>
      <c r="N18" s="21">
        <f t="shared" si="4"/>
        <v>3082237.61</v>
      </c>
    </row>
    <row r="19" spans="2:14" ht="19.5" customHeight="1">
      <c r="B19" s="7" t="s">
        <v>7</v>
      </c>
      <c r="C19" s="10">
        <v>25045570</v>
      </c>
      <c r="D19" s="10">
        <v>26320407</v>
      </c>
      <c r="E19" s="25">
        <v>26320407</v>
      </c>
      <c r="F19" s="30">
        <v>21628139.87</v>
      </c>
      <c r="G19" s="10">
        <v>14943127</v>
      </c>
      <c r="H19" s="10">
        <v>14366033.750000004</v>
      </c>
      <c r="I19" s="10">
        <v>14239712.030000001</v>
      </c>
      <c r="J19" s="16">
        <f t="shared" si="2"/>
        <v>0.5677392070722919</v>
      </c>
      <c r="K19" s="16">
        <f t="shared" si="0"/>
        <v>0.5458135107865165</v>
      </c>
      <c r="L19" s="16">
        <f t="shared" si="1"/>
        <v>0.5410141275550945</v>
      </c>
      <c r="M19" s="21">
        <f t="shared" si="3"/>
        <v>11377280</v>
      </c>
      <c r="N19" s="21">
        <f t="shared" si="4"/>
        <v>4692267.129999999</v>
      </c>
    </row>
    <row r="20" spans="2:14" ht="19.5" customHeight="1">
      <c r="B20" s="7" t="s">
        <v>8</v>
      </c>
      <c r="C20" s="10">
        <v>16800000</v>
      </c>
      <c r="D20" s="10">
        <v>17457545</v>
      </c>
      <c r="E20" s="25">
        <v>17457545</v>
      </c>
      <c r="F20" s="30">
        <v>14048883.39</v>
      </c>
      <c r="G20" s="10">
        <v>11133034</v>
      </c>
      <c r="H20" s="10">
        <v>10815957.079999996</v>
      </c>
      <c r="I20" s="10">
        <v>10403657.589999996</v>
      </c>
      <c r="J20" s="16">
        <f t="shared" si="2"/>
        <v>0.6377204813162446</v>
      </c>
      <c r="K20" s="16">
        <f t="shared" si="0"/>
        <v>0.6195577373565411</v>
      </c>
      <c r="L20" s="16">
        <f t="shared" si="1"/>
        <v>0.5959404710112445</v>
      </c>
      <c r="M20" s="21">
        <f t="shared" si="3"/>
        <v>6324511</v>
      </c>
      <c r="N20" s="21">
        <f t="shared" si="4"/>
        <v>3408661.6099999994</v>
      </c>
    </row>
    <row r="21" spans="2:14" ht="19.5" customHeight="1">
      <c r="B21" s="7" t="s">
        <v>9</v>
      </c>
      <c r="C21" s="10">
        <v>8311000</v>
      </c>
      <c r="D21" s="10">
        <v>8627911</v>
      </c>
      <c r="E21" s="25">
        <v>8627911</v>
      </c>
      <c r="F21" s="30">
        <v>3928752.29</v>
      </c>
      <c r="G21" s="10">
        <v>3356412</v>
      </c>
      <c r="H21" s="10">
        <v>3265949.23</v>
      </c>
      <c r="I21" s="10">
        <v>3034313.8299999996</v>
      </c>
      <c r="J21" s="16">
        <f t="shared" si="2"/>
        <v>0.3890179210239883</v>
      </c>
      <c r="K21" s="16">
        <f t="shared" si="0"/>
        <v>0.3785330226517172</v>
      </c>
      <c r="L21" s="16">
        <f t="shared" si="1"/>
        <v>0.3516858055211742</v>
      </c>
      <c r="M21" s="21">
        <f t="shared" si="3"/>
        <v>5271499</v>
      </c>
      <c r="N21" s="21">
        <f t="shared" si="4"/>
        <v>4699158.71</v>
      </c>
    </row>
    <row r="22" spans="2:14" ht="19.5" customHeight="1">
      <c r="B22" s="7" t="s">
        <v>10</v>
      </c>
      <c r="C22" s="10">
        <v>13145819</v>
      </c>
      <c r="D22" s="10">
        <v>19425152</v>
      </c>
      <c r="E22" s="25">
        <v>19425152</v>
      </c>
      <c r="F22" s="30">
        <v>14076790.37</v>
      </c>
      <c r="G22" s="10">
        <v>12812660</v>
      </c>
      <c r="H22" s="10">
        <v>10642954.749999998</v>
      </c>
      <c r="I22" s="10">
        <v>10640223.719999999</v>
      </c>
      <c r="J22" s="16">
        <f t="shared" si="2"/>
        <v>0.659591235116204</v>
      </c>
      <c r="K22" s="16">
        <f t="shared" si="0"/>
        <v>0.5478955711646425</v>
      </c>
      <c r="L22" s="16">
        <f t="shared" si="1"/>
        <v>0.5477549786997805</v>
      </c>
      <c r="M22" s="21">
        <f t="shared" si="3"/>
        <v>6612492</v>
      </c>
      <c r="N22" s="21">
        <f t="shared" si="4"/>
        <v>5348361.630000001</v>
      </c>
    </row>
    <row r="23" spans="2:14" ht="19.5" customHeight="1">
      <c r="B23" s="7" t="s">
        <v>11</v>
      </c>
      <c r="C23" s="10">
        <v>4909200</v>
      </c>
      <c r="D23" s="10">
        <v>8073590</v>
      </c>
      <c r="E23" s="25">
        <v>8073590</v>
      </c>
      <c r="F23" s="30">
        <v>4307046.25</v>
      </c>
      <c r="G23" s="10">
        <v>2684739</v>
      </c>
      <c r="H23" s="10">
        <v>2550403.51</v>
      </c>
      <c r="I23" s="10">
        <v>2150691.6100000003</v>
      </c>
      <c r="J23" s="16">
        <f t="shared" si="2"/>
        <v>0.33253348262668775</v>
      </c>
      <c r="K23" s="16">
        <f t="shared" si="0"/>
        <v>0.31589460326818675</v>
      </c>
      <c r="L23" s="16">
        <f t="shared" si="1"/>
        <v>0.266386032731412</v>
      </c>
      <c r="M23" s="21">
        <f t="shared" si="3"/>
        <v>5388851</v>
      </c>
      <c r="N23" s="21">
        <f t="shared" si="4"/>
        <v>3766543.75</v>
      </c>
    </row>
    <row r="24" spans="2:14" ht="19.5" customHeight="1">
      <c r="B24" s="7" t="s">
        <v>12</v>
      </c>
      <c r="C24" s="10">
        <v>6927156</v>
      </c>
      <c r="D24" s="10">
        <v>9497821</v>
      </c>
      <c r="E24" s="25">
        <v>9497821</v>
      </c>
      <c r="F24" s="30">
        <v>5713046.12</v>
      </c>
      <c r="G24" s="10">
        <v>5226317</v>
      </c>
      <c r="H24" s="10">
        <v>4973145.610000001</v>
      </c>
      <c r="I24" s="10">
        <v>4895415.460000001</v>
      </c>
      <c r="J24" s="16">
        <f t="shared" si="2"/>
        <v>0.5502648449575961</v>
      </c>
      <c r="K24" s="16">
        <f t="shared" si="0"/>
        <v>0.5236091109739803</v>
      </c>
      <c r="L24" s="16">
        <f t="shared" si="1"/>
        <v>0.515425112770603</v>
      </c>
      <c r="M24" s="21">
        <f t="shared" si="3"/>
        <v>4271504</v>
      </c>
      <c r="N24" s="21">
        <f t="shared" si="4"/>
        <v>3784774.88</v>
      </c>
    </row>
    <row r="25" spans="2:14" ht="19.5" customHeight="1">
      <c r="B25" s="7" t="s">
        <v>13</v>
      </c>
      <c r="C25" s="10">
        <v>19339440</v>
      </c>
      <c r="D25" s="10">
        <v>23003029</v>
      </c>
      <c r="E25" s="25">
        <v>23003029</v>
      </c>
      <c r="F25" s="30">
        <v>17849369.98</v>
      </c>
      <c r="G25" s="10">
        <v>16014478</v>
      </c>
      <c r="H25" s="10">
        <v>15796924.969999999</v>
      </c>
      <c r="I25" s="10">
        <v>14711887.369999997</v>
      </c>
      <c r="J25" s="16">
        <f t="shared" si="2"/>
        <v>0.6961899669821744</v>
      </c>
      <c r="K25" s="16">
        <f t="shared" si="0"/>
        <v>0.6867323851132822</v>
      </c>
      <c r="L25" s="16">
        <f t="shared" si="1"/>
        <v>0.6395630492836398</v>
      </c>
      <c r="M25" s="21">
        <f t="shared" si="3"/>
        <v>6988551</v>
      </c>
      <c r="N25" s="21">
        <f t="shared" si="4"/>
        <v>5153659.02</v>
      </c>
    </row>
    <row r="26" spans="2:14" ht="19.5" customHeight="1">
      <c r="B26" s="7" t="s">
        <v>14</v>
      </c>
      <c r="C26" s="10">
        <v>4260041</v>
      </c>
      <c r="D26" s="10">
        <v>7120612</v>
      </c>
      <c r="E26" s="25">
        <v>7120612</v>
      </c>
      <c r="F26" s="30">
        <v>4109579.63</v>
      </c>
      <c r="G26" s="10">
        <v>3645437</v>
      </c>
      <c r="H26" s="10">
        <v>3217696.6800000006</v>
      </c>
      <c r="I26" s="10">
        <v>3155512.8100000005</v>
      </c>
      <c r="J26" s="16">
        <f t="shared" si="2"/>
        <v>0.5119555734816053</v>
      </c>
      <c r="K26" s="16">
        <f t="shared" si="0"/>
        <v>0.45188484922363426</v>
      </c>
      <c r="L26" s="16">
        <f t="shared" si="1"/>
        <v>0.4431519102571521</v>
      </c>
      <c r="M26" s="21">
        <f t="shared" si="3"/>
        <v>3475175</v>
      </c>
      <c r="N26" s="21">
        <f t="shared" si="4"/>
        <v>3011032.37</v>
      </c>
    </row>
    <row r="27" spans="2:14" ht="19.5" customHeight="1">
      <c r="B27" s="7" t="s">
        <v>15</v>
      </c>
      <c r="C27" s="10">
        <v>10518000</v>
      </c>
      <c r="D27" s="10">
        <v>11558455</v>
      </c>
      <c r="E27" s="25">
        <v>11558455</v>
      </c>
      <c r="F27" s="30">
        <v>8563493.69</v>
      </c>
      <c r="G27" s="10">
        <v>4987316</v>
      </c>
      <c r="H27" s="10">
        <v>4786557.459999999</v>
      </c>
      <c r="I27" s="10">
        <v>4780667.559999998</v>
      </c>
      <c r="J27" s="16">
        <f t="shared" si="2"/>
        <v>0.43148638810290824</v>
      </c>
      <c r="K27" s="16">
        <f t="shared" si="0"/>
        <v>0.4141174110207635</v>
      </c>
      <c r="L27" s="16">
        <f t="shared" si="1"/>
        <v>0.41360783599538153</v>
      </c>
      <c r="M27" s="21">
        <f t="shared" si="3"/>
        <v>6571139</v>
      </c>
      <c r="N27" s="21">
        <f t="shared" si="4"/>
        <v>2994961.3100000005</v>
      </c>
    </row>
    <row r="28" spans="2:14" ht="19.5" customHeight="1">
      <c r="B28" s="7" t="s">
        <v>16</v>
      </c>
      <c r="C28" s="10">
        <v>4440000</v>
      </c>
      <c r="D28" s="10">
        <v>6935478</v>
      </c>
      <c r="E28" s="25">
        <v>6922425</v>
      </c>
      <c r="F28" s="30">
        <v>5215891.78</v>
      </c>
      <c r="G28" s="10">
        <v>4356907</v>
      </c>
      <c r="H28" s="10">
        <v>4214556.909999999</v>
      </c>
      <c r="I28" s="10">
        <v>4010532.5499999984</v>
      </c>
      <c r="J28" s="16">
        <f t="shared" si="2"/>
        <v>0.6293902786956883</v>
      </c>
      <c r="K28" s="16">
        <f t="shared" si="0"/>
        <v>0.6088266626218413</v>
      </c>
      <c r="L28" s="16">
        <f t="shared" si="1"/>
        <v>0.5793537019180415</v>
      </c>
      <c r="M28" s="21">
        <f t="shared" si="3"/>
        <v>2565518</v>
      </c>
      <c r="N28" s="21">
        <f t="shared" si="4"/>
        <v>1706533.2199999997</v>
      </c>
    </row>
    <row r="29" spans="2:14" ht="19.5" customHeight="1">
      <c r="B29" s="7" t="s">
        <v>17</v>
      </c>
      <c r="C29" s="10">
        <v>46400011</v>
      </c>
      <c r="D29" s="10">
        <v>55145218</v>
      </c>
      <c r="E29" s="25">
        <v>55145218</v>
      </c>
      <c r="F29" s="30">
        <v>44531499.59</v>
      </c>
      <c r="G29" s="10">
        <v>33759343</v>
      </c>
      <c r="H29" s="10">
        <v>28125481.179999992</v>
      </c>
      <c r="I29" s="10">
        <v>26594382.929999992</v>
      </c>
      <c r="J29" s="16">
        <f t="shared" si="2"/>
        <v>0.612189854793937</v>
      </c>
      <c r="K29" s="16">
        <f t="shared" si="0"/>
        <v>0.5100257501928815</v>
      </c>
      <c r="L29" s="16">
        <f t="shared" si="1"/>
        <v>0.4822609084617272</v>
      </c>
      <c r="M29" s="21">
        <f t="shared" si="3"/>
        <v>21385875</v>
      </c>
      <c r="N29" s="21">
        <f t="shared" si="4"/>
        <v>10613718.409999996</v>
      </c>
    </row>
    <row r="30" spans="2:14" ht="19.5" customHeight="1">
      <c r="B30" s="7" t="s">
        <v>18</v>
      </c>
      <c r="C30" s="10">
        <v>24105200</v>
      </c>
      <c r="D30" s="10">
        <v>26478680</v>
      </c>
      <c r="E30" s="25">
        <v>26478680</v>
      </c>
      <c r="F30" s="30">
        <v>19215405.86</v>
      </c>
      <c r="G30" s="10">
        <v>15093181</v>
      </c>
      <c r="H30" s="10">
        <v>14435443.040000003</v>
      </c>
      <c r="I30" s="10">
        <v>14156613.160000004</v>
      </c>
      <c r="J30" s="16">
        <f t="shared" si="2"/>
        <v>0.5700125912621022</v>
      </c>
      <c r="K30" s="16">
        <f t="shared" si="0"/>
        <v>0.5451723061723621</v>
      </c>
      <c r="L30" s="16">
        <f t="shared" si="1"/>
        <v>0.5346419519402026</v>
      </c>
      <c r="M30" s="21">
        <f t="shared" si="3"/>
        <v>11385499</v>
      </c>
      <c r="N30" s="21">
        <f t="shared" si="4"/>
        <v>7263274.140000001</v>
      </c>
    </row>
    <row r="31" spans="2:14" ht="19.5" customHeight="1">
      <c r="B31" s="7" t="s">
        <v>19</v>
      </c>
      <c r="C31" s="10">
        <v>10943748</v>
      </c>
      <c r="D31" s="10">
        <v>12605690</v>
      </c>
      <c r="E31" s="25">
        <v>12605690</v>
      </c>
      <c r="F31" s="30">
        <v>8001850.03</v>
      </c>
      <c r="G31" s="10">
        <v>7207710</v>
      </c>
      <c r="H31" s="10">
        <v>7058111.63</v>
      </c>
      <c r="I31" s="10">
        <v>6848893.44</v>
      </c>
      <c r="J31" s="16">
        <f t="shared" si="2"/>
        <v>0.5717822665796161</v>
      </c>
      <c r="K31" s="16">
        <f t="shared" si="0"/>
        <v>0.5599147392963019</v>
      </c>
      <c r="L31" s="16">
        <f t="shared" si="1"/>
        <v>0.5433176160924155</v>
      </c>
      <c r="M31" s="21">
        <f t="shared" si="3"/>
        <v>5397980</v>
      </c>
      <c r="N31" s="21">
        <f t="shared" si="4"/>
        <v>4603839.97</v>
      </c>
    </row>
    <row r="32" spans="2:14" ht="19.5" customHeight="1">
      <c r="B32" s="7" t="s">
        <v>20</v>
      </c>
      <c r="C32" s="10">
        <v>8956992</v>
      </c>
      <c r="D32" s="10">
        <v>9927575</v>
      </c>
      <c r="E32" s="25">
        <v>9927575</v>
      </c>
      <c r="F32" s="30">
        <v>7029236.69</v>
      </c>
      <c r="G32" s="10">
        <v>6783121</v>
      </c>
      <c r="H32" s="10">
        <v>6612157.500000002</v>
      </c>
      <c r="I32" s="10">
        <v>5977474.71</v>
      </c>
      <c r="J32" s="16">
        <f t="shared" si="2"/>
        <v>0.6832606150041677</v>
      </c>
      <c r="K32" s="16">
        <f t="shared" si="0"/>
        <v>0.6660395413784335</v>
      </c>
      <c r="L32" s="16">
        <f t="shared" si="1"/>
        <v>0.6021082399276761</v>
      </c>
      <c r="M32" s="21">
        <f t="shared" si="3"/>
        <v>3144454</v>
      </c>
      <c r="N32" s="21">
        <f t="shared" si="4"/>
        <v>2898338.3099999996</v>
      </c>
    </row>
    <row r="33" spans="2:14" ht="19.5" customHeight="1">
      <c r="B33" s="7" t="s">
        <v>21</v>
      </c>
      <c r="C33" s="10">
        <v>2357174</v>
      </c>
      <c r="D33" s="10">
        <v>3191871</v>
      </c>
      <c r="E33" s="25">
        <v>3191871</v>
      </c>
      <c r="F33" s="30">
        <v>2809206.23</v>
      </c>
      <c r="G33" s="10">
        <v>1866463</v>
      </c>
      <c r="H33" s="10">
        <v>1541224.8499999994</v>
      </c>
      <c r="I33" s="10">
        <v>1495983.0699999998</v>
      </c>
      <c r="J33" s="16">
        <f t="shared" si="2"/>
        <v>0.5847551483126981</v>
      </c>
      <c r="K33" s="16">
        <f t="shared" si="0"/>
        <v>0.4828593793420847</v>
      </c>
      <c r="L33" s="16">
        <f t="shared" si="1"/>
        <v>0.4686853165431811</v>
      </c>
      <c r="M33" s="21">
        <f t="shared" si="3"/>
        <v>1325408</v>
      </c>
      <c r="N33" s="21">
        <f t="shared" si="4"/>
        <v>382664.77</v>
      </c>
    </row>
    <row r="34" spans="2:14" ht="19.5" customHeight="1">
      <c r="B34" s="7" t="s">
        <v>22</v>
      </c>
      <c r="C34" s="10">
        <v>3427460</v>
      </c>
      <c r="D34" s="10">
        <v>5489085</v>
      </c>
      <c r="E34" s="25">
        <v>5489085</v>
      </c>
      <c r="F34" s="30">
        <v>2231436.04</v>
      </c>
      <c r="G34" s="10">
        <v>1828957</v>
      </c>
      <c r="H34" s="10">
        <v>1784292.1899999997</v>
      </c>
      <c r="I34" s="10">
        <v>1740614.3299999996</v>
      </c>
      <c r="J34" s="16">
        <f t="shared" si="2"/>
        <v>0.33319888469571884</v>
      </c>
      <c r="K34" s="16">
        <f t="shared" si="0"/>
        <v>0.32506186185857927</v>
      </c>
      <c r="L34" s="16">
        <f t="shared" si="1"/>
        <v>0.3171046413017834</v>
      </c>
      <c r="M34" s="21">
        <f t="shared" si="3"/>
        <v>3660128</v>
      </c>
      <c r="N34" s="21">
        <f t="shared" si="4"/>
        <v>3257648.96</v>
      </c>
    </row>
    <row r="35" spans="2:14" ht="19.5" customHeight="1">
      <c r="B35" s="7" t="s">
        <v>23</v>
      </c>
      <c r="C35" s="10">
        <v>8143104</v>
      </c>
      <c r="D35" s="10">
        <v>8991240</v>
      </c>
      <c r="E35" s="25">
        <v>8991240</v>
      </c>
      <c r="F35" s="30">
        <v>7437110.64</v>
      </c>
      <c r="G35" s="10">
        <v>4602381</v>
      </c>
      <c r="H35" s="10">
        <v>4435552.62</v>
      </c>
      <c r="I35" s="10">
        <v>4339446.06</v>
      </c>
      <c r="J35" s="16">
        <f t="shared" si="2"/>
        <v>0.5118738905868379</v>
      </c>
      <c r="K35" s="16">
        <f t="shared" si="0"/>
        <v>0.4933193441616507</v>
      </c>
      <c r="L35" s="16">
        <f t="shared" si="1"/>
        <v>0.48263043362205876</v>
      </c>
      <c r="M35" s="21">
        <f t="shared" si="3"/>
        <v>4388859</v>
      </c>
      <c r="N35" s="21">
        <f t="shared" si="4"/>
        <v>1554129.3600000003</v>
      </c>
    </row>
    <row r="36" spans="2:14" ht="19.5" customHeight="1">
      <c r="B36" s="7" t="s">
        <v>24</v>
      </c>
      <c r="C36" s="10">
        <v>4490657</v>
      </c>
      <c r="D36" s="10">
        <v>6078908</v>
      </c>
      <c r="E36" s="25">
        <v>6078908</v>
      </c>
      <c r="F36" s="30">
        <v>5111724.91</v>
      </c>
      <c r="G36" s="10">
        <v>3508573</v>
      </c>
      <c r="H36" s="10">
        <v>3256994.4699999997</v>
      </c>
      <c r="I36" s="10">
        <v>3197192.89</v>
      </c>
      <c r="J36" s="16">
        <f t="shared" si="2"/>
        <v>0.5771715906870115</v>
      </c>
      <c r="K36" s="16">
        <f t="shared" si="0"/>
        <v>0.5357861099394825</v>
      </c>
      <c r="L36" s="16">
        <f t="shared" si="1"/>
        <v>0.5259485568789658</v>
      </c>
      <c r="M36" s="21">
        <f t="shared" si="3"/>
        <v>2570335</v>
      </c>
      <c r="N36" s="21">
        <f t="shared" si="4"/>
        <v>967183.0899999999</v>
      </c>
    </row>
    <row r="37" spans="2:14" ht="19.5" customHeight="1">
      <c r="B37" s="7" t="s">
        <v>25</v>
      </c>
      <c r="C37" s="10">
        <v>2961261</v>
      </c>
      <c r="D37" s="10">
        <v>2961261</v>
      </c>
      <c r="E37" s="25">
        <v>2961261</v>
      </c>
      <c r="F37" s="30">
        <v>1852545.33</v>
      </c>
      <c r="G37" s="10">
        <v>1634676</v>
      </c>
      <c r="H37" s="10">
        <v>1621171.7499999998</v>
      </c>
      <c r="I37" s="10">
        <v>1473896.1099999999</v>
      </c>
      <c r="J37" s="16">
        <f t="shared" si="2"/>
        <v>0.5520202373245722</v>
      </c>
      <c r="K37" s="16">
        <f t="shared" si="0"/>
        <v>0.5474599334540251</v>
      </c>
      <c r="L37" s="16">
        <f t="shared" si="1"/>
        <v>0.49772583706738444</v>
      </c>
      <c r="M37" s="21">
        <f t="shared" si="3"/>
        <v>1326585</v>
      </c>
      <c r="N37" s="21">
        <f t="shared" si="4"/>
        <v>1108715.67</v>
      </c>
    </row>
    <row r="38" spans="2:14" ht="19.5" customHeight="1">
      <c r="B38" s="7" t="s">
        <v>26</v>
      </c>
      <c r="C38" s="10">
        <v>3099048</v>
      </c>
      <c r="D38" s="10">
        <v>3307305</v>
      </c>
      <c r="E38" s="25">
        <v>3307305</v>
      </c>
      <c r="F38" s="30">
        <v>2861845.48</v>
      </c>
      <c r="G38" s="10">
        <v>1752725</v>
      </c>
      <c r="H38" s="10">
        <v>1723700.03</v>
      </c>
      <c r="I38" s="10">
        <v>1694773.03</v>
      </c>
      <c r="J38" s="16">
        <f t="shared" si="2"/>
        <v>0.5299556587614387</v>
      </c>
      <c r="K38" s="16">
        <f t="shared" si="0"/>
        <v>0.5211796402206631</v>
      </c>
      <c r="L38" s="16">
        <f t="shared" si="1"/>
        <v>0.512433243985662</v>
      </c>
      <c r="M38" s="21">
        <f t="shared" si="3"/>
        <v>1554580</v>
      </c>
      <c r="N38" s="21">
        <f t="shared" si="4"/>
        <v>445459.52</v>
      </c>
    </row>
    <row r="39" spans="2:14" ht="19.5" customHeight="1">
      <c r="B39" s="7" t="s">
        <v>27</v>
      </c>
      <c r="C39" s="10">
        <v>2597976</v>
      </c>
      <c r="D39" s="10">
        <v>3160998</v>
      </c>
      <c r="E39" s="25">
        <v>3160998</v>
      </c>
      <c r="F39" s="30">
        <v>1829139.02</v>
      </c>
      <c r="G39" s="10">
        <v>1830154</v>
      </c>
      <c r="H39" s="10">
        <v>1830154.02</v>
      </c>
      <c r="I39" s="10">
        <v>1824429.02</v>
      </c>
      <c r="J39" s="16">
        <f t="shared" si="2"/>
        <v>0.5789798032140482</v>
      </c>
      <c r="K39" s="16">
        <f t="shared" si="0"/>
        <v>0.5789798095411639</v>
      </c>
      <c r="L39" s="16">
        <f t="shared" si="1"/>
        <v>0.577168672678692</v>
      </c>
      <c r="M39" s="21">
        <f t="shared" si="3"/>
        <v>1330844</v>
      </c>
      <c r="N39" s="21">
        <f t="shared" si="4"/>
        <v>1331858.98</v>
      </c>
    </row>
    <row r="40" spans="2:14" ht="19.5" customHeight="1">
      <c r="B40" s="7" t="s">
        <v>28</v>
      </c>
      <c r="C40" s="10">
        <v>1775000</v>
      </c>
      <c r="D40" s="10">
        <v>2733772</v>
      </c>
      <c r="E40" s="25">
        <v>2733772</v>
      </c>
      <c r="F40" s="30">
        <v>1745636.76</v>
      </c>
      <c r="G40" s="10">
        <v>1436560</v>
      </c>
      <c r="H40" s="10">
        <v>1391509.28</v>
      </c>
      <c r="I40" s="10">
        <v>1382181.43</v>
      </c>
      <c r="J40" s="16">
        <f t="shared" si="2"/>
        <v>0.5254863975488812</v>
      </c>
      <c r="K40" s="16">
        <f t="shared" si="0"/>
        <v>0.5090070715480296</v>
      </c>
      <c r="L40" s="16">
        <f t="shared" si="1"/>
        <v>0.5055949910965508</v>
      </c>
      <c r="M40" s="21">
        <f t="shared" si="3"/>
        <v>1297212</v>
      </c>
      <c r="N40" s="21">
        <f t="shared" si="4"/>
        <v>988135.24</v>
      </c>
    </row>
    <row r="41" spans="2:14" ht="19.5" customHeight="1">
      <c r="B41" s="7" t="s">
        <v>29</v>
      </c>
      <c r="C41" s="10">
        <v>2119722</v>
      </c>
      <c r="D41" s="10">
        <v>2830875</v>
      </c>
      <c r="E41" s="25">
        <v>2830875</v>
      </c>
      <c r="F41" s="30">
        <v>1968843.32</v>
      </c>
      <c r="G41" s="10">
        <v>1248747</v>
      </c>
      <c r="H41" s="10">
        <v>1248743.2199999995</v>
      </c>
      <c r="I41" s="10">
        <v>1248743.2199999995</v>
      </c>
      <c r="J41" s="16">
        <f t="shared" si="2"/>
        <v>0.44111696913498477</v>
      </c>
      <c r="K41" s="16">
        <f t="shared" si="0"/>
        <v>0.44111563385878905</v>
      </c>
      <c r="L41" s="16">
        <f t="shared" si="1"/>
        <v>0.44111563385878905</v>
      </c>
      <c r="M41" s="21">
        <f t="shared" si="3"/>
        <v>1582128</v>
      </c>
      <c r="N41" s="21">
        <f t="shared" si="4"/>
        <v>862031.6799999999</v>
      </c>
    </row>
    <row r="42" spans="2:14" ht="19.5" customHeight="1">
      <c r="B42" s="7" t="s">
        <v>30</v>
      </c>
      <c r="C42" s="10">
        <v>4414802</v>
      </c>
      <c r="D42" s="10">
        <v>5415077</v>
      </c>
      <c r="E42" s="25">
        <v>5415077</v>
      </c>
      <c r="F42" s="30">
        <v>3314947.51</v>
      </c>
      <c r="G42" s="10">
        <v>2399004</v>
      </c>
      <c r="H42" s="10">
        <v>2392333.01</v>
      </c>
      <c r="I42" s="10">
        <v>2390083.01</v>
      </c>
      <c r="J42" s="16">
        <f t="shared" si="2"/>
        <v>0.44302306319928597</v>
      </c>
      <c r="K42" s="16">
        <f t="shared" si="0"/>
        <v>0.44179113427195954</v>
      </c>
      <c r="L42" s="16">
        <f t="shared" si="1"/>
        <v>0.44137562771498906</v>
      </c>
      <c r="M42" s="21">
        <f t="shared" si="3"/>
        <v>3016073</v>
      </c>
      <c r="N42" s="21">
        <f t="shared" si="4"/>
        <v>2100129.49</v>
      </c>
    </row>
    <row r="43" spans="2:14" ht="19.5" customHeight="1">
      <c r="B43" s="7" t="s">
        <v>31</v>
      </c>
      <c r="C43" s="10">
        <v>3170389</v>
      </c>
      <c r="D43" s="10">
        <v>3881798</v>
      </c>
      <c r="E43" s="25">
        <v>3881798</v>
      </c>
      <c r="F43" s="30">
        <v>2100795.78</v>
      </c>
      <c r="G43" s="10">
        <v>1497424</v>
      </c>
      <c r="H43" s="10">
        <v>1486623.4999999995</v>
      </c>
      <c r="I43" s="10">
        <v>1482453.4999999995</v>
      </c>
      <c r="J43" s="16">
        <f t="shared" si="2"/>
        <v>0.3857552608353139</v>
      </c>
      <c r="K43" s="16">
        <f t="shared" si="0"/>
        <v>0.38297291615895507</v>
      </c>
      <c r="L43" s="16">
        <f t="shared" si="1"/>
        <v>0.381898671698012</v>
      </c>
      <c r="M43" s="21">
        <f t="shared" si="3"/>
        <v>2384374</v>
      </c>
      <c r="N43" s="21">
        <f t="shared" si="4"/>
        <v>1781002.2200000002</v>
      </c>
    </row>
    <row r="44" spans="2:14" ht="19.5" customHeight="1">
      <c r="B44" s="7" t="s">
        <v>32</v>
      </c>
      <c r="C44" s="10">
        <v>7200000</v>
      </c>
      <c r="D44" s="10">
        <v>8411864</v>
      </c>
      <c r="E44" s="25">
        <v>8411864</v>
      </c>
      <c r="F44" s="30">
        <v>6621699.09</v>
      </c>
      <c r="G44" s="10">
        <v>4154787</v>
      </c>
      <c r="H44" s="10">
        <v>4149531.27</v>
      </c>
      <c r="I44" s="10">
        <v>4117379.6000000006</v>
      </c>
      <c r="J44" s="16">
        <f t="shared" si="2"/>
        <v>0.49391989694555216</v>
      </c>
      <c r="K44" s="16">
        <f t="shared" si="0"/>
        <v>0.4932950972578729</v>
      </c>
      <c r="L44" s="16">
        <f t="shared" si="1"/>
        <v>0.48947291587215397</v>
      </c>
      <c r="M44" s="21">
        <f t="shared" si="3"/>
        <v>4257077</v>
      </c>
      <c r="N44" s="21">
        <f t="shared" si="4"/>
        <v>1790164.9100000001</v>
      </c>
    </row>
    <row r="45" spans="2:14" ht="19.5" customHeight="1">
      <c r="B45" s="7" t="s">
        <v>33</v>
      </c>
      <c r="C45" s="10">
        <v>6057792</v>
      </c>
      <c r="D45" s="10">
        <v>6675047</v>
      </c>
      <c r="E45" s="25">
        <v>6675047</v>
      </c>
      <c r="F45" s="30">
        <v>3759169.22</v>
      </c>
      <c r="G45" s="10">
        <v>3456932</v>
      </c>
      <c r="H45" s="10">
        <v>3385515.76</v>
      </c>
      <c r="I45" s="10">
        <v>3368177.21</v>
      </c>
      <c r="J45" s="16">
        <f t="shared" si="2"/>
        <v>0.5178887878991714</v>
      </c>
      <c r="K45" s="16">
        <f t="shared" si="0"/>
        <v>0.5071898010605768</v>
      </c>
      <c r="L45" s="16">
        <f t="shared" si="1"/>
        <v>0.5045922837696873</v>
      </c>
      <c r="M45" s="21">
        <f t="shared" si="3"/>
        <v>3218115</v>
      </c>
      <c r="N45" s="21">
        <f t="shared" si="4"/>
        <v>2915877.78</v>
      </c>
    </row>
    <row r="46" spans="2:14" ht="19.5" customHeight="1">
      <c r="B46" s="7" t="s">
        <v>34</v>
      </c>
      <c r="C46" s="10">
        <v>4572084</v>
      </c>
      <c r="D46" s="10">
        <v>5377305</v>
      </c>
      <c r="E46" s="25">
        <v>5377305</v>
      </c>
      <c r="F46" s="30">
        <v>3090772.67</v>
      </c>
      <c r="G46" s="10">
        <v>2593047</v>
      </c>
      <c r="H46" s="10">
        <v>2511225.8200000003</v>
      </c>
      <c r="I46" s="10">
        <v>2506469.8200000003</v>
      </c>
      <c r="J46" s="16">
        <f t="shared" si="2"/>
        <v>0.4822205547202548</v>
      </c>
      <c r="K46" s="16">
        <f t="shared" si="0"/>
        <v>0.46700453479949533</v>
      </c>
      <c r="L46" s="16">
        <f t="shared" si="1"/>
        <v>0.46612007687865953</v>
      </c>
      <c r="M46" s="21">
        <f t="shared" si="3"/>
        <v>2784258</v>
      </c>
      <c r="N46" s="21">
        <f t="shared" si="4"/>
        <v>2286532.33</v>
      </c>
    </row>
    <row r="47" spans="2:14" ht="19.5" customHeight="1">
      <c r="B47" s="7" t="s">
        <v>35</v>
      </c>
      <c r="C47" s="10">
        <v>15389</v>
      </c>
      <c r="D47" s="10">
        <v>2611792</v>
      </c>
      <c r="E47" s="25">
        <v>2611792</v>
      </c>
      <c r="F47" s="30">
        <v>236493.8</v>
      </c>
      <c r="G47" s="10">
        <v>201212</v>
      </c>
      <c r="H47" s="10">
        <v>191705.82</v>
      </c>
      <c r="I47" s="10">
        <v>191705.82</v>
      </c>
      <c r="J47" s="16">
        <f t="shared" si="2"/>
        <v>0.07703982552975122</v>
      </c>
      <c r="K47" s="16">
        <f t="shared" si="0"/>
        <v>0.0734001099628148</v>
      </c>
      <c r="L47" s="16">
        <f t="shared" si="1"/>
        <v>0.0734001099628148</v>
      </c>
      <c r="M47" s="21">
        <f t="shared" si="3"/>
        <v>2410580</v>
      </c>
      <c r="N47" s="21">
        <f t="shared" si="4"/>
        <v>2375298.2</v>
      </c>
    </row>
    <row r="48" spans="2:14" ht="19.5" customHeight="1">
      <c r="B48" s="8" t="s">
        <v>36</v>
      </c>
      <c r="C48" s="11">
        <v>15000</v>
      </c>
      <c r="D48" s="11">
        <v>140668</v>
      </c>
      <c r="E48" s="26">
        <v>140668</v>
      </c>
      <c r="F48" s="31">
        <v>15706.76</v>
      </c>
      <c r="G48" s="11">
        <v>15707</v>
      </c>
      <c r="H48" s="11">
        <v>15706.76</v>
      </c>
      <c r="I48" s="11">
        <v>15706.76</v>
      </c>
      <c r="J48" s="19">
        <f t="shared" si="2"/>
        <v>0.11166007905138339</v>
      </c>
      <c r="K48" s="19">
        <f t="shared" si="0"/>
        <v>0.11165837290641795</v>
      </c>
      <c r="L48" s="17">
        <f t="shared" si="1"/>
        <v>0.11165837290641795</v>
      </c>
      <c r="M48" s="22">
        <f t="shared" si="3"/>
        <v>124961</v>
      </c>
      <c r="N48" s="22">
        <f t="shared" si="4"/>
        <v>124961.24</v>
      </c>
    </row>
    <row r="49" spans="2:14" ht="23.25" customHeight="1">
      <c r="B49" s="13" t="s">
        <v>39</v>
      </c>
      <c r="C49" s="13">
        <f>SUM(C14:C48)</f>
        <v>339485657</v>
      </c>
      <c r="D49" s="13">
        <f aca="true" t="shared" si="5" ref="D49:I49">SUM(D14:D48)</f>
        <v>461645223</v>
      </c>
      <c r="E49" s="27">
        <f t="shared" si="5"/>
        <v>460215041</v>
      </c>
      <c r="F49" s="27">
        <f t="shared" si="5"/>
        <v>282068726.28999996</v>
      </c>
      <c r="G49" s="13">
        <f t="shared" si="5"/>
        <v>219024017</v>
      </c>
      <c r="H49" s="13">
        <f t="shared" si="5"/>
        <v>199567333.70999995</v>
      </c>
      <c r="I49" s="13">
        <f t="shared" si="5"/>
        <v>191874572.98</v>
      </c>
      <c r="J49" s="18">
        <f t="shared" si="2"/>
        <v>0.4759166856521754</v>
      </c>
      <c r="K49" s="18">
        <f t="shared" si="0"/>
        <v>0.43363931191027705</v>
      </c>
      <c r="L49" s="18">
        <f t="shared" si="1"/>
        <v>0.4169237332249643</v>
      </c>
      <c r="M49" s="23">
        <f>SUM(M14:M48)</f>
        <v>241191024</v>
      </c>
      <c r="N49" s="23">
        <f t="shared" si="4"/>
        <v>178146314.71000004</v>
      </c>
    </row>
    <row r="51" ht="15">
      <c r="B51" s="14" t="s">
        <v>56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7" top="0.43" bottom="0.51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42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57</v>
      </c>
      <c r="H12" s="40" t="s">
        <v>58</v>
      </c>
      <c r="I12" s="40" t="s">
        <v>59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5486625</v>
      </c>
      <c r="E14" s="35">
        <v>5486625</v>
      </c>
      <c r="F14" s="35">
        <v>960736.99</v>
      </c>
      <c r="G14" s="9">
        <v>370207</v>
      </c>
      <c r="H14" s="9">
        <v>209324.31</v>
      </c>
      <c r="I14" s="9">
        <v>208010.33000000002</v>
      </c>
      <c r="J14" s="15">
        <f>IF(ISERROR(+G14/E14)=TRUE,0,++G14/E14)</f>
        <v>0.06747444922880641</v>
      </c>
      <c r="K14" s="15">
        <f aca="true" t="shared" si="0" ref="K14:K49">IF(ISERROR(+H14/E14)=TRUE,0,++H14/E14)</f>
        <v>0.038151743558198344</v>
      </c>
      <c r="L14" s="15">
        <f aca="true" t="shared" si="1" ref="L14:L49">IF(ISERROR(+I14/E14)=TRUE,0,++I14/E14)</f>
        <v>0.03791225571275603</v>
      </c>
      <c r="M14" s="20">
        <f>IF(ISERROR(+E14-G14)=TRUE,0,++E14-G14)</f>
        <v>5116418</v>
      </c>
      <c r="N14" s="20">
        <f>IF(ISERROR(+E14-F14)=TRUE,0,++E14-F14)</f>
        <v>4525888.01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54</v>
      </c>
      <c r="C16" s="36">
        <v>0</v>
      </c>
      <c r="D16" s="36">
        <v>1547938</v>
      </c>
      <c r="E16" s="30">
        <v>1547938</v>
      </c>
      <c r="F16" s="30">
        <v>942987.42</v>
      </c>
      <c r="G16" s="10">
        <v>783816</v>
      </c>
      <c r="H16" s="10">
        <v>759460.3600000001</v>
      </c>
      <c r="I16" s="10">
        <v>745225.3600000002</v>
      </c>
      <c r="J16" s="16">
        <f t="shared" si="2"/>
        <v>0.5063613658944996</v>
      </c>
      <c r="K16" s="16">
        <f t="shared" si="0"/>
        <v>0.49062711814039073</v>
      </c>
      <c r="L16" s="16">
        <f t="shared" si="1"/>
        <v>0.4814310133868412</v>
      </c>
      <c r="M16" s="21">
        <f t="shared" si="3"/>
        <v>764122</v>
      </c>
      <c r="N16" s="21">
        <f t="shared" si="4"/>
        <v>604950.58</v>
      </c>
    </row>
    <row r="17" spans="2:14" ht="19.5" customHeight="1">
      <c r="B17" s="32" t="s">
        <v>5</v>
      </c>
      <c r="C17" s="36">
        <v>0</v>
      </c>
      <c r="D17" s="36">
        <v>200632</v>
      </c>
      <c r="E17" s="30">
        <v>200632</v>
      </c>
      <c r="F17" s="30">
        <v>122125.8</v>
      </c>
      <c r="G17" s="10">
        <v>108626</v>
      </c>
      <c r="H17" s="10">
        <v>89669.8</v>
      </c>
      <c r="I17" s="10">
        <v>57769.8</v>
      </c>
      <c r="J17" s="16">
        <f t="shared" si="2"/>
        <v>0.5414191155947207</v>
      </c>
      <c r="K17" s="16">
        <f t="shared" si="0"/>
        <v>0.44693668009091275</v>
      </c>
      <c r="L17" s="16">
        <f t="shared" si="1"/>
        <v>0.28793911240480086</v>
      </c>
      <c r="M17" s="21">
        <f t="shared" si="3"/>
        <v>92006</v>
      </c>
      <c r="N17" s="21">
        <f t="shared" si="4"/>
        <v>78506.2</v>
      </c>
    </row>
    <row r="18" spans="2:14" ht="19.5" customHeight="1">
      <c r="B18" s="32" t="s">
        <v>6</v>
      </c>
      <c r="C18" s="36">
        <v>0</v>
      </c>
      <c r="D18" s="36">
        <v>69</v>
      </c>
      <c r="E18" s="30">
        <v>69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69</v>
      </c>
      <c r="N18" s="21">
        <f t="shared" si="4"/>
        <v>69</v>
      </c>
    </row>
    <row r="19" spans="2:14" ht="19.5" customHeight="1">
      <c r="B19" s="32" t="s">
        <v>7</v>
      </c>
      <c r="C19" s="36">
        <v>0</v>
      </c>
      <c r="D19" s="36">
        <v>6073336</v>
      </c>
      <c r="E19" s="30">
        <v>6073336</v>
      </c>
      <c r="F19" s="30">
        <v>5437537.16</v>
      </c>
      <c r="G19" s="10">
        <v>4647736</v>
      </c>
      <c r="H19" s="10">
        <v>3430474.3000000003</v>
      </c>
      <c r="I19" s="10">
        <v>2825370.0900000003</v>
      </c>
      <c r="J19" s="16">
        <f t="shared" si="2"/>
        <v>0.7652690383011906</v>
      </c>
      <c r="K19" s="16">
        <f t="shared" si="0"/>
        <v>0.564841843099081</v>
      </c>
      <c r="L19" s="16">
        <f t="shared" si="1"/>
        <v>0.4652089214230861</v>
      </c>
      <c r="M19" s="21">
        <f t="shared" si="3"/>
        <v>1425600</v>
      </c>
      <c r="N19" s="21">
        <f t="shared" si="4"/>
        <v>635798.8399999999</v>
      </c>
    </row>
    <row r="20" spans="2:14" ht="19.5" customHeight="1">
      <c r="B20" s="32" t="s">
        <v>8</v>
      </c>
      <c r="C20" s="36">
        <v>0</v>
      </c>
      <c r="D20" s="36">
        <v>2402662</v>
      </c>
      <c r="E20" s="30">
        <v>2402662</v>
      </c>
      <c r="F20" s="30">
        <v>1793140.69</v>
      </c>
      <c r="G20" s="10">
        <v>1427503</v>
      </c>
      <c r="H20" s="10">
        <v>1327146.6900000002</v>
      </c>
      <c r="I20" s="10">
        <v>1221286.3900000001</v>
      </c>
      <c r="J20" s="16">
        <f t="shared" si="2"/>
        <v>0.594133923123602</v>
      </c>
      <c r="K20" s="16">
        <f t="shared" si="0"/>
        <v>0.5523651225182735</v>
      </c>
      <c r="L20" s="16">
        <f t="shared" si="1"/>
        <v>0.5083055336123018</v>
      </c>
      <c r="M20" s="21">
        <f t="shared" si="3"/>
        <v>975159</v>
      </c>
      <c r="N20" s="21">
        <f t="shared" si="4"/>
        <v>609521.31</v>
      </c>
    </row>
    <row r="21" spans="2:14" ht="19.5" customHeight="1">
      <c r="B21" s="32" t="s">
        <v>9</v>
      </c>
      <c r="C21" s="36">
        <v>0</v>
      </c>
      <c r="D21" s="36">
        <v>4613974</v>
      </c>
      <c r="E21" s="30">
        <v>4613974</v>
      </c>
      <c r="F21" s="30">
        <v>2440803.81</v>
      </c>
      <c r="G21" s="10">
        <v>1749631</v>
      </c>
      <c r="H21" s="10">
        <v>1564204.7500000002</v>
      </c>
      <c r="I21" s="10">
        <v>1514955.22</v>
      </c>
      <c r="J21" s="16">
        <f t="shared" si="2"/>
        <v>0.37920261362547775</v>
      </c>
      <c r="K21" s="16">
        <f t="shared" si="0"/>
        <v>0.3390146433421602</v>
      </c>
      <c r="L21" s="16">
        <f t="shared" si="1"/>
        <v>0.3283406495138464</v>
      </c>
      <c r="M21" s="21">
        <f t="shared" si="3"/>
        <v>2864343</v>
      </c>
      <c r="N21" s="21">
        <f t="shared" si="4"/>
        <v>2173170.19</v>
      </c>
    </row>
    <row r="22" spans="2:14" ht="19.5" customHeight="1">
      <c r="B22" s="32" t="s">
        <v>10</v>
      </c>
      <c r="C22" s="36">
        <v>0</v>
      </c>
      <c r="D22" s="36">
        <v>9826084</v>
      </c>
      <c r="E22" s="30">
        <v>9826084</v>
      </c>
      <c r="F22" s="30">
        <v>6975222.29</v>
      </c>
      <c r="G22" s="10">
        <v>6645700</v>
      </c>
      <c r="H22" s="10">
        <v>4498944.779999999</v>
      </c>
      <c r="I22" s="10">
        <v>4161344.1599999997</v>
      </c>
      <c r="J22" s="16">
        <f t="shared" si="2"/>
        <v>0.6763325043832314</v>
      </c>
      <c r="K22" s="16">
        <f t="shared" si="0"/>
        <v>0.4578573498862822</v>
      </c>
      <c r="L22" s="16">
        <f t="shared" si="1"/>
        <v>0.4234997543273597</v>
      </c>
      <c r="M22" s="21">
        <f t="shared" si="3"/>
        <v>3180384</v>
      </c>
      <c r="N22" s="21">
        <f t="shared" si="4"/>
        <v>2850861.71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8225018</v>
      </c>
      <c r="E24" s="30">
        <v>8225018</v>
      </c>
      <c r="F24" s="30">
        <v>3832384.72</v>
      </c>
      <c r="G24" s="10">
        <v>3447253</v>
      </c>
      <c r="H24" s="10">
        <v>2697459.92</v>
      </c>
      <c r="I24" s="10">
        <v>2516000.9499999997</v>
      </c>
      <c r="J24" s="16">
        <f t="shared" si="2"/>
        <v>0.4191179885563776</v>
      </c>
      <c r="K24" s="16">
        <f t="shared" si="0"/>
        <v>0.3279579351680446</v>
      </c>
      <c r="L24" s="16">
        <f t="shared" si="1"/>
        <v>0.3058961025981949</v>
      </c>
      <c r="M24" s="21">
        <f t="shared" si="3"/>
        <v>4777765</v>
      </c>
      <c r="N24" s="21">
        <f t="shared" si="4"/>
        <v>4392633.279999999</v>
      </c>
    </row>
    <row r="25" spans="2:14" ht="19.5" customHeight="1">
      <c r="B25" s="32" t="s">
        <v>13</v>
      </c>
      <c r="C25" s="36">
        <v>0</v>
      </c>
      <c r="D25" s="36">
        <v>18240811</v>
      </c>
      <c r="E25" s="30">
        <v>18240811</v>
      </c>
      <c r="F25" s="30">
        <v>14674539.88</v>
      </c>
      <c r="G25" s="10">
        <v>11550367</v>
      </c>
      <c r="H25" s="10">
        <v>9944193.169999996</v>
      </c>
      <c r="I25" s="10">
        <v>7555709.27</v>
      </c>
      <c r="J25" s="16">
        <f t="shared" si="2"/>
        <v>0.6332156503348453</v>
      </c>
      <c r="K25" s="16">
        <f t="shared" si="0"/>
        <v>0.5451617896813906</v>
      </c>
      <c r="L25" s="16">
        <f t="shared" si="1"/>
        <v>0.41422002947127734</v>
      </c>
      <c r="M25" s="21">
        <f t="shared" si="3"/>
        <v>6690444</v>
      </c>
      <c r="N25" s="21">
        <f t="shared" si="4"/>
        <v>3566271.119999999</v>
      </c>
    </row>
    <row r="26" spans="2:14" ht="19.5" customHeight="1">
      <c r="B26" s="32" t="s">
        <v>14</v>
      </c>
      <c r="C26" s="36">
        <v>0</v>
      </c>
      <c r="D26" s="36">
        <v>2549783</v>
      </c>
      <c r="E26" s="30">
        <v>2549783</v>
      </c>
      <c r="F26" s="30">
        <v>542209.06</v>
      </c>
      <c r="G26" s="10">
        <v>542210</v>
      </c>
      <c r="H26" s="10">
        <v>252595.71</v>
      </c>
      <c r="I26" s="10">
        <v>252595.71</v>
      </c>
      <c r="J26" s="16">
        <f t="shared" si="2"/>
        <v>0.2126494686018379</v>
      </c>
      <c r="K26" s="16">
        <f t="shared" si="0"/>
        <v>0.09906557146235581</v>
      </c>
      <c r="L26" s="16">
        <f t="shared" si="1"/>
        <v>0.09906557146235581</v>
      </c>
      <c r="M26" s="21">
        <f t="shared" si="3"/>
        <v>2007573</v>
      </c>
      <c r="N26" s="21">
        <f t="shared" si="4"/>
        <v>2007573.94</v>
      </c>
    </row>
    <row r="27" spans="2:14" ht="19.5" customHeight="1">
      <c r="B27" s="32" t="s">
        <v>15</v>
      </c>
      <c r="C27" s="36">
        <v>0</v>
      </c>
      <c r="D27" s="36">
        <v>15192257</v>
      </c>
      <c r="E27" s="30">
        <v>15192257</v>
      </c>
      <c r="F27" s="30">
        <v>7856484.67</v>
      </c>
      <c r="G27" s="10">
        <v>6484469</v>
      </c>
      <c r="H27" s="10">
        <v>6122644.890000001</v>
      </c>
      <c r="I27" s="10">
        <v>6027781.97</v>
      </c>
      <c r="J27" s="16">
        <f t="shared" si="2"/>
        <v>0.426827231793143</v>
      </c>
      <c r="K27" s="16">
        <f t="shared" si="0"/>
        <v>0.40301088179327144</v>
      </c>
      <c r="L27" s="16">
        <f t="shared" si="1"/>
        <v>0.3967667193886991</v>
      </c>
      <c r="M27" s="21">
        <f t="shared" si="3"/>
        <v>8707788</v>
      </c>
      <c r="N27" s="21">
        <f t="shared" si="4"/>
        <v>7335772.33</v>
      </c>
    </row>
    <row r="28" spans="2:14" ht="19.5" customHeight="1">
      <c r="B28" s="32" t="s">
        <v>16</v>
      </c>
      <c r="C28" s="36">
        <v>0</v>
      </c>
      <c r="D28" s="36">
        <v>2311588</v>
      </c>
      <c r="E28" s="30">
        <v>3645390</v>
      </c>
      <c r="F28" s="30">
        <v>3309894.14</v>
      </c>
      <c r="G28" s="10">
        <v>1950225</v>
      </c>
      <c r="H28" s="10">
        <v>1678301.83</v>
      </c>
      <c r="I28" s="10">
        <v>1664361.63</v>
      </c>
      <c r="J28" s="16">
        <f t="shared" si="2"/>
        <v>0.5349839111864574</v>
      </c>
      <c r="K28" s="16">
        <f t="shared" si="0"/>
        <v>0.46039019967685213</v>
      </c>
      <c r="L28" s="16">
        <f t="shared" si="1"/>
        <v>0.4565661369565396</v>
      </c>
      <c r="M28" s="21">
        <f t="shared" si="3"/>
        <v>1695165</v>
      </c>
      <c r="N28" s="21">
        <f t="shared" si="4"/>
        <v>335495.85999999987</v>
      </c>
    </row>
    <row r="29" spans="2:14" ht="19.5" customHeight="1">
      <c r="B29" s="32" t="s">
        <v>17</v>
      </c>
      <c r="C29" s="36">
        <v>0</v>
      </c>
      <c r="D29" s="36">
        <v>8437575</v>
      </c>
      <c r="E29" s="30">
        <v>8437575</v>
      </c>
      <c r="F29" s="30">
        <v>3530445.86</v>
      </c>
      <c r="G29" s="10">
        <v>2592009</v>
      </c>
      <c r="H29" s="10">
        <v>1501615.25</v>
      </c>
      <c r="I29" s="10">
        <v>1276140.32</v>
      </c>
      <c r="J29" s="16">
        <f t="shared" si="2"/>
        <v>0.30719833601479096</v>
      </c>
      <c r="K29" s="16">
        <f t="shared" si="0"/>
        <v>0.17796763288030032</v>
      </c>
      <c r="L29" s="16">
        <f t="shared" si="1"/>
        <v>0.15124491574889706</v>
      </c>
      <c r="M29" s="21">
        <f t="shared" si="3"/>
        <v>5845566</v>
      </c>
      <c r="N29" s="21">
        <f t="shared" si="4"/>
        <v>4907129.140000001</v>
      </c>
    </row>
    <row r="30" spans="2:14" ht="19.5" customHeight="1">
      <c r="B30" s="32" t="s">
        <v>18</v>
      </c>
      <c r="C30" s="36">
        <v>0</v>
      </c>
      <c r="D30" s="36">
        <v>6341364</v>
      </c>
      <c r="E30" s="30">
        <v>6341364</v>
      </c>
      <c r="F30" s="30">
        <v>5428186.57</v>
      </c>
      <c r="G30" s="10">
        <v>4932170</v>
      </c>
      <c r="H30" s="10">
        <v>4311499.380000001</v>
      </c>
      <c r="I30" s="10">
        <v>4236633.210000001</v>
      </c>
      <c r="J30" s="16">
        <f t="shared" si="2"/>
        <v>0.7777774623882181</v>
      </c>
      <c r="K30" s="16">
        <f t="shared" si="0"/>
        <v>0.6799009456009781</v>
      </c>
      <c r="L30" s="16">
        <f t="shared" si="1"/>
        <v>0.6680949414037738</v>
      </c>
      <c r="M30" s="21">
        <f t="shared" si="3"/>
        <v>1409194</v>
      </c>
      <c r="N30" s="21">
        <f t="shared" si="4"/>
        <v>913177.4299999997</v>
      </c>
    </row>
    <row r="31" spans="2:14" ht="19.5" customHeight="1">
      <c r="B31" s="32" t="s">
        <v>19</v>
      </c>
      <c r="C31" s="36">
        <v>0</v>
      </c>
      <c r="D31" s="36">
        <v>3283633</v>
      </c>
      <c r="E31" s="30">
        <v>3283633</v>
      </c>
      <c r="F31" s="30">
        <v>2591707.51</v>
      </c>
      <c r="G31" s="10">
        <v>2040310</v>
      </c>
      <c r="H31" s="10">
        <v>1747408.79</v>
      </c>
      <c r="I31" s="10">
        <v>1688323.2900000003</v>
      </c>
      <c r="J31" s="16">
        <f t="shared" si="2"/>
        <v>0.6213575024979954</v>
      </c>
      <c r="K31" s="16">
        <f t="shared" si="0"/>
        <v>0.5321571533724994</v>
      </c>
      <c r="L31" s="16">
        <f t="shared" si="1"/>
        <v>0.5141632119058374</v>
      </c>
      <c r="M31" s="21">
        <f t="shared" si="3"/>
        <v>1243323</v>
      </c>
      <c r="N31" s="21">
        <f t="shared" si="4"/>
        <v>691925.4900000002</v>
      </c>
    </row>
    <row r="32" spans="2:14" ht="19.5" customHeight="1">
      <c r="B32" s="32" t="s">
        <v>20</v>
      </c>
      <c r="C32" s="36">
        <v>0</v>
      </c>
      <c r="D32" s="36">
        <v>1503228</v>
      </c>
      <c r="E32" s="30">
        <v>1503228</v>
      </c>
      <c r="F32" s="30">
        <v>1054942.56</v>
      </c>
      <c r="G32" s="10">
        <v>1000634</v>
      </c>
      <c r="H32" s="10">
        <v>917109.45</v>
      </c>
      <c r="I32" s="10">
        <v>633188.7000000001</v>
      </c>
      <c r="J32" s="16">
        <f t="shared" si="2"/>
        <v>0.6656568398140534</v>
      </c>
      <c r="K32" s="16">
        <f t="shared" si="0"/>
        <v>0.6100933790482881</v>
      </c>
      <c r="L32" s="16">
        <f t="shared" si="1"/>
        <v>0.42121933598895184</v>
      </c>
      <c r="M32" s="21">
        <f t="shared" si="3"/>
        <v>502594</v>
      </c>
      <c r="N32" s="21">
        <f t="shared" si="4"/>
        <v>448285.43999999994</v>
      </c>
    </row>
    <row r="33" spans="2:14" ht="19.5" customHeight="1">
      <c r="B33" s="32" t="s">
        <v>21</v>
      </c>
      <c r="C33" s="36">
        <v>0</v>
      </c>
      <c r="D33" s="36">
        <v>1156429</v>
      </c>
      <c r="E33" s="30">
        <v>1156429</v>
      </c>
      <c r="F33" s="30">
        <v>812016.05</v>
      </c>
      <c r="G33" s="10">
        <v>641539</v>
      </c>
      <c r="H33" s="10">
        <v>534211.61</v>
      </c>
      <c r="I33" s="10">
        <v>436071.48000000004</v>
      </c>
      <c r="J33" s="16">
        <f t="shared" si="2"/>
        <v>0.5547586579029062</v>
      </c>
      <c r="K33" s="16">
        <f t="shared" si="0"/>
        <v>0.46194933714045566</v>
      </c>
      <c r="L33" s="16">
        <f t="shared" si="1"/>
        <v>0.3770845248605838</v>
      </c>
      <c r="M33" s="21">
        <f t="shared" si="3"/>
        <v>514890</v>
      </c>
      <c r="N33" s="21">
        <f t="shared" si="4"/>
        <v>344412.94999999995</v>
      </c>
    </row>
    <row r="34" spans="2:14" ht="19.5" customHeight="1">
      <c r="B34" s="32" t="s">
        <v>22</v>
      </c>
      <c r="C34" s="36">
        <v>0</v>
      </c>
      <c r="D34" s="36">
        <v>24627</v>
      </c>
      <c r="E34" s="30">
        <v>24627</v>
      </c>
      <c r="F34" s="30">
        <v>21232.7</v>
      </c>
      <c r="G34" s="10">
        <v>21232</v>
      </c>
      <c r="H34" s="10">
        <v>13832.699999999999</v>
      </c>
      <c r="I34" s="10">
        <v>13832.699999999999</v>
      </c>
      <c r="J34" s="16">
        <f t="shared" si="2"/>
        <v>0.8621431761887359</v>
      </c>
      <c r="K34" s="16">
        <f t="shared" si="0"/>
        <v>0.5616883907905956</v>
      </c>
      <c r="L34" s="16">
        <f t="shared" si="1"/>
        <v>0.5616883907905956</v>
      </c>
      <c r="M34" s="21">
        <f t="shared" si="3"/>
        <v>3395</v>
      </c>
      <c r="N34" s="21">
        <f t="shared" si="4"/>
        <v>3394.2999999999993</v>
      </c>
    </row>
    <row r="35" spans="2:14" ht="19.5" customHeight="1">
      <c r="B35" s="32" t="s">
        <v>23</v>
      </c>
      <c r="C35" s="36">
        <v>0</v>
      </c>
      <c r="D35" s="36">
        <v>3708235</v>
      </c>
      <c r="E35" s="30">
        <v>3708235</v>
      </c>
      <c r="F35" s="30">
        <v>2798337.33</v>
      </c>
      <c r="G35" s="10">
        <v>1951916</v>
      </c>
      <c r="H35" s="10">
        <v>1658589.83</v>
      </c>
      <c r="I35" s="10">
        <v>1363730.26</v>
      </c>
      <c r="J35" s="16">
        <f t="shared" si="2"/>
        <v>0.526373328551184</v>
      </c>
      <c r="K35" s="16">
        <f t="shared" si="0"/>
        <v>0.4472720391237341</v>
      </c>
      <c r="L35" s="16">
        <f t="shared" si="1"/>
        <v>0.36775723760764895</v>
      </c>
      <c r="M35" s="21">
        <f t="shared" si="3"/>
        <v>1756319</v>
      </c>
      <c r="N35" s="21">
        <f t="shared" si="4"/>
        <v>909897.6699999999</v>
      </c>
    </row>
    <row r="36" spans="2:14" ht="19.5" customHeight="1">
      <c r="B36" s="32" t="s">
        <v>24</v>
      </c>
      <c r="C36" s="36">
        <v>0</v>
      </c>
      <c r="D36" s="36">
        <v>2429044</v>
      </c>
      <c r="E36" s="30">
        <v>2245174</v>
      </c>
      <c r="F36" s="30">
        <v>1977891.8</v>
      </c>
      <c r="G36" s="10">
        <v>1275465</v>
      </c>
      <c r="H36" s="10">
        <v>1092958.66</v>
      </c>
      <c r="I36" s="10">
        <v>819093.32</v>
      </c>
      <c r="J36" s="16">
        <f t="shared" si="2"/>
        <v>0.5680918271813231</v>
      </c>
      <c r="K36" s="16">
        <f t="shared" si="0"/>
        <v>0.4868035439569494</v>
      </c>
      <c r="L36" s="16">
        <f t="shared" si="1"/>
        <v>0.3648239824619383</v>
      </c>
      <c r="M36" s="21">
        <f t="shared" si="3"/>
        <v>969709</v>
      </c>
      <c r="N36" s="21">
        <f t="shared" si="4"/>
        <v>267282.19999999995</v>
      </c>
    </row>
    <row r="37" spans="2:14" ht="19.5" customHeight="1">
      <c r="B37" s="32" t="s">
        <v>25</v>
      </c>
      <c r="C37" s="36">
        <v>0</v>
      </c>
      <c r="D37" s="36">
        <v>1123219</v>
      </c>
      <c r="E37" s="30">
        <v>1123219</v>
      </c>
      <c r="F37" s="30">
        <v>666922.41</v>
      </c>
      <c r="G37" s="10">
        <v>654317</v>
      </c>
      <c r="H37" s="10">
        <v>632283.65</v>
      </c>
      <c r="I37" s="10">
        <v>534547.44</v>
      </c>
      <c r="J37" s="16">
        <f t="shared" si="2"/>
        <v>0.5825373324347256</v>
      </c>
      <c r="K37" s="16">
        <f t="shared" si="0"/>
        <v>0.5629210777239345</v>
      </c>
      <c r="L37" s="16">
        <f t="shared" si="1"/>
        <v>0.47590669317381556</v>
      </c>
      <c r="M37" s="21">
        <f t="shared" si="3"/>
        <v>468902</v>
      </c>
      <c r="N37" s="21">
        <f t="shared" si="4"/>
        <v>456296.58999999997</v>
      </c>
    </row>
    <row r="38" spans="2:14" ht="19.5" customHeight="1">
      <c r="B38" s="32" t="s">
        <v>26</v>
      </c>
      <c r="C38" s="36">
        <v>0</v>
      </c>
      <c r="D38" s="36">
        <v>2117787</v>
      </c>
      <c r="E38" s="30">
        <v>2117787</v>
      </c>
      <c r="F38" s="30">
        <v>681821.17</v>
      </c>
      <c r="G38" s="10">
        <v>451687</v>
      </c>
      <c r="H38" s="10">
        <v>441988.31</v>
      </c>
      <c r="I38" s="10">
        <v>437788.31</v>
      </c>
      <c r="J38" s="16">
        <f t="shared" si="2"/>
        <v>0.21328254446740866</v>
      </c>
      <c r="K38" s="16">
        <f t="shared" si="0"/>
        <v>0.20870291016046466</v>
      </c>
      <c r="L38" s="16">
        <f t="shared" si="1"/>
        <v>0.20671970788374847</v>
      </c>
      <c r="M38" s="21">
        <f t="shared" si="3"/>
        <v>1666100</v>
      </c>
      <c r="N38" s="21">
        <f t="shared" si="4"/>
        <v>1435965.83</v>
      </c>
    </row>
    <row r="39" spans="2:14" ht="19.5" customHeight="1">
      <c r="B39" s="32" t="s">
        <v>27</v>
      </c>
      <c r="C39" s="36">
        <v>0</v>
      </c>
      <c r="D39" s="36">
        <v>2350483</v>
      </c>
      <c r="E39" s="30">
        <v>1974379</v>
      </c>
      <c r="F39" s="30">
        <v>775399.44</v>
      </c>
      <c r="G39" s="10">
        <v>617865</v>
      </c>
      <c r="H39" s="10">
        <v>613240.36</v>
      </c>
      <c r="I39" s="10">
        <v>610315.19</v>
      </c>
      <c r="J39" s="16">
        <f t="shared" si="2"/>
        <v>0.31294143626932824</v>
      </c>
      <c r="K39" s="16">
        <f t="shared" si="0"/>
        <v>0.31059910989733985</v>
      </c>
      <c r="L39" s="16">
        <f t="shared" si="1"/>
        <v>0.3091175453142481</v>
      </c>
      <c r="M39" s="21">
        <f t="shared" si="3"/>
        <v>1356514</v>
      </c>
      <c r="N39" s="21">
        <f t="shared" si="4"/>
        <v>1198979.56</v>
      </c>
    </row>
    <row r="40" spans="2:14" ht="19.5" customHeight="1">
      <c r="B40" s="39" t="s">
        <v>28</v>
      </c>
      <c r="C40" s="36">
        <v>0</v>
      </c>
      <c r="D40" s="36">
        <v>2893699</v>
      </c>
      <c r="E40" s="30">
        <v>2458249</v>
      </c>
      <c r="F40" s="30">
        <v>1046090.59</v>
      </c>
      <c r="G40" s="10">
        <v>814033</v>
      </c>
      <c r="H40" s="10">
        <v>743805.65</v>
      </c>
      <c r="I40" s="10">
        <v>739904.42</v>
      </c>
      <c r="J40" s="16">
        <f t="shared" si="2"/>
        <v>0.3311434276999604</v>
      </c>
      <c r="K40" s="16">
        <f t="shared" si="0"/>
        <v>0.30257539004388895</v>
      </c>
      <c r="L40" s="16">
        <f t="shared" si="1"/>
        <v>0.3009883945849261</v>
      </c>
      <c r="M40" s="21">
        <f t="shared" si="3"/>
        <v>1644216</v>
      </c>
      <c r="N40" s="21">
        <f t="shared" si="4"/>
        <v>1412158.4100000001</v>
      </c>
    </row>
    <row r="41" spans="2:14" ht="19.5" customHeight="1">
      <c r="B41" s="32" t="s">
        <v>29</v>
      </c>
      <c r="C41" s="36">
        <v>0</v>
      </c>
      <c r="D41" s="36">
        <v>974167</v>
      </c>
      <c r="E41" s="30">
        <v>974167</v>
      </c>
      <c r="F41" s="30">
        <v>221841.03</v>
      </c>
      <c r="G41" s="10">
        <v>199595</v>
      </c>
      <c r="H41" s="10">
        <v>199595.03</v>
      </c>
      <c r="I41" s="10">
        <v>199595.03</v>
      </c>
      <c r="J41" s="16">
        <f t="shared" si="2"/>
        <v>0.20488786830184147</v>
      </c>
      <c r="K41" s="16">
        <f t="shared" si="0"/>
        <v>0.2048878990973827</v>
      </c>
      <c r="L41" s="16">
        <f t="shared" si="1"/>
        <v>0.2048878990973827</v>
      </c>
      <c r="M41" s="21">
        <f t="shared" si="3"/>
        <v>774572</v>
      </c>
      <c r="N41" s="21">
        <f t="shared" si="4"/>
        <v>752325.97</v>
      </c>
    </row>
    <row r="42" spans="2:14" ht="19.5" customHeight="1">
      <c r="B42" s="32" t="s">
        <v>30</v>
      </c>
      <c r="C42" s="36">
        <v>0</v>
      </c>
      <c r="D42" s="36">
        <v>1971810</v>
      </c>
      <c r="E42" s="30">
        <v>1971810</v>
      </c>
      <c r="F42" s="30">
        <v>599890.18</v>
      </c>
      <c r="G42" s="10">
        <v>543076</v>
      </c>
      <c r="H42" s="10">
        <v>519639.18000000005</v>
      </c>
      <c r="I42" s="10">
        <v>519639.18000000005</v>
      </c>
      <c r="J42" s="16">
        <f t="shared" si="2"/>
        <v>0.2754200455419133</v>
      </c>
      <c r="K42" s="16">
        <f t="shared" si="0"/>
        <v>0.2635341031843839</v>
      </c>
      <c r="L42" s="16">
        <f t="shared" si="1"/>
        <v>0.2635341031843839</v>
      </c>
      <c r="M42" s="21">
        <f t="shared" si="3"/>
        <v>1428734</v>
      </c>
      <c r="N42" s="21">
        <f t="shared" si="4"/>
        <v>1371919.8199999998</v>
      </c>
    </row>
    <row r="43" spans="2:14" ht="19.5" customHeight="1">
      <c r="B43" s="32" t="s">
        <v>31</v>
      </c>
      <c r="C43" s="36">
        <v>0</v>
      </c>
      <c r="D43" s="36">
        <v>2445925</v>
      </c>
      <c r="E43" s="30">
        <v>2445925</v>
      </c>
      <c r="F43" s="30">
        <v>921421.63</v>
      </c>
      <c r="G43" s="10">
        <v>594070</v>
      </c>
      <c r="H43" s="10">
        <v>551387.5900000001</v>
      </c>
      <c r="I43" s="10">
        <v>515604.64</v>
      </c>
      <c r="J43" s="16">
        <f t="shared" si="2"/>
        <v>0.24288152743849464</v>
      </c>
      <c r="K43" s="16">
        <f t="shared" si="0"/>
        <v>0.22543111092940302</v>
      </c>
      <c r="L43" s="16">
        <f t="shared" si="1"/>
        <v>0.21080149227797254</v>
      </c>
      <c r="M43" s="21">
        <f t="shared" si="3"/>
        <v>1851855</v>
      </c>
      <c r="N43" s="21">
        <f t="shared" si="4"/>
        <v>1524503.37</v>
      </c>
    </row>
    <row r="44" spans="2:14" ht="19.5" customHeight="1">
      <c r="B44" s="32" t="s">
        <v>32</v>
      </c>
      <c r="C44" s="36">
        <v>0</v>
      </c>
      <c r="D44" s="36">
        <v>2065709</v>
      </c>
      <c r="E44" s="30">
        <v>2065709</v>
      </c>
      <c r="F44" s="30">
        <v>1609416.23</v>
      </c>
      <c r="G44" s="10">
        <v>1264200</v>
      </c>
      <c r="H44" s="10">
        <v>1059116.98</v>
      </c>
      <c r="I44" s="10">
        <v>857007.5099999999</v>
      </c>
      <c r="J44" s="16">
        <f t="shared" si="2"/>
        <v>0.6119932672026892</v>
      </c>
      <c r="K44" s="16">
        <f t="shared" si="0"/>
        <v>0.5127135429046396</v>
      </c>
      <c r="L44" s="16">
        <f t="shared" si="1"/>
        <v>0.4148733001598966</v>
      </c>
      <c r="M44" s="21">
        <f t="shared" si="3"/>
        <v>801509</v>
      </c>
      <c r="N44" s="21">
        <f t="shared" si="4"/>
        <v>456292.77</v>
      </c>
    </row>
    <row r="45" spans="2:14" ht="19.5" customHeight="1">
      <c r="B45" s="32" t="s">
        <v>33</v>
      </c>
      <c r="C45" s="36">
        <v>0</v>
      </c>
      <c r="D45" s="36">
        <v>1780392</v>
      </c>
      <c r="E45" s="30">
        <v>1780392</v>
      </c>
      <c r="F45" s="30">
        <v>1027531.11</v>
      </c>
      <c r="G45" s="10">
        <v>741437</v>
      </c>
      <c r="H45" s="10">
        <v>678525.9799999999</v>
      </c>
      <c r="I45" s="10">
        <v>657155.25</v>
      </c>
      <c r="J45" s="16">
        <f t="shared" si="2"/>
        <v>0.41644592876175585</v>
      </c>
      <c r="K45" s="16">
        <f t="shared" si="0"/>
        <v>0.3811104408467348</v>
      </c>
      <c r="L45" s="16">
        <f t="shared" si="1"/>
        <v>0.3691070561988596</v>
      </c>
      <c r="M45" s="21">
        <f t="shared" si="3"/>
        <v>1038955</v>
      </c>
      <c r="N45" s="21">
        <f t="shared" si="4"/>
        <v>752860.89</v>
      </c>
    </row>
    <row r="46" spans="2:14" ht="19.5" customHeight="1">
      <c r="B46" s="32" t="s">
        <v>34</v>
      </c>
      <c r="C46" s="36">
        <v>0</v>
      </c>
      <c r="D46" s="36">
        <v>2023710</v>
      </c>
      <c r="E46" s="30">
        <v>1685332</v>
      </c>
      <c r="F46" s="30">
        <v>596804.3</v>
      </c>
      <c r="G46" s="10">
        <v>285862</v>
      </c>
      <c r="H46" s="10">
        <v>257415.31000000003</v>
      </c>
      <c r="I46" s="10">
        <v>253161.56000000003</v>
      </c>
      <c r="J46" s="16">
        <f t="shared" si="2"/>
        <v>0.16961761836836897</v>
      </c>
      <c r="K46" s="16">
        <f t="shared" si="0"/>
        <v>0.15273863547360403</v>
      </c>
      <c r="L46" s="16">
        <f t="shared" si="1"/>
        <v>0.15021465206855386</v>
      </c>
      <c r="M46" s="21">
        <f t="shared" si="3"/>
        <v>1399470</v>
      </c>
      <c r="N46" s="21">
        <f t="shared" si="4"/>
        <v>1088527.7</v>
      </c>
    </row>
    <row r="47" spans="2:14" ht="19.5" customHeight="1">
      <c r="B47" s="32" t="s">
        <v>35</v>
      </c>
      <c r="C47" s="36">
        <v>0</v>
      </c>
      <c r="D47" s="36">
        <v>10429118</v>
      </c>
      <c r="E47" s="30">
        <v>10429118</v>
      </c>
      <c r="F47" s="30">
        <v>8613953.2</v>
      </c>
      <c r="G47" s="10">
        <v>7326173</v>
      </c>
      <c r="H47" s="10">
        <v>6469830</v>
      </c>
      <c r="I47" s="10">
        <v>5991275.52</v>
      </c>
      <c r="J47" s="16">
        <f t="shared" si="2"/>
        <v>0.7024729224465578</v>
      </c>
      <c r="K47" s="16">
        <f t="shared" si="0"/>
        <v>0.6203621437594243</v>
      </c>
      <c r="L47" s="16">
        <f t="shared" si="1"/>
        <v>0.5744757629552182</v>
      </c>
      <c r="M47" s="21">
        <f t="shared" si="3"/>
        <v>3102945</v>
      </c>
      <c r="N47" s="21">
        <f t="shared" si="4"/>
        <v>1815164.8000000007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133730931</v>
      </c>
      <c r="E49" s="27">
        <f t="shared" si="5"/>
        <v>133730931</v>
      </c>
      <c r="F49" s="27">
        <f t="shared" si="5"/>
        <v>83863918.30000001</v>
      </c>
      <c r="G49" s="13">
        <f t="shared" si="5"/>
        <v>67655333</v>
      </c>
      <c r="H49" s="13">
        <f t="shared" si="5"/>
        <v>56518474.22</v>
      </c>
      <c r="I49" s="13">
        <f t="shared" si="5"/>
        <v>50533418.20999999</v>
      </c>
      <c r="J49" s="18">
        <f t="shared" si="2"/>
        <v>0.5059063934879807</v>
      </c>
      <c r="K49" s="18">
        <f t="shared" si="0"/>
        <v>0.4226282864956649</v>
      </c>
      <c r="L49" s="18">
        <f t="shared" si="1"/>
        <v>0.37787382344627507</v>
      </c>
      <c r="M49" s="23">
        <f>SUM(M14:M48)</f>
        <v>66075598</v>
      </c>
      <c r="N49" s="23">
        <f t="shared" si="4"/>
        <v>49867012.69999999</v>
      </c>
    </row>
    <row r="51" ht="15">
      <c r="B51" s="14" t="s">
        <v>56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57</v>
      </c>
      <c r="H12" s="40" t="s">
        <v>58</v>
      </c>
      <c r="I12" s="40" t="s">
        <v>59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7" t="s">
        <v>4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7" t="s">
        <v>54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7" t="s">
        <v>5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7" t="s">
        <v>6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7" t="s">
        <v>7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7" t="s">
        <v>8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7" t="s">
        <v>9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7" t="s">
        <v>10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7" t="s">
        <v>11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7" t="s">
        <v>12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7" t="s">
        <v>13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7" t="s">
        <v>14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7" t="s">
        <v>15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7" t="s">
        <v>16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7" t="s">
        <v>17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7" t="s">
        <v>18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7" t="s">
        <v>19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7" t="s">
        <v>20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7" t="s">
        <v>21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7" t="s">
        <v>22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7" t="s">
        <v>23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7" t="s">
        <v>24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7" t="s">
        <v>25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7" t="s">
        <v>26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7" t="s">
        <v>27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7" t="s">
        <v>28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7" t="s">
        <v>29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7" t="s">
        <v>30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7" t="s">
        <v>31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7" t="s">
        <v>32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7" t="s">
        <v>33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7" t="s">
        <v>34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7" t="s">
        <v>35</v>
      </c>
      <c r="C47" s="10">
        <v>16016000</v>
      </c>
      <c r="D47" s="10">
        <v>20514751</v>
      </c>
      <c r="E47" s="25">
        <v>20514751</v>
      </c>
      <c r="F47" s="25">
        <v>8139645.81</v>
      </c>
      <c r="G47" s="10">
        <v>5087572</v>
      </c>
      <c r="H47" s="10">
        <v>4323364.329999999</v>
      </c>
      <c r="I47" s="10">
        <v>4214565.920000001</v>
      </c>
      <c r="J47" s="16">
        <f t="shared" si="2"/>
        <v>0.24799579580566197</v>
      </c>
      <c r="K47" s="16">
        <f t="shared" si="0"/>
        <v>0.21074417768950737</v>
      </c>
      <c r="L47" s="16">
        <f t="shared" si="1"/>
        <v>0.20544075431381062</v>
      </c>
      <c r="M47" s="21">
        <f t="shared" si="3"/>
        <v>15427179</v>
      </c>
      <c r="N47" s="21">
        <f t="shared" si="4"/>
        <v>12375105.190000001</v>
      </c>
    </row>
    <row r="48" spans="2:14" ht="19.5" customHeight="1">
      <c r="B48" s="8" t="s">
        <v>36</v>
      </c>
      <c r="C48" s="11">
        <v>0</v>
      </c>
      <c r="D48" s="11">
        <v>0</v>
      </c>
      <c r="E48" s="26">
        <v>0</v>
      </c>
      <c r="F48" s="26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16016000</v>
      </c>
      <c r="D49" s="13">
        <f aca="true" t="shared" si="5" ref="D49:I49">SUM(D14:D48)</f>
        <v>20514751</v>
      </c>
      <c r="E49" s="27">
        <f t="shared" si="5"/>
        <v>20514751</v>
      </c>
      <c r="F49" s="27">
        <f t="shared" si="5"/>
        <v>8139645.81</v>
      </c>
      <c r="G49" s="13">
        <f t="shared" si="5"/>
        <v>5087572</v>
      </c>
      <c r="H49" s="13">
        <f t="shared" si="5"/>
        <v>4323364.329999999</v>
      </c>
      <c r="I49" s="13">
        <f t="shared" si="5"/>
        <v>4214565.920000001</v>
      </c>
      <c r="J49" s="18">
        <f t="shared" si="2"/>
        <v>0.24799579580566197</v>
      </c>
      <c r="K49" s="18">
        <f t="shared" si="0"/>
        <v>0.21074417768950737</v>
      </c>
      <c r="L49" s="18">
        <f t="shared" si="1"/>
        <v>0.20544075431381062</v>
      </c>
      <c r="M49" s="23">
        <f>SUM(M14:M48)</f>
        <v>15427179</v>
      </c>
      <c r="N49" s="23">
        <f t="shared" si="4"/>
        <v>12375105.190000001</v>
      </c>
    </row>
    <row r="51" ht="15">
      <c r="B51" s="14" t="s">
        <v>56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7" right="0.52" top="0.44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53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57</v>
      </c>
      <c r="H12" s="40" t="s">
        <v>58</v>
      </c>
      <c r="I12" s="40" t="s">
        <v>59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5244269</v>
      </c>
      <c r="E14" s="35">
        <v>5244269</v>
      </c>
      <c r="F14" s="35">
        <v>30666</v>
      </c>
      <c r="G14" s="9">
        <v>30666</v>
      </c>
      <c r="H14" s="9">
        <v>30666</v>
      </c>
      <c r="I14" s="9">
        <v>30666</v>
      </c>
      <c r="J14" s="15">
        <f>IF(ISERROR(+G14/E14)=TRUE,0,++G14/E14)</f>
        <v>0.005847526128045682</v>
      </c>
      <c r="K14" s="15">
        <f aca="true" t="shared" si="0" ref="K14:K49">IF(ISERROR(+H14/E14)=TRUE,0,++H14/E14)</f>
        <v>0.005847526128045682</v>
      </c>
      <c r="L14" s="15">
        <f aca="true" t="shared" si="1" ref="L14:L49">IF(ISERROR(+I14/E14)=TRUE,0,++I14/E14)</f>
        <v>0.005847526128045682</v>
      </c>
      <c r="M14" s="20">
        <f>IF(ISERROR(+E14-G14)=TRUE,0,++E14-G14)</f>
        <v>5213603</v>
      </c>
      <c r="N14" s="20">
        <f>IF(ISERROR(+E14-F14)=TRUE,0,++E14-F14)</f>
        <v>5213603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54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5244269</v>
      </c>
      <c r="E49" s="27">
        <f t="shared" si="5"/>
        <v>5244269</v>
      </c>
      <c r="F49" s="27">
        <f t="shared" si="5"/>
        <v>30666</v>
      </c>
      <c r="G49" s="13">
        <f t="shared" si="5"/>
        <v>30666</v>
      </c>
      <c r="H49" s="13">
        <f t="shared" si="5"/>
        <v>30666</v>
      </c>
      <c r="I49" s="13">
        <f t="shared" si="5"/>
        <v>30666</v>
      </c>
      <c r="J49" s="18">
        <f t="shared" si="2"/>
        <v>0.005847526128045682</v>
      </c>
      <c r="K49" s="18">
        <f t="shared" si="0"/>
        <v>0.005847526128045682</v>
      </c>
      <c r="L49" s="18">
        <f t="shared" si="1"/>
        <v>0.005847526128045682</v>
      </c>
      <c r="M49" s="23">
        <f>SUM(M14:M48)</f>
        <v>5213603</v>
      </c>
      <c r="N49" s="23">
        <f t="shared" si="4"/>
        <v>5213603</v>
      </c>
    </row>
    <row r="51" ht="15">
      <c r="B51" s="14" t="s">
        <v>56</v>
      </c>
    </row>
  </sheetData>
  <sheetProtection/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" right="0.57" top="0.46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Yda Mamani Alvarez</cp:lastModifiedBy>
  <cp:lastPrinted>2012-07-17T15:44:35Z</cp:lastPrinted>
  <dcterms:created xsi:type="dcterms:W3CDTF">2011-03-09T14:32:28Z</dcterms:created>
  <dcterms:modified xsi:type="dcterms:W3CDTF">2012-09-21T16:50:19Z</dcterms:modified>
  <cp:category/>
  <cp:version/>
  <cp:contentType/>
  <cp:contentStatus/>
</cp:coreProperties>
</file>