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7595" windowHeight="9855" activeTab="0"/>
  </bookViews>
  <sheets>
    <sheet name="RO" sheetId="1" r:id="rId1"/>
    <sheet name="RDR" sheetId="2" r:id="rId2"/>
    <sheet name="DYT" sheetId="3" r:id="rId3"/>
    <sheet name="ROOC" sheetId="4" r:id="rId4"/>
    <sheet name="RD" sheetId="5" state="hidden" r:id="rId5"/>
  </sheets>
  <definedNames>
    <definedName name="_xlnm.Print_Area" localSheetId="2">'DYT'!$B$2:$N$52</definedName>
    <definedName name="_xlnm.Print_Area" localSheetId="4">'RD'!$B$2:$N$51</definedName>
    <definedName name="_xlnm.Print_Area" localSheetId="1">'RDR'!$B$2:$N$52</definedName>
    <definedName name="_xlnm.Print_Area" localSheetId="0">'RO'!$B$2:$M$52</definedName>
    <definedName name="_xlnm.Print_Area" localSheetId="3">'ROOC'!$B$2:$N$52</definedName>
  </definedNames>
  <calcPr fullCalcOnLoad="1"/>
</workbook>
</file>

<file path=xl/sharedStrings.xml><?xml version="1.0" encoding="utf-8"?>
<sst xmlns="http://schemas.openxmlformats.org/spreadsheetml/2006/main" count="279" uniqueCount="63">
  <si>
    <t>PRESUPUESTO</t>
  </si>
  <si>
    <t>UNIDAD EJECUTORA</t>
  </si>
  <si>
    <t>PLIEGO 011 MINISTERIO DE SALUD</t>
  </si>
  <si>
    <t>001 Administración Central</t>
  </si>
  <si>
    <t xml:space="preserve">005 Instituto Nacional de Salud Mental </t>
  </si>
  <si>
    <t>008 Instituto Nacional de Oftalmología</t>
  </si>
  <si>
    <t>009 Instituto Nacional de Rehabilitación</t>
  </si>
  <si>
    <t>010 Instituto Nacional de Salud del Niño</t>
  </si>
  <si>
    <t>011 Instituto Nacional Materno Perinatal</t>
  </si>
  <si>
    <t>015 Dirección de Salud IV Lima Este</t>
  </si>
  <si>
    <t>016 Hospital Nacional Hipólito Unanue</t>
  </si>
  <si>
    <t>017 Hospital Hermilio Valdizán</t>
  </si>
  <si>
    <t>020 Hospital Sergio Bernales</t>
  </si>
  <si>
    <t>021 Hospital Cayetano Heredia</t>
  </si>
  <si>
    <t>022 Dirección de Salud II Lima Sur</t>
  </si>
  <si>
    <t>025 Hospital de Apoyo Departamental María AuxiliadoraDirección de Salud II Lima Sur</t>
  </si>
  <si>
    <t>026 Dirección de Salud V Lima Ciudad</t>
  </si>
  <si>
    <t>027 Hospital Nacional Arzobispo Loayza</t>
  </si>
  <si>
    <t>028 Hospital Nacional Dos de Mayo</t>
  </si>
  <si>
    <t>029 Hospital de Apoyo Santa Rosa</t>
  </si>
  <si>
    <t>030 Hospital de Emergencias Casimiro Ulloa</t>
  </si>
  <si>
    <t>031 Hospital de Emergencias Pediátricas</t>
  </si>
  <si>
    <t>032 Hospital Víctor Larco Herrera</t>
  </si>
  <si>
    <t>033 Hospital Nacional Docente Madre Niño-San Bartolomé</t>
  </si>
  <si>
    <t>036 Hospital Puente Piedra y Servicios Básicos de Salud</t>
  </si>
  <si>
    <t>042 Hospital José Agurto Tello de Chosica</t>
  </si>
  <si>
    <t>043 Red de Salud San Juan de Lurigancho</t>
  </si>
  <si>
    <t>044 Red de Salud Rímac, San Martín de Porres Los Olivos</t>
  </si>
  <si>
    <t>045 Red de Salud Tupac Amaru</t>
  </si>
  <si>
    <t>046 Red de Salud Barranco Chorrillos Surco</t>
  </si>
  <si>
    <t>047 Red de Salud San Juan de Miraflores y Villa María</t>
  </si>
  <si>
    <t>048 Red de Salud Villa El Salvador, Lurín Pachacama</t>
  </si>
  <si>
    <t>049 Hospital San Juan de Lurigancho</t>
  </si>
  <si>
    <t>050 Hospital Vitarte</t>
  </si>
  <si>
    <t>053 Red de Salud Lima Ciudad</t>
  </si>
  <si>
    <t>123 Programa de Apoyo a la Reforma del Sector Salud PARSALUD</t>
  </si>
  <si>
    <t>124 Direcciòn de Abastecimientos de Recursos Estrategicos de Salud</t>
  </si>
  <si>
    <t>PIM</t>
  </si>
  <si>
    <t>PIA</t>
  </si>
  <si>
    <t>TOTAL PLIEGO &gt;&gt;&gt;&gt;&gt;&gt;&gt;&gt;&gt;&gt;&gt;&gt;&gt;&gt;&gt;&gt;&gt;&gt;</t>
  </si>
  <si>
    <t>SEGÚN FUENTE DE FINANCIAMIENTO 1: RECURSOS ORDINARIOS</t>
  </si>
  <si>
    <t>SEGÚN FUENTE DE FINANCIAMIENTO 2: RECURSOS DIRECTAMENTE RECAUDADOS</t>
  </si>
  <si>
    <t>SEGÚN FUENTE DE FINANCIAMIENTO 4: DONACIONES Y TRANSFERENCIAS</t>
  </si>
  <si>
    <t>INDICADORES</t>
  </si>
  <si>
    <t>PCA
(1)</t>
  </si>
  <si>
    <t>COMPROMISO
ANUALIZADO
(2)</t>
  </si>
  <si>
    <t>(COM/PCA)
(3/1)</t>
  </si>
  <si>
    <t>(DEV/PCA)
(4/1)</t>
  </si>
  <si>
    <t>(GIR/PCA)
(5/1)</t>
  </si>
  <si>
    <t>SALDO
(1-3)</t>
  </si>
  <si>
    <t>SALDO
(1-2)</t>
  </si>
  <si>
    <t>SEGÚN FUENTE DE FINANCIAMIENTO 3: RECURSOS POR OPERACIONES OFICIALES DE CREDITO</t>
  </si>
  <si>
    <t xml:space="preserve">PCA
(1) </t>
  </si>
  <si>
    <t>SEGÚN FUENTE DE FINANCIAMIENTO 5: RECURSOS DETERMINADOS</t>
  </si>
  <si>
    <t>007 Instituto Nacional de  Ciencias Neurologicas</t>
  </si>
  <si>
    <t>COMPROMETIDO
ENE-SET
(3)</t>
  </si>
  <si>
    <t>DEVENGADO
ENE-SET
(4)</t>
  </si>
  <si>
    <t>GIRO
ENE-SET
(5)</t>
  </si>
  <si>
    <t>Fuente: Consulta Amigable y Base de Datos  MEF al 01 de Abril del 2013</t>
  </si>
  <si>
    <t>EJECUCION PRESUPUESTAL MENSUALIZADA DE GASTOS 
MINISTERIO DE SALUD 2013
AL MES DE ABRIL</t>
  </si>
  <si>
    <t>139. Instituto Nacional de Salud del Niño - San Borja</t>
  </si>
  <si>
    <t>EJECUCION PRESUPUESTAL MENSUALIZADA DE GASTOS 
MINISTERIO DE SALUD 2013
AL MES DE JUNIO</t>
  </si>
  <si>
    <t>Fuente: Consulta Amigable y Base de Datos  MEF al 30 de Junio del 2013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</si>
</sst>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sz val="18"/>
      <color indexed="18"/>
      <name val="Arial Narrow"/>
      <family val="2"/>
    </font>
    <font>
      <b/>
      <sz val="12"/>
      <color indexed="8"/>
      <name val="Calibri"/>
      <family val="2"/>
    </font>
    <font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/>
    </border>
    <border>
      <left style="thin"/>
      <right style="thin">
        <color theme="0"/>
      </right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3" fontId="0" fillId="0" borderId="0" xfId="0" applyNumberFormat="1" applyAlignment="1">
      <alignment vertical="center"/>
    </xf>
    <xf numFmtId="3" fontId="3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39" fillId="0" borderId="0" xfId="0" applyNumberFormat="1" applyFont="1" applyAlignment="1">
      <alignment vertical="center"/>
    </xf>
    <xf numFmtId="3" fontId="39" fillId="0" borderId="0" xfId="0" applyNumberFormat="1" applyFont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164" fontId="0" fillId="0" borderId="0" xfId="52" applyNumberFormat="1" applyFont="1" applyAlignment="1">
      <alignment vertical="center"/>
    </xf>
    <xf numFmtId="3" fontId="40" fillId="0" borderId="13" xfId="0" applyNumberFormat="1" applyFont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left"/>
      <protection/>
    </xf>
    <xf numFmtId="164" fontId="39" fillId="33" borderId="10" xfId="52" applyNumberFormat="1" applyFont="1" applyFill="1" applyBorder="1" applyAlignment="1">
      <alignment vertical="center"/>
    </xf>
    <xf numFmtId="164" fontId="39" fillId="33" borderId="11" xfId="52" applyNumberFormat="1" applyFont="1" applyFill="1" applyBorder="1" applyAlignment="1">
      <alignment vertical="center"/>
    </xf>
    <xf numFmtId="164" fontId="39" fillId="33" borderId="12" xfId="52" applyNumberFormat="1" applyFont="1" applyFill="1" applyBorder="1" applyAlignment="1">
      <alignment vertical="center"/>
    </xf>
    <xf numFmtId="164" fontId="40" fillId="33" borderId="13" xfId="52" applyNumberFormat="1" applyFont="1" applyFill="1" applyBorder="1" applyAlignment="1">
      <alignment vertical="center"/>
    </xf>
    <xf numFmtId="164" fontId="39" fillId="33" borderId="14" xfId="52" applyNumberFormat="1" applyFont="1" applyFill="1" applyBorder="1" applyAlignment="1">
      <alignment vertical="center"/>
    </xf>
    <xf numFmtId="3" fontId="39" fillId="33" borderId="10" xfId="52" applyNumberFormat="1" applyFont="1" applyFill="1" applyBorder="1" applyAlignment="1">
      <alignment vertical="center"/>
    </xf>
    <xf numFmtId="3" fontId="39" fillId="33" borderId="11" xfId="52" applyNumberFormat="1" applyFont="1" applyFill="1" applyBorder="1" applyAlignment="1">
      <alignment vertical="center"/>
    </xf>
    <xf numFmtId="3" fontId="39" fillId="33" borderId="12" xfId="52" applyNumberFormat="1" applyFont="1" applyFill="1" applyBorder="1" applyAlignment="1">
      <alignment vertical="center"/>
    </xf>
    <xf numFmtId="3" fontId="40" fillId="33" borderId="13" xfId="52" applyNumberFormat="1" applyFont="1" applyFill="1" applyBorder="1" applyAlignment="1">
      <alignment vertical="center"/>
    </xf>
    <xf numFmtId="41" fontId="0" fillId="13" borderId="10" xfId="0" applyNumberFormat="1" applyFill="1" applyBorder="1" applyAlignment="1">
      <alignment vertical="center"/>
    </xf>
    <xf numFmtId="41" fontId="0" fillId="13" borderId="11" xfId="0" applyNumberFormat="1" applyFill="1" applyBorder="1" applyAlignment="1">
      <alignment vertical="center"/>
    </xf>
    <xf numFmtId="41" fontId="0" fillId="13" borderId="12" xfId="0" applyNumberFormat="1" applyFill="1" applyBorder="1" applyAlignment="1">
      <alignment vertical="center"/>
    </xf>
    <xf numFmtId="3" fontId="40" fillId="13" borderId="13" xfId="0" applyNumberFormat="1" applyFont="1" applyFill="1" applyBorder="1" applyAlignment="1">
      <alignment vertical="center"/>
    </xf>
    <xf numFmtId="3" fontId="27" fillId="34" borderId="15" xfId="0" applyNumberFormat="1" applyFont="1" applyFill="1" applyBorder="1" applyAlignment="1">
      <alignment horizontal="center" vertical="center" wrapText="1"/>
    </xf>
    <xf numFmtId="164" fontId="27" fillId="34" borderId="15" xfId="52" applyNumberFormat="1" applyFont="1" applyFill="1" applyBorder="1" applyAlignment="1">
      <alignment horizontal="center" vertical="center" wrapText="1"/>
    </xf>
    <xf numFmtId="41" fontId="23" fillId="13" borderId="11" xfId="0" applyNumberFormat="1" applyFont="1" applyFill="1" applyBorder="1" applyAlignment="1">
      <alignment vertical="center"/>
    </xf>
    <xf numFmtId="41" fontId="23" fillId="13" borderId="12" xfId="0" applyNumberFormat="1" applyFont="1" applyFill="1" applyBorder="1" applyAlignment="1">
      <alignment vertical="center"/>
    </xf>
    <xf numFmtId="3" fontId="23" fillId="0" borderId="11" xfId="0" applyNumberFormat="1" applyFont="1" applyBorder="1" applyAlignment="1">
      <alignment vertical="center"/>
    </xf>
    <xf numFmtId="3" fontId="23" fillId="0" borderId="10" xfId="0" applyNumberFormat="1" applyFont="1" applyBorder="1" applyAlignment="1">
      <alignment vertical="center"/>
    </xf>
    <xf numFmtId="41" fontId="23" fillId="0" borderId="10" xfId="0" applyNumberFormat="1" applyFont="1" applyBorder="1" applyAlignment="1">
      <alignment vertical="center"/>
    </xf>
    <xf numFmtId="41" fontId="23" fillId="13" borderId="10" xfId="0" applyNumberFormat="1" applyFont="1" applyFill="1" applyBorder="1" applyAlignment="1">
      <alignment vertical="center"/>
    </xf>
    <xf numFmtId="41" fontId="23" fillId="0" borderId="11" xfId="0" applyNumberFormat="1" applyFont="1" applyBorder="1" applyAlignment="1">
      <alignment vertical="center"/>
    </xf>
    <xf numFmtId="3" fontId="23" fillId="0" borderId="12" xfId="0" applyNumberFormat="1" applyFont="1" applyBorder="1" applyAlignment="1">
      <alignment vertical="center"/>
    </xf>
    <xf numFmtId="41" fontId="23" fillId="0" borderId="12" xfId="0" applyNumberFormat="1" applyFont="1" applyBorder="1" applyAlignment="1">
      <alignment vertical="center"/>
    </xf>
    <xf numFmtId="3" fontId="34" fillId="0" borderId="11" xfId="0" applyNumberFormat="1" applyFont="1" applyBorder="1" applyAlignment="1">
      <alignment vertical="center"/>
    </xf>
    <xf numFmtId="3" fontId="27" fillId="34" borderId="16" xfId="0" applyNumberFormat="1" applyFont="1" applyFill="1" applyBorder="1" applyAlignment="1">
      <alignment horizontal="center" vertical="center" wrapText="1"/>
    </xf>
    <xf numFmtId="3" fontId="27" fillId="34" borderId="15" xfId="0" applyNumberFormat="1" applyFont="1" applyFill="1" applyBorder="1" applyAlignment="1">
      <alignment horizontal="center" vertical="center"/>
    </xf>
    <xf numFmtId="3" fontId="27" fillId="34" borderId="17" xfId="0" applyNumberFormat="1" applyFont="1" applyFill="1" applyBorder="1" applyAlignment="1">
      <alignment horizontal="center" vertical="center" wrapText="1"/>
    </xf>
    <xf numFmtId="3" fontId="27" fillId="34" borderId="18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 wrapText="1"/>
      <protection/>
    </xf>
    <xf numFmtId="3" fontId="27" fillId="34" borderId="16" xfId="0" applyNumberFormat="1" applyFont="1" applyFill="1" applyBorder="1" applyAlignment="1">
      <alignment horizontal="center" vertical="center"/>
    </xf>
    <xf numFmtId="3" fontId="27" fillId="34" borderId="19" xfId="0" applyNumberFormat="1" applyFont="1" applyFill="1" applyBorder="1" applyAlignment="1">
      <alignment horizontal="center" vertical="center"/>
    </xf>
    <xf numFmtId="3" fontId="27" fillId="34" borderId="20" xfId="0" applyNumberFormat="1" applyFont="1" applyFill="1" applyBorder="1" applyAlignment="1">
      <alignment horizontal="center" vertical="center"/>
    </xf>
    <xf numFmtId="3" fontId="39" fillId="0" borderId="21" xfId="0" applyNumberFormat="1" applyFont="1" applyBorder="1" applyAlignment="1">
      <alignment horizontal="right" vertical="center"/>
    </xf>
    <xf numFmtId="164" fontId="27" fillId="34" borderId="16" xfId="52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76200</xdr:rowOff>
    </xdr:from>
    <xdr:to>
      <xdr:col>1</xdr:col>
      <xdr:colOff>1028700</xdr:colOff>
      <xdr:row>6</xdr:row>
      <xdr:rowOff>28575</xdr:rowOff>
    </xdr:to>
    <xdr:pic>
      <xdr:nvPicPr>
        <xdr:cNvPr id="1" name="1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66700"/>
          <a:ext cx="9429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76200</xdr:rowOff>
    </xdr:from>
    <xdr:to>
      <xdr:col>1</xdr:col>
      <xdr:colOff>1028700</xdr:colOff>
      <xdr:row>6</xdr:row>
      <xdr:rowOff>28575</xdr:rowOff>
    </xdr:to>
    <xdr:pic>
      <xdr:nvPicPr>
        <xdr:cNvPr id="2" name="2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66700"/>
          <a:ext cx="9429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" name="2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2" name="3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3" name="4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4" name="5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5" name="6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" name="3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2" name="2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3" name="4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4" name="5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5" name="6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6" name="7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7" name="8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8" name="9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9" name="10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0" name="11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1" name="12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" name="2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2" name="3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3" name="4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4" name="5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5" name="6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6" name="7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" name="1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2" name="2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3" name="3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4" name="4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5" name="5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6" name="6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7" name="7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8" name="8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9" name="9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0" name="10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1" name="11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B2:N52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5.8515625" style="1" customWidth="1"/>
    <col min="2" max="2" width="47.140625" style="1" customWidth="1"/>
    <col min="3" max="5" width="14.7109375" style="1" customWidth="1"/>
    <col min="6" max="6" width="15.7109375" style="1" customWidth="1"/>
    <col min="7" max="7" width="16.8515625" style="1" customWidth="1"/>
    <col min="8" max="9" width="15.7109375" style="1" customWidth="1"/>
    <col min="10" max="11" width="12.7109375" style="1" customWidth="1"/>
    <col min="12" max="12" width="12.7109375" style="12" customWidth="1"/>
    <col min="13" max="13" width="15.28125" style="1" customWidth="1"/>
    <col min="14" max="14" width="15.00390625" style="1" customWidth="1"/>
    <col min="15" max="16384" width="11.421875" style="1" customWidth="1"/>
  </cols>
  <sheetData>
    <row r="2" spans="2:14" ht="15" customHeight="1">
      <c r="B2" s="44" t="s">
        <v>61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2:14" ht="15.75" customHeight="1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2:14" ht="15" customHeight="1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2:14" ht="15" customHeight="1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2:14" ht="15" customHeight="1"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ht="15"/>
    <row r="8" ht="15.75">
      <c r="B8" s="2" t="s">
        <v>40</v>
      </c>
    </row>
    <row r="9" ht="15">
      <c r="B9" s="3" t="s">
        <v>2</v>
      </c>
    </row>
    <row r="11" spans="2:12" ht="15">
      <c r="B11" s="4"/>
      <c r="J11" s="48"/>
      <c r="K11" s="48"/>
      <c r="L11" s="48"/>
    </row>
    <row r="12" spans="2:14" s="5" customFormat="1" ht="15" customHeight="1">
      <c r="B12" s="46" t="s">
        <v>1</v>
      </c>
      <c r="C12" s="45" t="s">
        <v>0</v>
      </c>
      <c r="D12" s="45"/>
      <c r="E12" s="40" t="s">
        <v>52</v>
      </c>
      <c r="F12" s="40" t="s">
        <v>45</v>
      </c>
      <c r="G12" s="40" t="s">
        <v>55</v>
      </c>
      <c r="H12" s="40" t="s">
        <v>56</v>
      </c>
      <c r="I12" s="40" t="s">
        <v>57</v>
      </c>
      <c r="J12" s="49" t="s">
        <v>43</v>
      </c>
      <c r="K12" s="49"/>
      <c r="L12" s="49"/>
      <c r="M12" s="40" t="s">
        <v>49</v>
      </c>
      <c r="N12" s="42" t="s">
        <v>50</v>
      </c>
    </row>
    <row r="13" spans="2:14" s="5" customFormat="1" ht="40.5" customHeight="1">
      <c r="B13" s="47"/>
      <c r="C13" s="28" t="s">
        <v>38</v>
      </c>
      <c r="D13" s="28" t="s">
        <v>37</v>
      </c>
      <c r="E13" s="41"/>
      <c r="F13" s="41"/>
      <c r="G13" s="41"/>
      <c r="H13" s="41"/>
      <c r="I13" s="41"/>
      <c r="J13" s="28" t="s">
        <v>46</v>
      </c>
      <c r="K13" s="28" t="s">
        <v>47</v>
      </c>
      <c r="L13" s="29" t="s">
        <v>48</v>
      </c>
      <c r="M13" s="41"/>
      <c r="N13" s="43"/>
    </row>
    <row r="14" spans="2:14" ht="19.5" customHeight="1">
      <c r="B14" s="6" t="s">
        <v>3</v>
      </c>
      <c r="C14" s="9">
        <v>1331406007</v>
      </c>
      <c r="D14" s="9">
        <v>898613951</v>
      </c>
      <c r="E14" s="24">
        <v>787130591</v>
      </c>
      <c r="F14" s="24">
        <v>355038144.15</v>
      </c>
      <c r="G14" s="9">
        <v>303546623</v>
      </c>
      <c r="H14" s="9">
        <v>274829241.41</v>
      </c>
      <c r="I14" s="9">
        <v>260675296.9200002</v>
      </c>
      <c r="J14" s="15">
        <f>IF(ISERROR(+G14/E14)=TRUE,0,++G14/E14)</f>
        <v>0.3856369279389371</v>
      </c>
      <c r="K14" s="15">
        <f aca="true" t="shared" si="0" ref="K14:K50">IF(ISERROR(+H14/E14)=TRUE,0,++H14/E14)</f>
        <v>0.34915329749901697</v>
      </c>
      <c r="L14" s="15">
        <f aca="true" t="shared" si="1" ref="L14:L50">IF(ISERROR(+I14/E14)=TRUE,0,++I14/E14)</f>
        <v>0.3311715996056367</v>
      </c>
      <c r="M14" s="20">
        <f>IF(ISERROR(+E14-G14)=TRUE,0,++E14-G14)</f>
        <v>483583968</v>
      </c>
      <c r="N14" s="20">
        <f>IF(ISERROR(+E14-F14)=TRUE,0,++E14-F14)</f>
        <v>432092446.85</v>
      </c>
    </row>
    <row r="15" spans="2:14" ht="19.5" customHeight="1">
      <c r="B15" s="7" t="s">
        <v>4</v>
      </c>
      <c r="C15" s="10">
        <v>26439321</v>
      </c>
      <c r="D15" s="10">
        <v>27285673</v>
      </c>
      <c r="E15" s="25">
        <v>27285673</v>
      </c>
      <c r="F15" s="25">
        <v>23461077.779999997</v>
      </c>
      <c r="G15" s="10">
        <v>12921124</v>
      </c>
      <c r="H15" s="10">
        <v>12668404.570000002</v>
      </c>
      <c r="I15" s="10">
        <v>11931429.100000003</v>
      </c>
      <c r="J15" s="16">
        <f aca="true" t="shared" si="2" ref="J15:J50">IF(ISERROR(+G15/E15)=TRUE,0,++G15/E15)</f>
        <v>0.47354976364335966</v>
      </c>
      <c r="K15" s="16">
        <f t="shared" si="0"/>
        <v>0.4642877809904122</v>
      </c>
      <c r="L15" s="16">
        <f t="shared" si="1"/>
        <v>0.43727816792351076</v>
      </c>
      <c r="M15" s="21">
        <f aca="true" t="shared" si="3" ref="M15:M49">IF(ISERROR(+E15-G15)=TRUE,0,++E15-G15)</f>
        <v>14364549</v>
      </c>
      <c r="N15" s="21">
        <f aca="true" t="shared" si="4" ref="N15:N50">IF(ISERROR(+E15-F15)=TRUE,0,++E15-F15)</f>
        <v>3824595.2200000025</v>
      </c>
    </row>
    <row r="16" spans="2:14" ht="19.5" customHeight="1">
      <c r="B16" s="7" t="s">
        <v>54</v>
      </c>
      <c r="C16" s="10">
        <v>31800764</v>
      </c>
      <c r="D16" s="10">
        <v>33461837</v>
      </c>
      <c r="E16" s="25">
        <v>33461837</v>
      </c>
      <c r="F16" s="25">
        <v>27219631.550000004</v>
      </c>
      <c r="G16" s="10">
        <v>15908613</v>
      </c>
      <c r="H16" s="10">
        <v>15377030.719999993</v>
      </c>
      <c r="I16" s="10">
        <v>14964635.06999999</v>
      </c>
      <c r="J16" s="16">
        <f t="shared" si="2"/>
        <v>0.47542557212265424</v>
      </c>
      <c r="K16" s="16">
        <f t="shared" si="0"/>
        <v>0.4595393468684936</v>
      </c>
      <c r="L16" s="16">
        <f t="shared" si="1"/>
        <v>0.4472149891232806</v>
      </c>
      <c r="M16" s="21">
        <f t="shared" si="3"/>
        <v>17553224</v>
      </c>
      <c r="N16" s="21">
        <f t="shared" si="4"/>
        <v>6242205.4499999955</v>
      </c>
    </row>
    <row r="17" spans="2:14" ht="19.5" customHeight="1">
      <c r="B17" s="7" t="s">
        <v>5</v>
      </c>
      <c r="C17" s="10">
        <v>17936248</v>
      </c>
      <c r="D17" s="10">
        <v>17478876</v>
      </c>
      <c r="E17" s="25">
        <v>17478876</v>
      </c>
      <c r="F17" s="25">
        <v>14364340.44</v>
      </c>
      <c r="G17" s="10">
        <v>8713511</v>
      </c>
      <c r="H17" s="10">
        <v>8424383.289999997</v>
      </c>
      <c r="I17" s="10">
        <v>7923059.659999999</v>
      </c>
      <c r="J17" s="16">
        <f t="shared" si="2"/>
        <v>0.4985166666323395</v>
      </c>
      <c r="K17" s="16">
        <f t="shared" si="0"/>
        <v>0.4819751161344698</v>
      </c>
      <c r="L17" s="16">
        <f t="shared" si="1"/>
        <v>0.4532934303098208</v>
      </c>
      <c r="M17" s="21">
        <f t="shared" si="3"/>
        <v>8765365</v>
      </c>
      <c r="N17" s="21">
        <f t="shared" si="4"/>
        <v>3114535.5600000005</v>
      </c>
    </row>
    <row r="18" spans="2:14" ht="19.5" customHeight="1">
      <c r="B18" s="7" t="s">
        <v>6</v>
      </c>
      <c r="C18" s="10">
        <v>32077283</v>
      </c>
      <c r="D18" s="10">
        <v>48327327</v>
      </c>
      <c r="E18" s="25">
        <v>48327327</v>
      </c>
      <c r="F18" s="25">
        <v>27019732.700000003</v>
      </c>
      <c r="G18" s="10">
        <v>23874992</v>
      </c>
      <c r="H18" s="10">
        <v>23623699.48</v>
      </c>
      <c r="I18" s="10">
        <v>14630750.98999999</v>
      </c>
      <c r="J18" s="16">
        <f t="shared" si="2"/>
        <v>0.4940267439165423</v>
      </c>
      <c r="K18" s="16">
        <f t="shared" si="0"/>
        <v>0.48882694215634975</v>
      </c>
      <c r="L18" s="16">
        <f t="shared" si="1"/>
        <v>0.3027428144329189</v>
      </c>
      <c r="M18" s="21">
        <f t="shared" si="3"/>
        <v>24452335</v>
      </c>
      <c r="N18" s="21">
        <f t="shared" si="4"/>
        <v>21307594.299999997</v>
      </c>
    </row>
    <row r="19" spans="2:14" ht="19.5" customHeight="1">
      <c r="B19" s="7" t="s">
        <v>7</v>
      </c>
      <c r="C19" s="10">
        <v>114506070</v>
      </c>
      <c r="D19" s="10">
        <v>132546410</v>
      </c>
      <c r="E19" s="25">
        <v>132546410</v>
      </c>
      <c r="F19" s="25">
        <v>123447089.51</v>
      </c>
      <c r="G19" s="10">
        <v>76994774</v>
      </c>
      <c r="H19" s="10">
        <v>75546727.03000003</v>
      </c>
      <c r="I19" s="10">
        <v>67408284.95000003</v>
      </c>
      <c r="J19" s="16">
        <f t="shared" si="2"/>
        <v>0.5808891693105833</v>
      </c>
      <c r="K19" s="16">
        <f t="shared" si="0"/>
        <v>0.5699643395094596</v>
      </c>
      <c r="L19" s="16">
        <f t="shared" si="1"/>
        <v>0.5085636415954233</v>
      </c>
      <c r="M19" s="21">
        <f t="shared" si="3"/>
        <v>55551636</v>
      </c>
      <c r="N19" s="21">
        <f t="shared" si="4"/>
        <v>9099320.489999995</v>
      </c>
    </row>
    <row r="20" spans="2:14" ht="19.5" customHeight="1">
      <c r="B20" s="7" t="s">
        <v>8</v>
      </c>
      <c r="C20" s="10">
        <v>76591604</v>
      </c>
      <c r="D20" s="10">
        <v>81108653</v>
      </c>
      <c r="E20" s="25">
        <v>81108653</v>
      </c>
      <c r="F20" s="25">
        <v>75277108.44</v>
      </c>
      <c r="G20" s="10">
        <v>48376139</v>
      </c>
      <c r="H20" s="10">
        <v>45541376.94</v>
      </c>
      <c r="I20" s="10">
        <v>43788025.35999999</v>
      </c>
      <c r="J20" s="16">
        <f t="shared" si="2"/>
        <v>0.5964362273406266</v>
      </c>
      <c r="K20" s="16">
        <f t="shared" si="0"/>
        <v>0.5614860468709794</v>
      </c>
      <c r="L20" s="16">
        <f t="shared" si="1"/>
        <v>0.539868728432711</v>
      </c>
      <c r="M20" s="21">
        <f t="shared" si="3"/>
        <v>32732514</v>
      </c>
      <c r="N20" s="21">
        <f t="shared" si="4"/>
        <v>5831544.560000002</v>
      </c>
    </row>
    <row r="21" spans="2:14" ht="19.5" customHeight="1">
      <c r="B21" s="7" t="s">
        <v>9</v>
      </c>
      <c r="C21" s="10">
        <v>84976962</v>
      </c>
      <c r="D21" s="10">
        <v>94307635</v>
      </c>
      <c r="E21" s="25">
        <v>94307635</v>
      </c>
      <c r="F21" s="25">
        <v>81490987.2</v>
      </c>
      <c r="G21" s="10">
        <v>43683013</v>
      </c>
      <c r="H21" s="10">
        <v>43257146.57999999</v>
      </c>
      <c r="I21" s="10">
        <v>41132882.95000001</v>
      </c>
      <c r="J21" s="16">
        <f t="shared" si="2"/>
        <v>0.4631969935414031</v>
      </c>
      <c r="K21" s="16">
        <f t="shared" si="0"/>
        <v>0.45868127835036887</v>
      </c>
      <c r="L21" s="16">
        <f t="shared" si="1"/>
        <v>0.4361564464001246</v>
      </c>
      <c r="M21" s="21">
        <f t="shared" si="3"/>
        <v>50624622</v>
      </c>
      <c r="N21" s="21">
        <f t="shared" si="4"/>
        <v>12816647.799999997</v>
      </c>
    </row>
    <row r="22" spans="2:14" ht="19.5" customHeight="1">
      <c r="B22" s="7" t="s">
        <v>10</v>
      </c>
      <c r="C22" s="10">
        <v>153897605</v>
      </c>
      <c r="D22" s="10">
        <v>125706694</v>
      </c>
      <c r="E22" s="25">
        <v>123200374</v>
      </c>
      <c r="F22" s="25">
        <v>76748184.35</v>
      </c>
      <c r="G22" s="10">
        <v>49416466</v>
      </c>
      <c r="H22" s="10">
        <v>48751480.00000002</v>
      </c>
      <c r="I22" s="10">
        <v>48725519.73</v>
      </c>
      <c r="J22" s="16">
        <f t="shared" si="2"/>
        <v>0.40110646092681507</v>
      </c>
      <c r="K22" s="16">
        <f t="shared" si="0"/>
        <v>0.39570886367601465</v>
      </c>
      <c r="L22" s="16">
        <f t="shared" si="1"/>
        <v>0.3954981478384148</v>
      </c>
      <c r="M22" s="21">
        <f t="shared" si="3"/>
        <v>73783908</v>
      </c>
      <c r="N22" s="21">
        <f t="shared" si="4"/>
        <v>46452189.650000006</v>
      </c>
    </row>
    <row r="23" spans="2:14" ht="19.5" customHeight="1">
      <c r="B23" s="7" t="s">
        <v>11</v>
      </c>
      <c r="C23" s="10">
        <v>26409111</v>
      </c>
      <c r="D23" s="10">
        <v>27263328</v>
      </c>
      <c r="E23" s="25">
        <v>27263328</v>
      </c>
      <c r="F23" s="25">
        <v>16378671.01</v>
      </c>
      <c r="G23" s="10">
        <v>13838386</v>
      </c>
      <c r="H23" s="10">
        <v>13758003.500000002</v>
      </c>
      <c r="I23" s="10">
        <v>13263280.48</v>
      </c>
      <c r="J23" s="16">
        <f t="shared" si="2"/>
        <v>0.5075824198718513</v>
      </c>
      <c r="K23" s="16">
        <f t="shared" si="0"/>
        <v>0.5046340454107437</v>
      </c>
      <c r="L23" s="16">
        <f t="shared" si="1"/>
        <v>0.48648794747288376</v>
      </c>
      <c r="M23" s="21">
        <f t="shared" si="3"/>
        <v>13424942</v>
      </c>
      <c r="N23" s="21">
        <f t="shared" si="4"/>
        <v>10884656.99</v>
      </c>
    </row>
    <row r="24" spans="2:14" ht="19.5" customHeight="1">
      <c r="B24" s="7" t="s">
        <v>12</v>
      </c>
      <c r="C24" s="10">
        <v>50160567</v>
      </c>
      <c r="D24" s="10">
        <v>53222693</v>
      </c>
      <c r="E24" s="25">
        <v>53222693</v>
      </c>
      <c r="F24" s="25">
        <v>42744209.27</v>
      </c>
      <c r="G24" s="10">
        <v>27749567</v>
      </c>
      <c r="H24" s="10">
        <v>27321695.08000001</v>
      </c>
      <c r="I24" s="10">
        <v>27236799.17</v>
      </c>
      <c r="J24" s="16">
        <f t="shared" si="2"/>
        <v>0.5213859997651753</v>
      </c>
      <c r="K24" s="16">
        <f t="shared" si="0"/>
        <v>0.5133467237368092</v>
      </c>
      <c r="L24" s="16">
        <f t="shared" si="1"/>
        <v>0.5117516163640949</v>
      </c>
      <c r="M24" s="21">
        <f t="shared" si="3"/>
        <v>25473126</v>
      </c>
      <c r="N24" s="21">
        <f t="shared" si="4"/>
        <v>10478483.729999997</v>
      </c>
    </row>
    <row r="25" spans="2:14" ht="19.5" customHeight="1">
      <c r="B25" s="7" t="s">
        <v>13</v>
      </c>
      <c r="C25" s="10">
        <v>80774619</v>
      </c>
      <c r="D25" s="10">
        <v>101633199</v>
      </c>
      <c r="E25" s="25">
        <v>101633199</v>
      </c>
      <c r="F25" s="25">
        <v>84986437.72999999</v>
      </c>
      <c r="G25" s="10">
        <v>59879941</v>
      </c>
      <c r="H25" s="10">
        <v>58771409.570000015</v>
      </c>
      <c r="I25" s="10">
        <v>56573131.519999996</v>
      </c>
      <c r="J25" s="16">
        <f t="shared" si="2"/>
        <v>0.5891769774953163</v>
      </c>
      <c r="K25" s="16">
        <f t="shared" si="0"/>
        <v>0.5782697991234146</v>
      </c>
      <c r="L25" s="16">
        <f t="shared" si="1"/>
        <v>0.5566402718466039</v>
      </c>
      <c r="M25" s="21">
        <f t="shared" si="3"/>
        <v>41753258</v>
      </c>
      <c r="N25" s="21">
        <f t="shared" si="4"/>
        <v>16646761.27000001</v>
      </c>
    </row>
    <row r="26" spans="2:14" ht="19.5" customHeight="1">
      <c r="B26" s="7" t="s">
        <v>14</v>
      </c>
      <c r="C26" s="10">
        <v>32309996</v>
      </c>
      <c r="D26" s="10">
        <v>30893088</v>
      </c>
      <c r="E26" s="25">
        <v>30893088</v>
      </c>
      <c r="F26" s="25">
        <v>17502952.77</v>
      </c>
      <c r="G26" s="10">
        <v>12152720</v>
      </c>
      <c r="H26" s="10">
        <v>11534774.830000002</v>
      </c>
      <c r="I26" s="10">
        <v>11277269.930000003</v>
      </c>
      <c r="J26" s="16">
        <f t="shared" si="2"/>
        <v>0.3933799042685535</v>
      </c>
      <c r="K26" s="16">
        <f t="shared" si="0"/>
        <v>0.3733772043118513</v>
      </c>
      <c r="L26" s="16">
        <f t="shared" si="1"/>
        <v>0.3650418478722491</v>
      </c>
      <c r="M26" s="21">
        <f t="shared" si="3"/>
        <v>18740368</v>
      </c>
      <c r="N26" s="21">
        <f t="shared" si="4"/>
        <v>13390135.23</v>
      </c>
    </row>
    <row r="27" spans="2:14" ht="19.5" customHeight="1">
      <c r="B27" s="7" t="s">
        <v>15</v>
      </c>
      <c r="C27" s="10">
        <v>78832038</v>
      </c>
      <c r="D27" s="10">
        <v>78640218</v>
      </c>
      <c r="E27" s="25">
        <v>78640218</v>
      </c>
      <c r="F27" s="30">
        <v>69402404.97999999</v>
      </c>
      <c r="G27" s="10">
        <v>41063029</v>
      </c>
      <c r="H27" s="10">
        <v>39436985.690000005</v>
      </c>
      <c r="I27" s="10">
        <v>39030638.55000002</v>
      </c>
      <c r="J27" s="16">
        <f t="shared" si="2"/>
        <v>0.5221632142474478</v>
      </c>
      <c r="K27" s="16">
        <f t="shared" si="0"/>
        <v>0.5014862203204982</v>
      </c>
      <c r="L27" s="16">
        <f t="shared" si="1"/>
        <v>0.496319053311882</v>
      </c>
      <c r="M27" s="21">
        <f t="shared" si="3"/>
        <v>37577189</v>
      </c>
      <c r="N27" s="21">
        <f t="shared" si="4"/>
        <v>9237813.02000001</v>
      </c>
    </row>
    <row r="28" spans="2:14" ht="19.5" customHeight="1">
      <c r="B28" s="7" t="s">
        <v>16</v>
      </c>
      <c r="C28" s="10">
        <v>30861292</v>
      </c>
      <c r="D28" s="10">
        <v>23877540</v>
      </c>
      <c r="E28" s="25">
        <v>23877540</v>
      </c>
      <c r="F28" s="30">
        <v>16482007.49</v>
      </c>
      <c r="G28" s="10">
        <v>10222749</v>
      </c>
      <c r="H28" s="10">
        <v>9845270.569999998</v>
      </c>
      <c r="I28" s="10">
        <v>9485730.229999999</v>
      </c>
      <c r="J28" s="16">
        <f t="shared" si="2"/>
        <v>0.42813242067650187</v>
      </c>
      <c r="K28" s="16">
        <f t="shared" si="0"/>
        <v>0.41232348767921645</v>
      </c>
      <c r="L28" s="16">
        <f t="shared" si="1"/>
        <v>0.397265808370544</v>
      </c>
      <c r="M28" s="21">
        <f t="shared" si="3"/>
        <v>13654791</v>
      </c>
      <c r="N28" s="21">
        <f t="shared" si="4"/>
        <v>7395532.51</v>
      </c>
    </row>
    <row r="29" spans="2:14" ht="19.5" customHeight="1">
      <c r="B29" s="7" t="s">
        <v>17</v>
      </c>
      <c r="C29" s="10">
        <v>102290680</v>
      </c>
      <c r="D29" s="10">
        <v>113647015</v>
      </c>
      <c r="E29" s="25">
        <v>113647015</v>
      </c>
      <c r="F29" s="30">
        <v>103496238.6</v>
      </c>
      <c r="G29" s="10">
        <v>69576615</v>
      </c>
      <c r="H29" s="10">
        <v>66001815.49000001</v>
      </c>
      <c r="I29" s="10">
        <v>61427406.78999999</v>
      </c>
      <c r="J29" s="16">
        <f t="shared" si="2"/>
        <v>0.6122168276923068</v>
      </c>
      <c r="K29" s="16">
        <f t="shared" si="0"/>
        <v>0.580761540371298</v>
      </c>
      <c r="L29" s="16">
        <f t="shared" si="1"/>
        <v>0.5405105166202561</v>
      </c>
      <c r="M29" s="21">
        <f t="shared" si="3"/>
        <v>44070400</v>
      </c>
      <c r="N29" s="21">
        <f t="shared" si="4"/>
        <v>10150776.400000006</v>
      </c>
    </row>
    <row r="30" spans="2:14" ht="19.5" customHeight="1">
      <c r="B30" s="7" t="s">
        <v>18</v>
      </c>
      <c r="C30" s="10">
        <v>96659993</v>
      </c>
      <c r="D30" s="10">
        <v>105856365</v>
      </c>
      <c r="E30" s="25">
        <v>105392461</v>
      </c>
      <c r="F30" s="30">
        <v>66681497.620000005</v>
      </c>
      <c r="G30" s="10">
        <v>66046598</v>
      </c>
      <c r="H30" s="10">
        <v>62594447.439999975</v>
      </c>
      <c r="I30" s="10">
        <v>61280705.41999998</v>
      </c>
      <c r="J30" s="16">
        <f t="shared" si="2"/>
        <v>0.6266728888701062</v>
      </c>
      <c r="K30" s="16">
        <f t="shared" si="0"/>
        <v>0.5939176943595612</v>
      </c>
      <c r="L30" s="16">
        <f t="shared" si="1"/>
        <v>0.5814524572113368</v>
      </c>
      <c r="M30" s="21">
        <f t="shared" si="3"/>
        <v>39345863</v>
      </c>
      <c r="N30" s="21">
        <f t="shared" si="4"/>
        <v>38710963.379999995</v>
      </c>
    </row>
    <row r="31" spans="2:14" ht="19.5" customHeight="1">
      <c r="B31" s="7" t="s">
        <v>19</v>
      </c>
      <c r="C31" s="10">
        <v>53463215</v>
      </c>
      <c r="D31" s="10">
        <v>58826809</v>
      </c>
      <c r="E31" s="25">
        <v>58826809</v>
      </c>
      <c r="F31" s="30">
        <v>37206225.980000004</v>
      </c>
      <c r="G31" s="10">
        <v>34343480</v>
      </c>
      <c r="H31" s="10">
        <v>33225722.169999994</v>
      </c>
      <c r="I31" s="10">
        <v>32090213.639999993</v>
      </c>
      <c r="J31" s="16">
        <f t="shared" si="2"/>
        <v>0.5838066110300153</v>
      </c>
      <c r="K31" s="16">
        <f t="shared" si="0"/>
        <v>0.5648057872729421</v>
      </c>
      <c r="L31" s="16">
        <f t="shared" si="1"/>
        <v>0.5455032184390622</v>
      </c>
      <c r="M31" s="21">
        <f t="shared" si="3"/>
        <v>24483329</v>
      </c>
      <c r="N31" s="21">
        <f t="shared" si="4"/>
        <v>21620583.019999996</v>
      </c>
    </row>
    <row r="32" spans="2:14" ht="19.5" customHeight="1">
      <c r="B32" s="7" t="s">
        <v>20</v>
      </c>
      <c r="C32" s="10">
        <v>30452248</v>
      </c>
      <c r="D32" s="10">
        <v>38004866</v>
      </c>
      <c r="E32" s="25">
        <v>38004866</v>
      </c>
      <c r="F32" s="30">
        <v>24574778.9</v>
      </c>
      <c r="G32" s="10">
        <v>23298631</v>
      </c>
      <c r="H32" s="10">
        <v>22060249.109999992</v>
      </c>
      <c r="I32" s="10">
        <v>20080434.369999986</v>
      </c>
      <c r="J32" s="16">
        <f t="shared" si="2"/>
        <v>0.6130433666046868</v>
      </c>
      <c r="K32" s="16">
        <f t="shared" si="0"/>
        <v>0.5804585420719545</v>
      </c>
      <c r="L32" s="16">
        <f t="shared" si="1"/>
        <v>0.5283648249147882</v>
      </c>
      <c r="M32" s="21">
        <f t="shared" si="3"/>
        <v>14706235</v>
      </c>
      <c r="N32" s="21">
        <f t="shared" si="4"/>
        <v>13430087.100000001</v>
      </c>
    </row>
    <row r="33" spans="2:14" ht="19.5" customHeight="1">
      <c r="B33" s="7" t="s">
        <v>21</v>
      </c>
      <c r="C33" s="10">
        <v>27272509</v>
      </c>
      <c r="D33" s="10">
        <v>28012705</v>
      </c>
      <c r="E33" s="25">
        <v>28012705</v>
      </c>
      <c r="F33" s="30">
        <v>23654686.5</v>
      </c>
      <c r="G33" s="10">
        <v>14735850</v>
      </c>
      <c r="H33" s="10">
        <v>14407876.53</v>
      </c>
      <c r="I33" s="10">
        <v>13957006.149999999</v>
      </c>
      <c r="J33" s="16">
        <f t="shared" si="2"/>
        <v>0.5260416657370289</v>
      </c>
      <c r="K33" s="16">
        <f t="shared" si="0"/>
        <v>0.5143336400394035</v>
      </c>
      <c r="L33" s="16">
        <f t="shared" si="1"/>
        <v>0.4982384296696802</v>
      </c>
      <c r="M33" s="21">
        <f t="shared" si="3"/>
        <v>13276855</v>
      </c>
      <c r="N33" s="21">
        <f t="shared" si="4"/>
        <v>4358018.5</v>
      </c>
    </row>
    <row r="34" spans="2:14" ht="19.5" customHeight="1">
      <c r="B34" s="7" t="s">
        <v>22</v>
      </c>
      <c r="C34" s="10">
        <v>41294681</v>
      </c>
      <c r="D34" s="10">
        <v>43007235</v>
      </c>
      <c r="E34" s="25">
        <v>43007235</v>
      </c>
      <c r="F34" s="30">
        <v>25271165.299999997</v>
      </c>
      <c r="G34" s="10">
        <v>24955922</v>
      </c>
      <c r="H34" s="10">
        <v>24792864.70000001</v>
      </c>
      <c r="I34" s="10">
        <v>21833850.35</v>
      </c>
      <c r="J34" s="16">
        <f t="shared" si="2"/>
        <v>0.5802726448235977</v>
      </c>
      <c r="K34" s="16">
        <f t="shared" si="0"/>
        <v>0.5764812525148387</v>
      </c>
      <c r="L34" s="16">
        <f t="shared" si="1"/>
        <v>0.5076785417616362</v>
      </c>
      <c r="M34" s="21">
        <f t="shared" si="3"/>
        <v>18051313</v>
      </c>
      <c r="N34" s="21">
        <f t="shared" si="4"/>
        <v>17736069.700000003</v>
      </c>
    </row>
    <row r="35" spans="2:14" ht="19.5" customHeight="1">
      <c r="B35" s="7" t="s">
        <v>23</v>
      </c>
      <c r="C35" s="10">
        <v>61555245</v>
      </c>
      <c r="D35" s="10">
        <v>66526172</v>
      </c>
      <c r="E35" s="25">
        <v>66526172</v>
      </c>
      <c r="F35" s="30">
        <v>58962534.66</v>
      </c>
      <c r="G35" s="10">
        <v>38064079</v>
      </c>
      <c r="H35" s="10">
        <v>36357141.680000015</v>
      </c>
      <c r="I35" s="10">
        <v>36185326.660000026</v>
      </c>
      <c r="J35" s="16">
        <f t="shared" si="2"/>
        <v>0.5721669811393928</v>
      </c>
      <c r="K35" s="16">
        <f t="shared" si="0"/>
        <v>0.5465088488783033</v>
      </c>
      <c r="L35" s="16">
        <f t="shared" si="1"/>
        <v>0.5439261808119672</v>
      </c>
      <c r="M35" s="21">
        <f t="shared" si="3"/>
        <v>28462093</v>
      </c>
      <c r="N35" s="21">
        <f t="shared" si="4"/>
        <v>7563637.340000004</v>
      </c>
    </row>
    <row r="36" spans="2:14" ht="19.5" customHeight="1">
      <c r="B36" s="7" t="s">
        <v>24</v>
      </c>
      <c r="C36" s="10">
        <v>34810480</v>
      </c>
      <c r="D36" s="10">
        <v>40852869</v>
      </c>
      <c r="E36" s="25">
        <v>40852869</v>
      </c>
      <c r="F36" s="30">
        <v>29709254.08</v>
      </c>
      <c r="G36" s="10">
        <v>22143520</v>
      </c>
      <c r="H36" s="10">
        <v>21839033.89000002</v>
      </c>
      <c r="I36" s="10">
        <v>21512883.240000013</v>
      </c>
      <c r="J36" s="16">
        <f t="shared" si="2"/>
        <v>0.542030964826485</v>
      </c>
      <c r="K36" s="16">
        <f t="shared" si="0"/>
        <v>0.5345777279436609</v>
      </c>
      <c r="L36" s="16">
        <f t="shared" si="1"/>
        <v>0.5265941846091645</v>
      </c>
      <c r="M36" s="21">
        <f t="shared" si="3"/>
        <v>18709349</v>
      </c>
      <c r="N36" s="21">
        <f t="shared" si="4"/>
        <v>11143614.920000002</v>
      </c>
    </row>
    <row r="37" spans="2:14" ht="19.5" customHeight="1">
      <c r="B37" s="7" t="s">
        <v>25</v>
      </c>
      <c r="C37" s="10">
        <v>15294710</v>
      </c>
      <c r="D37" s="10">
        <v>16033823</v>
      </c>
      <c r="E37" s="25">
        <v>16033823</v>
      </c>
      <c r="F37" s="30">
        <v>9046301.22</v>
      </c>
      <c r="G37" s="10">
        <v>8356519</v>
      </c>
      <c r="H37" s="10">
        <v>8302055.559999999</v>
      </c>
      <c r="I37" s="10">
        <v>8090113.920000002</v>
      </c>
      <c r="J37" s="16">
        <f t="shared" si="2"/>
        <v>0.5211806940864945</v>
      </c>
      <c r="K37" s="16">
        <f t="shared" si="0"/>
        <v>0.5177839096764383</v>
      </c>
      <c r="L37" s="16">
        <f t="shared" si="1"/>
        <v>0.5045655000681997</v>
      </c>
      <c r="M37" s="21">
        <f t="shared" si="3"/>
        <v>7677304</v>
      </c>
      <c r="N37" s="21">
        <f t="shared" si="4"/>
        <v>6987521.779999999</v>
      </c>
    </row>
    <row r="38" spans="2:14" ht="19.5" customHeight="1">
      <c r="B38" s="7" t="s">
        <v>26</v>
      </c>
      <c r="C38" s="10">
        <v>43020878</v>
      </c>
      <c r="D38" s="10">
        <v>50057930</v>
      </c>
      <c r="E38" s="25">
        <v>50057930</v>
      </c>
      <c r="F38" s="30">
        <v>25973506.259999998</v>
      </c>
      <c r="G38" s="10">
        <v>25093506</v>
      </c>
      <c r="H38" s="10">
        <v>24166371.47999998</v>
      </c>
      <c r="I38" s="10">
        <v>24080761.389999986</v>
      </c>
      <c r="J38" s="16">
        <f>IF(ISERROR(+G38/E44)=TRUE,0,++G38/E44)</f>
        <v>0.8911825000047057</v>
      </c>
      <c r="K38" s="16">
        <f>IF(ISERROR(+H38/E44)=TRUE,0,++H38/E44)</f>
        <v>0.8582558113477169</v>
      </c>
      <c r="L38" s="16">
        <f>IF(ISERROR(+I38/E44)=TRUE,0,++I38/E44)</f>
        <v>0.8552154145999757</v>
      </c>
      <c r="M38" s="21">
        <f>IF(ISERROR(+E44-G38)=TRUE,0,++E44-G38)</f>
        <v>3064033</v>
      </c>
      <c r="N38" s="21">
        <f>IF(ISERROR(+E44-F44)=TRUE,0,++E44-F44)</f>
        <v>5862973.84</v>
      </c>
    </row>
    <row r="39" spans="2:14" ht="19.5" customHeight="1">
      <c r="B39" s="7" t="s">
        <v>27</v>
      </c>
      <c r="C39" s="10">
        <v>51916666</v>
      </c>
      <c r="D39" s="10">
        <v>53168390</v>
      </c>
      <c r="E39" s="25">
        <v>46374810</v>
      </c>
      <c r="F39" s="30">
        <v>22010589.520000003</v>
      </c>
      <c r="G39" s="10">
        <v>24005041</v>
      </c>
      <c r="H39" s="10">
        <v>23962353.360000003</v>
      </c>
      <c r="I39" s="10">
        <v>22721480.929999992</v>
      </c>
      <c r="J39" s="16">
        <f t="shared" si="2"/>
        <v>0.517631037194546</v>
      </c>
      <c r="K39" s="16">
        <f t="shared" si="0"/>
        <v>0.516710545229188</v>
      </c>
      <c r="L39" s="16">
        <f t="shared" si="1"/>
        <v>0.48995307862177745</v>
      </c>
      <c r="M39" s="21">
        <f t="shared" si="3"/>
        <v>22369769</v>
      </c>
      <c r="N39" s="21">
        <f t="shared" si="4"/>
        <v>24364220.479999997</v>
      </c>
    </row>
    <row r="40" spans="2:14" ht="19.5" customHeight="1">
      <c r="B40" s="7" t="s">
        <v>28</v>
      </c>
      <c r="C40" s="10">
        <v>58187319</v>
      </c>
      <c r="D40" s="10">
        <v>62532197</v>
      </c>
      <c r="E40" s="25">
        <v>58532197</v>
      </c>
      <c r="F40" s="30">
        <v>40253072.22</v>
      </c>
      <c r="G40" s="10">
        <v>28585673</v>
      </c>
      <c r="H40" s="10">
        <v>27468046.879999995</v>
      </c>
      <c r="I40" s="10">
        <v>27397067.16999999</v>
      </c>
      <c r="J40" s="16">
        <f t="shared" si="2"/>
        <v>0.48837519288742914</v>
      </c>
      <c r="K40" s="16">
        <f t="shared" si="0"/>
        <v>0.46928098188420975</v>
      </c>
      <c r="L40" s="16">
        <f t="shared" si="1"/>
        <v>0.4680683209277108</v>
      </c>
      <c r="M40" s="21">
        <f t="shared" si="3"/>
        <v>29946524</v>
      </c>
      <c r="N40" s="21">
        <f t="shared" si="4"/>
        <v>18279124.78</v>
      </c>
    </row>
    <row r="41" spans="2:14" ht="19.5" customHeight="1">
      <c r="B41" s="7" t="s">
        <v>29</v>
      </c>
      <c r="C41" s="10">
        <v>29605317</v>
      </c>
      <c r="D41" s="10">
        <v>35397837</v>
      </c>
      <c r="E41" s="25">
        <v>35397837</v>
      </c>
      <c r="F41" s="30">
        <v>31016689.91</v>
      </c>
      <c r="G41" s="10">
        <v>19544439</v>
      </c>
      <c r="H41" s="10">
        <v>19521087.410000004</v>
      </c>
      <c r="I41" s="10">
        <v>19423931.260000005</v>
      </c>
      <c r="J41" s="16">
        <f t="shared" si="2"/>
        <v>0.5521365330881658</v>
      </c>
      <c r="K41" s="16">
        <f t="shared" si="0"/>
        <v>0.5514768433449763</v>
      </c>
      <c r="L41" s="16">
        <f t="shared" si="1"/>
        <v>0.548732151628361</v>
      </c>
      <c r="M41" s="21">
        <f t="shared" si="3"/>
        <v>15853398</v>
      </c>
      <c r="N41" s="21">
        <f t="shared" si="4"/>
        <v>4381147.09</v>
      </c>
    </row>
    <row r="42" spans="2:14" ht="19.5" customHeight="1">
      <c r="B42" s="7" t="s">
        <v>30</v>
      </c>
      <c r="C42" s="10">
        <v>41197184</v>
      </c>
      <c r="D42" s="10">
        <v>43719921</v>
      </c>
      <c r="E42" s="25">
        <v>43719921</v>
      </c>
      <c r="F42" s="30">
        <v>37981680.15</v>
      </c>
      <c r="G42" s="10">
        <v>24862389</v>
      </c>
      <c r="H42" s="10">
        <v>24774016.240000002</v>
      </c>
      <c r="I42" s="10">
        <v>24742601.48</v>
      </c>
      <c r="J42" s="16">
        <f t="shared" si="2"/>
        <v>0.5686741519958374</v>
      </c>
      <c r="K42" s="16">
        <f t="shared" si="0"/>
        <v>0.5666528134851845</v>
      </c>
      <c r="L42" s="16">
        <f t="shared" si="1"/>
        <v>0.5659342678135214</v>
      </c>
      <c r="M42" s="21">
        <f t="shared" si="3"/>
        <v>18857532</v>
      </c>
      <c r="N42" s="21">
        <f t="shared" si="4"/>
        <v>5738240.8500000015</v>
      </c>
    </row>
    <row r="43" spans="2:14" ht="19.5" customHeight="1">
      <c r="B43" s="7" t="s">
        <v>31</v>
      </c>
      <c r="C43" s="10">
        <v>39941826</v>
      </c>
      <c r="D43" s="10">
        <v>42246309</v>
      </c>
      <c r="E43" s="25">
        <v>42246309</v>
      </c>
      <c r="F43" s="30">
        <v>38406250.870000005</v>
      </c>
      <c r="G43" s="10">
        <v>23268755</v>
      </c>
      <c r="H43" s="10">
        <v>22946359.8</v>
      </c>
      <c r="I43" s="10">
        <v>22940024.600000013</v>
      </c>
      <c r="J43" s="16">
        <f t="shared" si="2"/>
        <v>0.5507878806643203</v>
      </c>
      <c r="K43" s="16">
        <f t="shared" si="0"/>
        <v>0.5431565583634774</v>
      </c>
      <c r="L43" s="16">
        <f t="shared" si="1"/>
        <v>0.5430065997008168</v>
      </c>
      <c r="M43" s="21">
        <f t="shared" si="3"/>
        <v>18977554</v>
      </c>
      <c r="N43" s="21">
        <f t="shared" si="4"/>
        <v>3840058.129999995</v>
      </c>
    </row>
    <row r="44" spans="2:14" ht="19.5" customHeight="1">
      <c r="B44" s="7" t="s">
        <v>32</v>
      </c>
      <c r="C44" s="10">
        <v>26010080</v>
      </c>
      <c r="D44" s="10">
        <v>28157539</v>
      </c>
      <c r="E44" s="25">
        <v>28157539</v>
      </c>
      <c r="F44" s="30">
        <v>22294565.16</v>
      </c>
      <c r="G44" s="10">
        <v>15419009</v>
      </c>
      <c r="H44" s="10">
        <v>14868348.669999983</v>
      </c>
      <c r="I44" s="10">
        <v>13677784.599999981</v>
      </c>
      <c r="J44" s="16">
        <f>IF(ISERROR(+G44/#REF!)=TRUE,0,++G44/#REF!)</f>
        <v>0</v>
      </c>
      <c r="K44" s="16">
        <f>IF(ISERROR(+H44/#REF!)=TRUE,0,++H44/#REF!)</f>
        <v>0</v>
      </c>
      <c r="L44" s="16">
        <f>IF(ISERROR(+I44/#REF!)=TRUE,0,++I44/#REF!)</f>
        <v>0</v>
      </c>
      <c r="M44" s="21">
        <f>IF(ISERROR(+#REF!-G44)=TRUE,0,++#REF!-G44)</f>
        <v>0</v>
      </c>
      <c r="N44" s="21">
        <f>IF(ISERROR(+#REF!-#REF!)=TRUE,0,++#REF!-#REF!)</f>
        <v>0</v>
      </c>
    </row>
    <row r="45" spans="2:14" ht="19.5" customHeight="1">
      <c r="B45" s="7" t="s">
        <v>33</v>
      </c>
      <c r="C45" s="10">
        <v>24494349</v>
      </c>
      <c r="D45" s="10">
        <v>27361057</v>
      </c>
      <c r="E45" s="25">
        <v>27361057</v>
      </c>
      <c r="F45" s="30">
        <v>18002449.240000002</v>
      </c>
      <c r="G45" s="10">
        <v>17288711</v>
      </c>
      <c r="H45" s="10">
        <v>17087449.170000006</v>
      </c>
      <c r="I45" s="10">
        <v>16948427.700000007</v>
      </c>
      <c r="J45" s="16">
        <f t="shared" si="2"/>
        <v>0.6318729206989335</v>
      </c>
      <c r="K45" s="16">
        <f t="shared" si="0"/>
        <v>0.6245171438369507</v>
      </c>
      <c r="L45" s="16">
        <f t="shared" si="1"/>
        <v>0.6194361460523987</v>
      </c>
      <c r="M45" s="21">
        <f t="shared" si="3"/>
        <v>10072346</v>
      </c>
      <c r="N45" s="21">
        <f t="shared" si="4"/>
        <v>9358607.759999998</v>
      </c>
    </row>
    <row r="46" spans="2:14" ht="19.5" customHeight="1">
      <c r="B46" s="7" t="s">
        <v>34</v>
      </c>
      <c r="C46" s="10">
        <v>61725921</v>
      </c>
      <c r="D46" s="10">
        <v>68459376</v>
      </c>
      <c r="E46" s="25">
        <v>68459376</v>
      </c>
      <c r="F46" s="30">
        <v>62982354.41</v>
      </c>
      <c r="G46" s="10">
        <v>39308016</v>
      </c>
      <c r="H46" s="10">
        <v>39136652.63</v>
      </c>
      <c r="I46" s="10">
        <v>39050151.14</v>
      </c>
      <c r="J46" s="16">
        <f t="shared" si="2"/>
        <v>0.5741801678122219</v>
      </c>
      <c r="K46" s="16">
        <f t="shared" si="0"/>
        <v>0.571677028286089</v>
      </c>
      <c r="L46" s="16">
        <f t="shared" si="1"/>
        <v>0.5704134834649969</v>
      </c>
      <c r="M46" s="21">
        <f t="shared" si="3"/>
        <v>29151360</v>
      </c>
      <c r="N46" s="21">
        <f t="shared" si="4"/>
        <v>5477021.590000004</v>
      </c>
    </row>
    <row r="47" spans="2:14" ht="19.5" customHeight="1">
      <c r="B47" s="7" t="s">
        <v>35</v>
      </c>
      <c r="C47" s="10">
        <v>92780786</v>
      </c>
      <c r="D47" s="10">
        <v>99203195</v>
      </c>
      <c r="E47" s="25">
        <v>99203195</v>
      </c>
      <c r="F47" s="30">
        <v>77648777.19999999</v>
      </c>
      <c r="G47" s="10">
        <v>45709563</v>
      </c>
      <c r="H47" s="10">
        <v>35296670.86999998</v>
      </c>
      <c r="I47" s="10">
        <v>33812149.90999999</v>
      </c>
      <c r="J47" s="16">
        <f t="shared" si="2"/>
        <v>0.4607670448517308</v>
      </c>
      <c r="K47" s="16">
        <f t="shared" si="0"/>
        <v>0.35580175487291493</v>
      </c>
      <c r="L47" s="16">
        <f t="shared" si="1"/>
        <v>0.3408373078104993</v>
      </c>
      <c r="M47" s="21">
        <f t="shared" si="3"/>
        <v>53493632</v>
      </c>
      <c r="N47" s="21">
        <f t="shared" si="4"/>
        <v>21554417.800000012</v>
      </c>
    </row>
    <row r="48" spans="2:14" ht="19.5" customHeight="1">
      <c r="B48" s="7" t="s">
        <v>36</v>
      </c>
      <c r="C48" s="10">
        <v>445814400</v>
      </c>
      <c r="D48" s="10">
        <v>401814400</v>
      </c>
      <c r="E48" s="25">
        <v>312731758</v>
      </c>
      <c r="F48" s="30">
        <v>183695551.22</v>
      </c>
      <c r="G48" s="10">
        <v>183177974</v>
      </c>
      <c r="H48" s="10">
        <v>152095773.42999992</v>
      </c>
      <c r="I48" s="10">
        <v>150636433.23999995</v>
      </c>
      <c r="J48" s="16">
        <f>IF(ISERROR(+G48/E48)=TRUE,0,++G48/E48)</f>
        <v>0.5857351206397144</v>
      </c>
      <c r="K48" s="16">
        <f>IF(ISERROR(+H48/E48)=TRUE,0,++H48/E48)</f>
        <v>0.4863457884888043</v>
      </c>
      <c r="L48" s="16">
        <f>IF(ISERROR(+I48/E48)=TRUE,0,++I48/E48)</f>
        <v>0.48167936062317007</v>
      </c>
      <c r="M48" s="21">
        <f>IF(ISERROR(+E48-G48)=TRUE,0,++E48-G48)</f>
        <v>129553784</v>
      </c>
      <c r="N48" s="21">
        <f>IF(ISERROR(+E48-F48)=TRUE,0,++E48-F48)</f>
        <v>129036206.78</v>
      </c>
    </row>
    <row r="49" spans="2:14" ht="19.5" customHeight="1">
      <c r="B49" s="8" t="s">
        <v>60</v>
      </c>
      <c r="C49" s="11">
        <v>0</v>
      </c>
      <c r="D49" s="11">
        <v>18526100</v>
      </c>
      <c r="E49" s="26">
        <v>18526100</v>
      </c>
      <c r="F49" s="31">
        <v>41460</v>
      </c>
      <c r="G49" s="11">
        <v>63290</v>
      </c>
      <c r="H49" s="11">
        <v>30000</v>
      </c>
      <c r="I49" s="11">
        <v>30000</v>
      </c>
      <c r="J49" s="19">
        <f t="shared" si="2"/>
        <v>0.003416261382589968</v>
      </c>
      <c r="K49" s="19">
        <f t="shared" si="0"/>
        <v>0.0016193370434144261</v>
      </c>
      <c r="L49" s="17">
        <f t="shared" si="1"/>
        <v>0.0016193370434144261</v>
      </c>
      <c r="M49" s="22">
        <f t="shared" si="3"/>
        <v>18462810</v>
      </c>
      <c r="N49" s="22">
        <f t="shared" si="4"/>
        <v>18484640</v>
      </c>
    </row>
    <row r="50" spans="2:14" ht="23.25" customHeight="1">
      <c r="B50" s="13" t="s">
        <v>39</v>
      </c>
      <c r="C50" s="13">
        <f>SUM(C14:C49)</f>
        <v>3546767974</v>
      </c>
      <c r="D50" s="13">
        <f aca="true" t="shared" si="5" ref="D50:I50">SUM(D14:D49)</f>
        <v>3215779232</v>
      </c>
      <c r="E50" s="27">
        <f t="shared" si="5"/>
        <v>3001449426</v>
      </c>
      <c r="F50" s="27">
        <f t="shared" si="5"/>
        <v>1990472608.3900006</v>
      </c>
      <c r="G50" s="13">
        <f t="shared" si="5"/>
        <v>1496189227</v>
      </c>
      <c r="H50" s="13">
        <f t="shared" si="5"/>
        <v>1399621965.7700002</v>
      </c>
      <c r="I50" s="13">
        <f t="shared" si="5"/>
        <v>1339965488.5700002</v>
      </c>
      <c r="J50" s="18">
        <f t="shared" si="2"/>
        <v>0.49848890140852903</v>
      </c>
      <c r="K50" s="18">
        <f t="shared" si="0"/>
        <v>0.4663153587216233</v>
      </c>
      <c r="L50" s="18">
        <f t="shared" si="1"/>
        <v>0.44643946919863914</v>
      </c>
      <c r="M50" s="23">
        <f>SUM(M14:M49)</f>
        <v>1470621278</v>
      </c>
      <c r="N50" s="23">
        <f t="shared" si="4"/>
        <v>1010976817.6099994</v>
      </c>
    </row>
    <row r="52" ht="15">
      <c r="B52" s="14" t="s">
        <v>62</v>
      </c>
    </row>
  </sheetData>
  <sheetProtection/>
  <mergeCells count="12">
    <mergeCell ref="M12:M13"/>
    <mergeCell ref="N12:N13"/>
    <mergeCell ref="B2:N6"/>
    <mergeCell ref="I12:I13"/>
    <mergeCell ref="C12:D12"/>
    <mergeCell ref="B12:B13"/>
    <mergeCell ref="F12:F13"/>
    <mergeCell ref="H12:H13"/>
    <mergeCell ref="J11:L11"/>
    <mergeCell ref="E12:E13"/>
    <mergeCell ref="J12:L12"/>
    <mergeCell ref="G12:G13"/>
  </mergeCells>
  <printOptions horizontalCentered="1"/>
  <pageMargins left="0.61" right="0.57" top="0.44" bottom="0.53" header="0.31496062992125984" footer="0.31496062992125984"/>
  <pageSetup fitToHeight="1" fitToWidth="1" horizontalDpi="600" verticalDpi="600" orientation="landscape" paperSize="9" r:id="rId2"/>
  <headerFooter>
    <oddFooter>&amp;CPágina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B2:N52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5.8515625" style="1" customWidth="1"/>
    <col min="2" max="2" width="35.8515625" style="1" customWidth="1"/>
    <col min="3" max="5" width="14.7109375" style="1" customWidth="1"/>
    <col min="6" max="6" width="15.7109375" style="1" customWidth="1"/>
    <col min="7" max="7" width="16.8515625" style="1" customWidth="1"/>
    <col min="8" max="9" width="15.7109375" style="1" customWidth="1"/>
    <col min="10" max="11" width="12.7109375" style="1" customWidth="1"/>
    <col min="12" max="12" width="12.7109375" style="12" customWidth="1"/>
    <col min="13" max="13" width="15.28125" style="1" customWidth="1"/>
    <col min="14" max="14" width="15.00390625" style="1" customWidth="1"/>
    <col min="15" max="16384" width="11.421875" style="1" customWidth="1"/>
  </cols>
  <sheetData>
    <row r="1" ht="15"/>
    <row r="2" spans="2:14" ht="15" customHeight="1">
      <c r="B2" s="44" t="s">
        <v>61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2:14" ht="15.75" customHeight="1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2:14" ht="15" customHeight="1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2:14" ht="15" customHeight="1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2:14" ht="15" customHeight="1"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8" ht="15.75">
      <c r="B8" s="2" t="s">
        <v>41</v>
      </c>
    </row>
    <row r="9" ht="15">
      <c r="B9" s="3" t="s">
        <v>2</v>
      </c>
    </row>
    <row r="11" spans="2:12" ht="15">
      <c r="B11" s="4"/>
      <c r="J11" s="48"/>
      <c r="K11" s="48"/>
      <c r="L11" s="48"/>
    </row>
    <row r="12" spans="2:14" s="5" customFormat="1" ht="15" customHeight="1">
      <c r="B12" s="46" t="s">
        <v>1</v>
      </c>
      <c r="C12" s="45" t="s">
        <v>0</v>
      </c>
      <c r="D12" s="45"/>
      <c r="E12" s="40" t="s">
        <v>44</v>
      </c>
      <c r="F12" s="40" t="s">
        <v>45</v>
      </c>
      <c r="G12" s="40" t="s">
        <v>55</v>
      </c>
      <c r="H12" s="40" t="s">
        <v>56</v>
      </c>
      <c r="I12" s="40" t="s">
        <v>57</v>
      </c>
      <c r="J12" s="49" t="s">
        <v>43</v>
      </c>
      <c r="K12" s="49"/>
      <c r="L12" s="49"/>
      <c r="M12" s="40" t="s">
        <v>49</v>
      </c>
      <c r="N12" s="42" t="s">
        <v>50</v>
      </c>
    </row>
    <row r="13" spans="2:14" s="5" customFormat="1" ht="40.5" customHeight="1">
      <c r="B13" s="47"/>
      <c r="C13" s="28" t="s">
        <v>38</v>
      </c>
      <c r="D13" s="28" t="s">
        <v>37</v>
      </c>
      <c r="E13" s="41"/>
      <c r="F13" s="41"/>
      <c r="G13" s="41"/>
      <c r="H13" s="41"/>
      <c r="I13" s="41"/>
      <c r="J13" s="28" t="s">
        <v>46</v>
      </c>
      <c r="K13" s="28" t="s">
        <v>47</v>
      </c>
      <c r="L13" s="29" t="s">
        <v>48</v>
      </c>
      <c r="M13" s="41"/>
      <c r="N13" s="43"/>
    </row>
    <row r="14" spans="2:14" ht="19.5" customHeight="1">
      <c r="B14" s="6" t="s">
        <v>3</v>
      </c>
      <c r="C14" s="9">
        <v>40168098</v>
      </c>
      <c r="D14" s="9">
        <v>51168098</v>
      </c>
      <c r="E14" s="24">
        <v>44293098</v>
      </c>
      <c r="F14" s="24">
        <v>23268794.439999998</v>
      </c>
      <c r="G14" s="9">
        <v>21057616</v>
      </c>
      <c r="H14" s="9">
        <v>12719880.6</v>
      </c>
      <c r="I14" s="9">
        <v>11804130.86</v>
      </c>
      <c r="J14" s="15">
        <f>IF(ISERROR(+G14/E14)=TRUE,0,++G14/E14)</f>
        <v>0.47541528930760274</v>
      </c>
      <c r="K14" s="15">
        <f aca="true" t="shared" si="0" ref="K14:K50">IF(ISERROR(+H14/E14)=TRUE,0,++H14/E14)</f>
        <v>0.2871752298744152</v>
      </c>
      <c r="L14" s="15">
        <f aca="true" t="shared" si="1" ref="L14:L50">IF(ISERROR(+I14/E14)=TRUE,0,++I14/E14)</f>
        <v>0.2665004570238009</v>
      </c>
      <c r="M14" s="20">
        <f>IF(ISERROR(+E14-G14)=TRUE,0,++E14-G14)</f>
        <v>23235482</v>
      </c>
      <c r="N14" s="20">
        <f>IF(ISERROR(+E14-F14)=TRUE,0,++E14-F14)</f>
        <v>21024303.560000002</v>
      </c>
    </row>
    <row r="15" spans="2:14" ht="19.5" customHeight="1">
      <c r="B15" s="7" t="s">
        <v>4</v>
      </c>
      <c r="C15" s="10">
        <v>1347647</v>
      </c>
      <c r="D15" s="10">
        <v>3289914</v>
      </c>
      <c r="E15" s="25">
        <v>1647647</v>
      </c>
      <c r="F15" s="30">
        <v>513896.17</v>
      </c>
      <c r="G15" s="10">
        <v>436289</v>
      </c>
      <c r="H15" s="10">
        <v>399410.61</v>
      </c>
      <c r="I15" s="10">
        <v>390742.73</v>
      </c>
      <c r="J15" s="16">
        <f aca="true" t="shared" si="2" ref="J15:J50">IF(ISERROR(+G15/E15)=TRUE,0,++G15/E15)</f>
        <v>0.26479518974634736</v>
      </c>
      <c r="K15" s="16">
        <f t="shared" si="0"/>
        <v>0.24241273161059376</v>
      </c>
      <c r="L15" s="16">
        <f t="shared" si="1"/>
        <v>0.2371519688379853</v>
      </c>
      <c r="M15" s="21">
        <f aca="true" t="shared" si="3" ref="M15:M49">IF(ISERROR(+E15-G15)=TRUE,0,++E15-G15)</f>
        <v>1211358</v>
      </c>
      <c r="N15" s="21">
        <f aca="true" t="shared" si="4" ref="N15:N50">IF(ISERROR(+E15-F15)=TRUE,0,++E15-F15)</f>
        <v>1133750.83</v>
      </c>
    </row>
    <row r="16" spans="2:14" ht="19.5" customHeight="1">
      <c r="B16" s="7" t="s">
        <v>54</v>
      </c>
      <c r="C16" s="10">
        <v>7235866</v>
      </c>
      <c r="D16" s="10">
        <v>8060053</v>
      </c>
      <c r="E16" s="25">
        <v>7493053</v>
      </c>
      <c r="F16" s="30">
        <v>5137249.03</v>
      </c>
      <c r="G16" s="10">
        <v>3340249</v>
      </c>
      <c r="H16" s="10">
        <v>3141182.43</v>
      </c>
      <c r="I16" s="10">
        <v>2965407.18</v>
      </c>
      <c r="J16" s="16">
        <f t="shared" si="2"/>
        <v>0.4457794439729707</v>
      </c>
      <c r="K16" s="16">
        <f t="shared" si="0"/>
        <v>0.41921262668234166</v>
      </c>
      <c r="L16" s="16">
        <f t="shared" si="1"/>
        <v>0.39575419792172833</v>
      </c>
      <c r="M16" s="21">
        <f t="shared" si="3"/>
        <v>4152804</v>
      </c>
      <c r="N16" s="21">
        <f t="shared" si="4"/>
        <v>2355803.9699999997</v>
      </c>
    </row>
    <row r="17" spans="2:14" ht="19.5" customHeight="1">
      <c r="B17" s="7" t="s">
        <v>5</v>
      </c>
      <c r="C17" s="10">
        <v>21949285</v>
      </c>
      <c r="D17" s="10">
        <v>23521691</v>
      </c>
      <c r="E17" s="25">
        <v>22249285</v>
      </c>
      <c r="F17" s="30">
        <v>14737867.950000001</v>
      </c>
      <c r="G17" s="10">
        <v>8747192</v>
      </c>
      <c r="H17" s="10">
        <v>7525337.529999999</v>
      </c>
      <c r="I17" s="10">
        <v>7204522.64</v>
      </c>
      <c r="J17" s="16">
        <f t="shared" si="2"/>
        <v>0.3931448583628642</v>
      </c>
      <c r="K17" s="16">
        <f t="shared" si="0"/>
        <v>0.3382282859876171</v>
      </c>
      <c r="L17" s="16">
        <f t="shared" si="1"/>
        <v>0.3238091758903713</v>
      </c>
      <c r="M17" s="21">
        <f t="shared" si="3"/>
        <v>13502093</v>
      </c>
      <c r="N17" s="21">
        <f t="shared" si="4"/>
        <v>7511417.049999999</v>
      </c>
    </row>
    <row r="18" spans="2:14" ht="19.5" customHeight="1">
      <c r="B18" s="7" t="s">
        <v>6</v>
      </c>
      <c r="C18" s="10">
        <v>3165844</v>
      </c>
      <c r="D18" s="10">
        <v>5008339</v>
      </c>
      <c r="E18" s="25">
        <v>3465844</v>
      </c>
      <c r="F18" s="30">
        <v>1227985.84</v>
      </c>
      <c r="G18" s="10">
        <v>862734</v>
      </c>
      <c r="H18" s="10">
        <v>755047.9400000001</v>
      </c>
      <c r="I18" s="10">
        <v>744333.5000000001</v>
      </c>
      <c r="J18" s="16">
        <f t="shared" si="2"/>
        <v>0.24892464865700822</v>
      </c>
      <c r="K18" s="16">
        <f t="shared" si="0"/>
        <v>0.2178539888119604</v>
      </c>
      <c r="L18" s="16">
        <f t="shared" si="1"/>
        <v>0.21476255134391511</v>
      </c>
      <c r="M18" s="21">
        <f t="shared" si="3"/>
        <v>2603110</v>
      </c>
      <c r="N18" s="21">
        <f t="shared" si="4"/>
        <v>2237858.16</v>
      </c>
    </row>
    <row r="19" spans="2:14" ht="19.5" customHeight="1">
      <c r="B19" s="7" t="s">
        <v>7</v>
      </c>
      <c r="C19" s="10">
        <v>26570000</v>
      </c>
      <c r="D19" s="10">
        <v>28087063</v>
      </c>
      <c r="E19" s="25">
        <v>26870000</v>
      </c>
      <c r="F19" s="30">
        <v>22697714.529999997</v>
      </c>
      <c r="G19" s="10">
        <v>14265716</v>
      </c>
      <c r="H19" s="10">
        <v>13064144.550000008</v>
      </c>
      <c r="I19" s="10">
        <v>11989371.250000007</v>
      </c>
      <c r="J19" s="16">
        <f t="shared" si="2"/>
        <v>0.5309161146259769</v>
      </c>
      <c r="K19" s="16">
        <f t="shared" si="0"/>
        <v>0.48619815965761104</v>
      </c>
      <c r="L19" s="16">
        <f t="shared" si="1"/>
        <v>0.4461991533308525</v>
      </c>
      <c r="M19" s="21">
        <f t="shared" si="3"/>
        <v>12604284</v>
      </c>
      <c r="N19" s="21">
        <f t="shared" si="4"/>
        <v>4172285.4700000025</v>
      </c>
    </row>
    <row r="20" spans="2:14" ht="19.5" customHeight="1">
      <c r="B20" s="7" t="s">
        <v>8</v>
      </c>
      <c r="C20" s="10">
        <v>18732517</v>
      </c>
      <c r="D20" s="10">
        <v>20591164</v>
      </c>
      <c r="E20" s="25">
        <v>19032517</v>
      </c>
      <c r="F20" s="30">
        <v>13019745.290000001</v>
      </c>
      <c r="G20" s="10">
        <v>9563348</v>
      </c>
      <c r="H20" s="10">
        <v>8318949.0200000005</v>
      </c>
      <c r="I20" s="10">
        <v>8066862.639999996</v>
      </c>
      <c r="J20" s="16">
        <f t="shared" si="2"/>
        <v>0.5024741604066346</v>
      </c>
      <c r="K20" s="16">
        <f t="shared" si="0"/>
        <v>0.4370913747246358</v>
      </c>
      <c r="L20" s="16">
        <f t="shared" si="1"/>
        <v>0.4238463383482067</v>
      </c>
      <c r="M20" s="21">
        <f t="shared" si="3"/>
        <v>9469169</v>
      </c>
      <c r="N20" s="21">
        <f t="shared" si="4"/>
        <v>6012771.709999999</v>
      </c>
    </row>
    <row r="21" spans="2:14" ht="19.5" customHeight="1">
      <c r="B21" s="7" t="s">
        <v>9</v>
      </c>
      <c r="C21" s="10">
        <v>6559174</v>
      </c>
      <c r="D21" s="10">
        <v>7893930</v>
      </c>
      <c r="E21" s="25">
        <v>6856341</v>
      </c>
      <c r="F21" s="30">
        <v>5002064.54</v>
      </c>
      <c r="G21" s="10">
        <v>4243194</v>
      </c>
      <c r="H21" s="10">
        <v>3845446.920000001</v>
      </c>
      <c r="I21" s="10">
        <v>2235211.5300000003</v>
      </c>
      <c r="J21" s="16">
        <f t="shared" si="2"/>
        <v>0.618871494285363</v>
      </c>
      <c r="K21" s="16">
        <f t="shared" si="0"/>
        <v>0.5608599280578374</v>
      </c>
      <c r="L21" s="16">
        <f t="shared" si="1"/>
        <v>0.3260064705066449</v>
      </c>
      <c r="M21" s="21">
        <f t="shared" si="3"/>
        <v>2613147</v>
      </c>
      <c r="N21" s="21">
        <f t="shared" si="4"/>
        <v>1854276.46</v>
      </c>
    </row>
    <row r="22" spans="2:14" ht="19.5" customHeight="1">
      <c r="B22" s="7" t="s">
        <v>10</v>
      </c>
      <c r="C22" s="10">
        <v>16000000</v>
      </c>
      <c r="D22" s="10">
        <v>21966064</v>
      </c>
      <c r="E22" s="25">
        <v>16300000</v>
      </c>
      <c r="F22" s="30">
        <v>9479745.120000001</v>
      </c>
      <c r="G22" s="10">
        <v>9394613</v>
      </c>
      <c r="H22" s="10">
        <v>8450447.139999997</v>
      </c>
      <c r="I22" s="10">
        <v>7442900.989999998</v>
      </c>
      <c r="J22" s="16">
        <f t="shared" si="2"/>
        <v>0.5763566257668712</v>
      </c>
      <c r="K22" s="16">
        <f t="shared" si="0"/>
        <v>0.5184323398773004</v>
      </c>
      <c r="L22" s="16">
        <f t="shared" si="1"/>
        <v>0.4566196926380367</v>
      </c>
      <c r="M22" s="21">
        <f t="shared" si="3"/>
        <v>6905387</v>
      </c>
      <c r="N22" s="21">
        <f t="shared" si="4"/>
        <v>6820254.879999999</v>
      </c>
    </row>
    <row r="23" spans="2:14" ht="19.5" customHeight="1">
      <c r="B23" s="7" t="s">
        <v>11</v>
      </c>
      <c r="C23" s="10">
        <v>4202942</v>
      </c>
      <c r="D23" s="10">
        <v>6311488</v>
      </c>
      <c r="E23" s="25">
        <v>5402882</v>
      </c>
      <c r="F23" s="30">
        <v>3656817.91</v>
      </c>
      <c r="G23" s="10">
        <v>2715198</v>
      </c>
      <c r="H23" s="10">
        <v>2508526.76</v>
      </c>
      <c r="I23" s="10">
        <v>2045746.3599999999</v>
      </c>
      <c r="J23" s="16">
        <f t="shared" si="2"/>
        <v>0.5025462336582587</v>
      </c>
      <c r="K23" s="16">
        <f t="shared" si="0"/>
        <v>0.46429419706001346</v>
      </c>
      <c r="L23" s="16">
        <f t="shared" si="1"/>
        <v>0.3786398370351231</v>
      </c>
      <c r="M23" s="21">
        <f t="shared" si="3"/>
        <v>2687684</v>
      </c>
      <c r="N23" s="21">
        <f t="shared" si="4"/>
        <v>1746064.0899999999</v>
      </c>
    </row>
    <row r="24" spans="2:14" ht="19.5" customHeight="1">
      <c r="B24" s="7" t="s">
        <v>12</v>
      </c>
      <c r="C24" s="10">
        <v>6750900</v>
      </c>
      <c r="D24" s="10">
        <v>7596574</v>
      </c>
      <c r="E24" s="25">
        <v>7050900</v>
      </c>
      <c r="F24" s="30">
        <v>2159056.86</v>
      </c>
      <c r="G24" s="10">
        <v>2124095</v>
      </c>
      <c r="H24" s="10">
        <v>1641961.09</v>
      </c>
      <c r="I24" s="10">
        <v>1590953.0899999999</v>
      </c>
      <c r="J24" s="16">
        <f t="shared" si="2"/>
        <v>0.30125161326922806</v>
      </c>
      <c r="K24" s="16">
        <f t="shared" si="0"/>
        <v>0.2328725538583727</v>
      </c>
      <c r="L24" s="16">
        <f t="shared" si="1"/>
        <v>0.2256383000751677</v>
      </c>
      <c r="M24" s="21">
        <f t="shared" si="3"/>
        <v>4926805</v>
      </c>
      <c r="N24" s="21">
        <f t="shared" si="4"/>
        <v>4891843.140000001</v>
      </c>
    </row>
    <row r="25" spans="2:14" ht="19.5" customHeight="1">
      <c r="B25" s="7" t="s">
        <v>13</v>
      </c>
      <c r="C25" s="10">
        <v>23908222</v>
      </c>
      <c r="D25" s="10">
        <v>26836105</v>
      </c>
      <c r="E25" s="25">
        <v>24208222</v>
      </c>
      <c r="F25" s="30">
        <v>10834696.049999999</v>
      </c>
      <c r="G25" s="10">
        <v>9801573</v>
      </c>
      <c r="H25" s="10">
        <v>9392119.39</v>
      </c>
      <c r="I25" s="10">
        <v>8815724.559999999</v>
      </c>
      <c r="J25" s="16">
        <f t="shared" si="2"/>
        <v>0.40488611679122904</v>
      </c>
      <c r="K25" s="16">
        <f t="shared" si="0"/>
        <v>0.3879722926367744</v>
      </c>
      <c r="L25" s="16">
        <f t="shared" si="1"/>
        <v>0.3641624139104474</v>
      </c>
      <c r="M25" s="21">
        <f t="shared" si="3"/>
        <v>14406649</v>
      </c>
      <c r="N25" s="21">
        <f t="shared" si="4"/>
        <v>13373525.950000001</v>
      </c>
    </row>
    <row r="26" spans="2:14" ht="19.5" customHeight="1">
      <c r="B26" s="7" t="s">
        <v>14</v>
      </c>
      <c r="C26" s="10">
        <v>4064708</v>
      </c>
      <c r="D26" s="10">
        <v>5660169</v>
      </c>
      <c r="E26" s="25">
        <v>4394708</v>
      </c>
      <c r="F26" s="30">
        <v>1736622.96</v>
      </c>
      <c r="G26" s="10">
        <v>1677403</v>
      </c>
      <c r="H26" s="10">
        <v>1033470.9</v>
      </c>
      <c r="I26" s="10">
        <v>962869.3999999999</v>
      </c>
      <c r="J26" s="16">
        <f t="shared" si="2"/>
        <v>0.38168701993397514</v>
      </c>
      <c r="K26" s="16">
        <f t="shared" si="0"/>
        <v>0.23516258645625604</v>
      </c>
      <c r="L26" s="16">
        <f t="shared" si="1"/>
        <v>0.2190974690468627</v>
      </c>
      <c r="M26" s="21">
        <f t="shared" si="3"/>
        <v>2717305</v>
      </c>
      <c r="N26" s="21">
        <f t="shared" si="4"/>
        <v>2658085.04</v>
      </c>
    </row>
    <row r="27" spans="2:14" ht="19.5" customHeight="1">
      <c r="B27" s="7" t="s">
        <v>15</v>
      </c>
      <c r="C27" s="10">
        <v>11627400</v>
      </c>
      <c r="D27" s="10">
        <v>14778847</v>
      </c>
      <c r="E27" s="25">
        <v>11927400</v>
      </c>
      <c r="F27" s="30">
        <v>11063367.95</v>
      </c>
      <c r="G27" s="10">
        <v>4513732</v>
      </c>
      <c r="H27" s="10">
        <v>3854818.1799999997</v>
      </c>
      <c r="I27" s="10">
        <v>3521351.5599999996</v>
      </c>
      <c r="J27" s="16">
        <f t="shared" si="2"/>
        <v>0.37843385817529385</v>
      </c>
      <c r="K27" s="16">
        <f t="shared" si="0"/>
        <v>0.323190148733169</v>
      </c>
      <c r="L27" s="16">
        <f t="shared" si="1"/>
        <v>0.29523211764508606</v>
      </c>
      <c r="M27" s="21">
        <f t="shared" si="3"/>
        <v>7413668</v>
      </c>
      <c r="N27" s="21">
        <f t="shared" si="4"/>
        <v>864032.0500000007</v>
      </c>
    </row>
    <row r="28" spans="2:14" ht="19.5" customHeight="1">
      <c r="B28" s="7" t="s">
        <v>16</v>
      </c>
      <c r="C28" s="10">
        <v>6246148</v>
      </c>
      <c r="D28" s="10">
        <v>8965991</v>
      </c>
      <c r="E28" s="25">
        <v>6546148</v>
      </c>
      <c r="F28" s="30">
        <v>4732158.82</v>
      </c>
      <c r="G28" s="10">
        <v>2849951</v>
      </c>
      <c r="H28" s="10">
        <v>2272665.2899999996</v>
      </c>
      <c r="I28" s="10">
        <v>1959963.09</v>
      </c>
      <c r="J28" s="16">
        <f t="shared" si="2"/>
        <v>0.43536305625842864</v>
      </c>
      <c r="K28" s="16">
        <f t="shared" si="0"/>
        <v>0.3471759712734878</v>
      </c>
      <c r="L28" s="16">
        <f t="shared" si="1"/>
        <v>0.29940708489939427</v>
      </c>
      <c r="M28" s="21">
        <f t="shared" si="3"/>
        <v>3696197</v>
      </c>
      <c r="N28" s="21">
        <f t="shared" si="4"/>
        <v>1813989.1799999997</v>
      </c>
    </row>
    <row r="29" spans="2:14" ht="19.5" customHeight="1">
      <c r="B29" s="7" t="s">
        <v>17</v>
      </c>
      <c r="C29" s="10">
        <v>45163052</v>
      </c>
      <c r="D29" s="10">
        <v>52465448</v>
      </c>
      <c r="E29" s="25">
        <v>45843149</v>
      </c>
      <c r="F29" s="30">
        <v>19453503.37</v>
      </c>
      <c r="G29" s="10">
        <v>17286441</v>
      </c>
      <c r="H29" s="10">
        <v>13346890.320000004</v>
      </c>
      <c r="I29" s="10">
        <v>12042717.360000001</v>
      </c>
      <c r="J29" s="16">
        <f t="shared" si="2"/>
        <v>0.37707795771184915</v>
      </c>
      <c r="K29" s="16">
        <f t="shared" si="0"/>
        <v>0.29114252862516066</v>
      </c>
      <c r="L29" s="16">
        <f t="shared" si="1"/>
        <v>0.2626939384116043</v>
      </c>
      <c r="M29" s="21">
        <f t="shared" si="3"/>
        <v>28556708</v>
      </c>
      <c r="N29" s="21">
        <f t="shared" si="4"/>
        <v>26389645.63</v>
      </c>
    </row>
    <row r="30" spans="2:14" ht="19.5" customHeight="1">
      <c r="B30" s="7" t="s">
        <v>18</v>
      </c>
      <c r="C30" s="10">
        <v>18523292</v>
      </c>
      <c r="D30" s="10">
        <v>19255042</v>
      </c>
      <c r="E30" s="25">
        <v>18603292</v>
      </c>
      <c r="F30" s="30">
        <v>7909226.03</v>
      </c>
      <c r="G30" s="10">
        <v>7857151</v>
      </c>
      <c r="H30" s="10">
        <v>6851697.099999997</v>
      </c>
      <c r="I30" s="10">
        <v>6750683.099999996</v>
      </c>
      <c r="J30" s="16">
        <f t="shared" si="2"/>
        <v>0.4223527212280493</v>
      </c>
      <c r="K30" s="16">
        <f t="shared" si="0"/>
        <v>0.3683056256924848</v>
      </c>
      <c r="L30" s="16">
        <f t="shared" si="1"/>
        <v>0.36287572651120004</v>
      </c>
      <c r="M30" s="21">
        <f t="shared" si="3"/>
        <v>10746141</v>
      </c>
      <c r="N30" s="21">
        <f t="shared" si="4"/>
        <v>10694065.969999999</v>
      </c>
    </row>
    <row r="31" spans="2:14" ht="19.5" customHeight="1">
      <c r="B31" s="7" t="s">
        <v>19</v>
      </c>
      <c r="C31" s="10">
        <v>8408257</v>
      </c>
      <c r="D31" s="10">
        <v>8935190</v>
      </c>
      <c r="E31" s="25">
        <v>8677265</v>
      </c>
      <c r="F31" s="30">
        <v>6224888.01</v>
      </c>
      <c r="G31" s="10">
        <v>4458349</v>
      </c>
      <c r="H31" s="10">
        <v>3535387.6</v>
      </c>
      <c r="I31" s="10">
        <v>3307347.799999999</v>
      </c>
      <c r="J31" s="16">
        <f t="shared" si="2"/>
        <v>0.5137965706936459</v>
      </c>
      <c r="K31" s="16">
        <f t="shared" si="0"/>
        <v>0.4074310972408933</v>
      </c>
      <c r="L31" s="16">
        <f t="shared" si="1"/>
        <v>0.381150950212999</v>
      </c>
      <c r="M31" s="21">
        <f t="shared" si="3"/>
        <v>4218916</v>
      </c>
      <c r="N31" s="21">
        <f t="shared" si="4"/>
        <v>2452376.99</v>
      </c>
    </row>
    <row r="32" spans="2:14" ht="19.5" customHeight="1">
      <c r="B32" s="7" t="s">
        <v>20</v>
      </c>
      <c r="C32" s="10">
        <v>9559078</v>
      </c>
      <c r="D32" s="10">
        <v>10886835</v>
      </c>
      <c r="E32" s="25">
        <v>9859078</v>
      </c>
      <c r="F32" s="30">
        <v>4496035.25</v>
      </c>
      <c r="G32" s="10">
        <v>3770448</v>
      </c>
      <c r="H32" s="10">
        <v>3286673.65</v>
      </c>
      <c r="I32" s="10">
        <v>2907556.919999999</v>
      </c>
      <c r="J32" s="16">
        <f t="shared" si="2"/>
        <v>0.3824341383646625</v>
      </c>
      <c r="K32" s="16">
        <f t="shared" si="0"/>
        <v>0.33336521427257193</v>
      </c>
      <c r="L32" s="16">
        <f t="shared" si="1"/>
        <v>0.29491164589629976</v>
      </c>
      <c r="M32" s="21">
        <f t="shared" si="3"/>
        <v>6088630</v>
      </c>
      <c r="N32" s="21">
        <f t="shared" si="4"/>
        <v>5363042.75</v>
      </c>
    </row>
    <row r="33" spans="2:14" ht="19.5" customHeight="1">
      <c r="B33" s="7" t="s">
        <v>21</v>
      </c>
      <c r="C33" s="10">
        <v>3385086</v>
      </c>
      <c r="D33" s="10">
        <v>4398568</v>
      </c>
      <c r="E33" s="25">
        <v>4104414</v>
      </c>
      <c r="F33" s="30">
        <v>2828831.63</v>
      </c>
      <c r="G33" s="10">
        <v>1707018</v>
      </c>
      <c r="H33" s="10">
        <v>1597303.5200000005</v>
      </c>
      <c r="I33" s="10">
        <v>1079695.5599999998</v>
      </c>
      <c r="J33" s="16">
        <f t="shared" si="2"/>
        <v>0.4158981038462494</v>
      </c>
      <c r="K33" s="16">
        <f t="shared" si="0"/>
        <v>0.38916725262120255</v>
      </c>
      <c r="L33" s="16">
        <f t="shared" si="1"/>
        <v>0.26305717698068465</v>
      </c>
      <c r="M33" s="21">
        <f t="shared" si="3"/>
        <v>2397396</v>
      </c>
      <c r="N33" s="21">
        <f t="shared" si="4"/>
        <v>1275582.37</v>
      </c>
    </row>
    <row r="34" spans="2:14" ht="19.5" customHeight="1">
      <c r="B34" s="7" t="s">
        <v>22</v>
      </c>
      <c r="C34" s="10">
        <v>3000000</v>
      </c>
      <c r="D34" s="10">
        <v>4687587</v>
      </c>
      <c r="E34" s="25">
        <v>3300000</v>
      </c>
      <c r="F34" s="30">
        <v>2100011.52</v>
      </c>
      <c r="G34" s="10">
        <v>1295231</v>
      </c>
      <c r="H34" s="10">
        <v>1209073.6099999999</v>
      </c>
      <c r="I34" s="10">
        <v>1033173.6099999999</v>
      </c>
      <c r="J34" s="16">
        <f t="shared" si="2"/>
        <v>0.3924942424242424</v>
      </c>
      <c r="K34" s="16">
        <f t="shared" si="0"/>
        <v>0.3663859424242424</v>
      </c>
      <c r="L34" s="16">
        <f t="shared" si="1"/>
        <v>0.3130829121212121</v>
      </c>
      <c r="M34" s="21">
        <f t="shared" si="3"/>
        <v>2004769</v>
      </c>
      <c r="N34" s="21">
        <f t="shared" si="4"/>
        <v>1199988.48</v>
      </c>
    </row>
    <row r="35" spans="2:14" ht="19.5" customHeight="1">
      <c r="B35" s="7" t="s">
        <v>23</v>
      </c>
      <c r="C35" s="10">
        <v>8426605</v>
      </c>
      <c r="D35" s="10">
        <v>8684341</v>
      </c>
      <c r="E35" s="25">
        <v>8540676</v>
      </c>
      <c r="F35" s="30">
        <v>5929885.11</v>
      </c>
      <c r="G35" s="10">
        <v>3517180</v>
      </c>
      <c r="H35" s="10">
        <v>2650317.35</v>
      </c>
      <c r="I35" s="10">
        <v>2587479.2700000005</v>
      </c>
      <c r="J35" s="16">
        <f t="shared" si="2"/>
        <v>0.41181517715927873</v>
      </c>
      <c r="K35" s="16">
        <f t="shared" si="0"/>
        <v>0.3103170463321639</v>
      </c>
      <c r="L35" s="16">
        <f t="shared" si="1"/>
        <v>0.3029595397366673</v>
      </c>
      <c r="M35" s="21">
        <f t="shared" si="3"/>
        <v>5023496</v>
      </c>
      <c r="N35" s="21">
        <f t="shared" si="4"/>
        <v>2610790.8899999997</v>
      </c>
    </row>
    <row r="36" spans="2:14" ht="19.5" customHeight="1">
      <c r="B36" s="7" t="s">
        <v>24</v>
      </c>
      <c r="C36" s="10">
        <v>5931765</v>
      </c>
      <c r="D36" s="10">
        <v>6326700</v>
      </c>
      <c r="E36" s="25">
        <v>6223340</v>
      </c>
      <c r="F36" s="30">
        <v>4006112.64</v>
      </c>
      <c r="G36" s="10">
        <v>2352139</v>
      </c>
      <c r="H36" s="10">
        <v>2008306.7799999998</v>
      </c>
      <c r="I36" s="10">
        <v>1899682.2699999998</v>
      </c>
      <c r="J36" s="16">
        <f t="shared" si="2"/>
        <v>0.3779544424697992</v>
      </c>
      <c r="K36" s="16">
        <f t="shared" si="0"/>
        <v>0.32270561788364444</v>
      </c>
      <c r="L36" s="16">
        <f t="shared" si="1"/>
        <v>0.30525124290172156</v>
      </c>
      <c r="M36" s="21">
        <f t="shared" si="3"/>
        <v>3871201</v>
      </c>
      <c r="N36" s="21">
        <f t="shared" si="4"/>
        <v>2217227.36</v>
      </c>
    </row>
    <row r="37" spans="2:14" ht="19.5" customHeight="1">
      <c r="B37" s="7" t="s">
        <v>25</v>
      </c>
      <c r="C37" s="10">
        <v>2776591</v>
      </c>
      <c r="D37" s="10">
        <v>3209792</v>
      </c>
      <c r="E37" s="25">
        <v>3076591</v>
      </c>
      <c r="F37" s="30">
        <v>1616930.11</v>
      </c>
      <c r="G37" s="10">
        <v>1457743</v>
      </c>
      <c r="H37" s="10">
        <v>1449938.3199999998</v>
      </c>
      <c r="I37" s="10">
        <v>1387445.54</v>
      </c>
      <c r="J37" s="16">
        <f t="shared" si="2"/>
        <v>0.4738176117657498</v>
      </c>
      <c r="K37" s="16">
        <f t="shared" si="0"/>
        <v>0.4712808169821727</v>
      </c>
      <c r="L37" s="16">
        <f t="shared" si="1"/>
        <v>0.4509684712722621</v>
      </c>
      <c r="M37" s="21">
        <f t="shared" si="3"/>
        <v>1618848</v>
      </c>
      <c r="N37" s="21">
        <f t="shared" si="4"/>
        <v>1459660.89</v>
      </c>
    </row>
    <row r="38" spans="2:14" ht="19.5" customHeight="1">
      <c r="B38" s="7" t="s">
        <v>26</v>
      </c>
      <c r="C38" s="10">
        <v>2478658</v>
      </c>
      <c r="D38" s="10">
        <v>2916286</v>
      </c>
      <c r="E38" s="25">
        <v>2774831</v>
      </c>
      <c r="F38" s="30">
        <v>794568.98</v>
      </c>
      <c r="G38" s="10">
        <v>483856</v>
      </c>
      <c r="H38" s="10">
        <v>483843.9600000001</v>
      </c>
      <c r="I38" s="10">
        <v>283789.9600000001</v>
      </c>
      <c r="J38" s="16">
        <f t="shared" si="2"/>
        <v>0.17437314200396348</v>
      </c>
      <c r="K38" s="16">
        <f t="shared" si="0"/>
        <v>0.17436880300097557</v>
      </c>
      <c r="L38" s="16">
        <f t="shared" si="1"/>
        <v>0.10227288076282846</v>
      </c>
      <c r="M38" s="21">
        <f t="shared" si="3"/>
        <v>2290975</v>
      </c>
      <c r="N38" s="21">
        <f t="shared" si="4"/>
        <v>1980262.02</v>
      </c>
    </row>
    <row r="39" spans="2:14" ht="19.5" customHeight="1">
      <c r="B39" s="7" t="s">
        <v>27</v>
      </c>
      <c r="C39" s="10">
        <v>2652582</v>
      </c>
      <c r="D39" s="10">
        <v>3228251</v>
      </c>
      <c r="E39" s="25">
        <v>2952582</v>
      </c>
      <c r="F39" s="30">
        <v>496044.3</v>
      </c>
      <c r="G39" s="10">
        <v>567534</v>
      </c>
      <c r="H39" s="10">
        <v>567120.64</v>
      </c>
      <c r="I39" s="10">
        <v>516782.12</v>
      </c>
      <c r="J39" s="16">
        <f t="shared" si="2"/>
        <v>0.1922161687634755</v>
      </c>
      <c r="K39" s="16">
        <f t="shared" si="0"/>
        <v>0.1920761692647317</v>
      </c>
      <c r="L39" s="16">
        <f t="shared" si="1"/>
        <v>0.17502718637450204</v>
      </c>
      <c r="M39" s="21">
        <f t="shared" si="3"/>
        <v>2385048</v>
      </c>
      <c r="N39" s="21">
        <f t="shared" si="4"/>
        <v>2456537.7</v>
      </c>
    </row>
    <row r="40" spans="2:14" ht="19.5" customHeight="1">
      <c r="B40" s="7" t="s">
        <v>28</v>
      </c>
      <c r="C40" s="10">
        <v>2561468</v>
      </c>
      <c r="D40" s="10">
        <v>2618246</v>
      </c>
      <c r="E40" s="25">
        <v>2618246</v>
      </c>
      <c r="F40" s="30">
        <v>1028216.16</v>
      </c>
      <c r="G40" s="10">
        <v>747313</v>
      </c>
      <c r="H40" s="10">
        <v>715240.5599999999</v>
      </c>
      <c r="I40" s="10">
        <v>715240.5599999999</v>
      </c>
      <c r="J40" s="16">
        <f t="shared" si="2"/>
        <v>0.28542505173310684</v>
      </c>
      <c r="K40" s="16">
        <f t="shared" si="0"/>
        <v>0.273175461740417</v>
      </c>
      <c r="L40" s="16">
        <f t="shared" si="1"/>
        <v>0.273175461740417</v>
      </c>
      <c r="M40" s="21">
        <f t="shared" si="3"/>
        <v>1870933</v>
      </c>
      <c r="N40" s="21">
        <f t="shared" si="4"/>
        <v>1590029.8399999999</v>
      </c>
    </row>
    <row r="41" spans="2:14" ht="19.5" customHeight="1">
      <c r="B41" s="7" t="s">
        <v>29</v>
      </c>
      <c r="C41" s="10">
        <v>2282828</v>
      </c>
      <c r="D41" s="10">
        <v>2599462</v>
      </c>
      <c r="E41" s="25">
        <v>2599462</v>
      </c>
      <c r="F41" s="30">
        <v>1239582.68</v>
      </c>
      <c r="G41" s="10">
        <v>1136446</v>
      </c>
      <c r="H41" s="10">
        <v>1106278.59</v>
      </c>
      <c r="I41" s="10">
        <v>1087703.32</v>
      </c>
      <c r="J41" s="16">
        <f t="shared" si="2"/>
        <v>0.43718507906636067</v>
      </c>
      <c r="K41" s="16">
        <f t="shared" si="0"/>
        <v>0.42557982767203373</v>
      </c>
      <c r="L41" s="16">
        <f t="shared" si="1"/>
        <v>0.41843401442298445</v>
      </c>
      <c r="M41" s="21">
        <f t="shared" si="3"/>
        <v>1463016</v>
      </c>
      <c r="N41" s="21">
        <f t="shared" si="4"/>
        <v>1359879.32</v>
      </c>
    </row>
    <row r="42" spans="2:14" ht="19.5" customHeight="1">
      <c r="B42" s="7" t="s">
        <v>30</v>
      </c>
      <c r="C42" s="10">
        <v>3349599</v>
      </c>
      <c r="D42" s="10">
        <v>3361145</v>
      </c>
      <c r="E42" s="25">
        <v>3361145</v>
      </c>
      <c r="F42" s="30">
        <v>2517424.3</v>
      </c>
      <c r="G42" s="10">
        <v>1464917</v>
      </c>
      <c r="H42" s="10">
        <v>1462615.22</v>
      </c>
      <c r="I42" s="10">
        <v>1462615.22</v>
      </c>
      <c r="J42" s="16">
        <f t="shared" si="2"/>
        <v>0.43583867997363995</v>
      </c>
      <c r="K42" s="16">
        <f t="shared" si="0"/>
        <v>0.43515385977100063</v>
      </c>
      <c r="L42" s="16">
        <f t="shared" si="1"/>
        <v>0.43515385977100063</v>
      </c>
      <c r="M42" s="21">
        <f t="shared" si="3"/>
        <v>1896228</v>
      </c>
      <c r="N42" s="21">
        <f t="shared" si="4"/>
        <v>843720.7000000002</v>
      </c>
    </row>
    <row r="43" spans="2:14" ht="19.5" customHeight="1">
      <c r="B43" s="7" t="s">
        <v>31</v>
      </c>
      <c r="C43" s="10">
        <v>2992486</v>
      </c>
      <c r="D43" s="10">
        <v>3381995</v>
      </c>
      <c r="E43" s="25">
        <v>3381995</v>
      </c>
      <c r="F43" s="30">
        <v>1046067.2</v>
      </c>
      <c r="G43" s="10">
        <v>717013</v>
      </c>
      <c r="H43" s="10">
        <v>672010</v>
      </c>
      <c r="I43" s="10">
        <v>672010</v>
      </c>
      <c r="J43" s="16">
        <f t="shared" si="2"/>
        <v>0.212008888244956</v>
      </c>
      <c r="K43" s="16">
        <f t="shared" si="0"/>
        <v>0.198702245272391</v>
      </c>
      <c r="L43" s="16">
        <f t="shared" si="1"/>
        <v>0.198702245272391</v>
      </c>
      <c r="M43" s="21">
        <f t="shared" si="3"/>
        <v>2664982</v>
      </c>
      <c r="N43" s="21">
        <f t="shared" si="4"/>
        <v>2335927.8</v>
      </c>
    </row>
    <row r="44" spans="2:14" ht="19.5" customHeight="1">
      <c r="B44" s="7" t="s">
        <v>32</v>
      </c>
      <c r="C44" s="10">
        <v>5976690</v>
      </c>
      <c r="D44" s="10">
        <v>7235148</v>
      </c>
      <c r="E44" s="25">
        <v>5976690</v>
      </c>
      <c r="F44" s="30">
        <v>4818501.76</v>
      </c>
      <c r="G44" s="10">
        <v>2997735</v>
      </c>
      <c r="H44" s="10">
        <v>2856010.4299999997</v>
      </c>
      <c r="I44" s="10">
        <v>2719907.6</v>
      </c>
      <c r="J44" s="16">
        <f t="shared" si="2"/>
        <v>0.5015711037380222</v>
      </c>
      <c r="K44" s="16">
        <f t="shared" si="0"/>
        <v>0.4778582175083532</v>
      </c>
      <c r="L44" s="16">
        <f t="shared" si="1"/>
        <v>0.45508594221885357</v>
      </c>
      <c r="M44" s="21">
        <f t="shared" si="3"/>
        <v>2978955</v>
      </c>
      <c r="N44" s="21">
        <f t="shared" si="4"/>
        <v>1158188.2400000002</v>
      </c>
    </row>
    <row r="45" spans="2:14" ht="19.5" customHeight="1">
      <c r="B45" s="7" t="s">
        <v>33</v>
      </c>
      <c r="C45" s="10">
        <v>5597654</v>
      </c>
      <c r="D45" s="10">
        <v>7215106</v>
      </c>
      <c r="E45" s="25">
        <v>5597654</v>
      </c>
      <c r="F45" s="30">
        <v>2542394.14</v>
      </c>
      <c r="G45" s="10">
        <v>1973101</v>
      </c>
      <c r="H45" s="10">
        <v>1864141.98</v>
      </c>
      <c r="I45" s="10">
        <v>1826470.6600000001</v>
      </c>
      <c r="J45" s="16">
        <f t="shared" si="2"/>
        <v>0.3524871312160416</v>
      </c>
      <c r="K45" s="16">
        <f t="shared" si="0"/>
        <v>0.33302200886299865</v>
      </c>
      <c r="L45" s="16">
        <f t="shared" si="1"/>
        <v>0.32629216811185546</v>
      </c>
      <c r="M45" s="21">
        <f t="shared" si="3"/>
        <v>3624553</v>
      </c>
      <c r="N45" s="21">
        <f t="shared" si="4"/>
        <v>3055259.86</v>
      </c>
    </row>
    <row r="46" spans="2:14" ht="19.5" customHeight="1">
      <c r="B46" s="7" t="s">
        <v>34</v>
      </c>
      <c r="C46" s="10">
        <v>3783213</v>
      </c>
      <c r="D46" s="10">
        <v>4555251</v>
      </c>
      <c r="E46" s="25">
        <v>3783213</v>
      </c>
      <c r="F46" s="30">
        <v>1518016.29</v>
      </c>
      <c r="G46" s="10">
        <v>1508640</v>
      </c>
      <c r="H46" s="10">
        <v>1442431.01</v>
      </c>
      <c r="I46" s="10">
        <v>1379351.01</v>
      </c>
      <c r="J46" s="16">
        <f t="shared" si="2"/>
        <v>0.39877215477954847</v>
      </c>
      <c r="K46" s="16">
        <f t="shared" si="0"/>
        <v>0.3812714245801122</v>
      </c>
      <c r="L46" s="16">
        <f t="shared" si="1"/>
        <v>0.3645977665016482</v>
      </c>
      <c r="M46" s="21">
        <f t="shared" si="3"/>
        <v>2274573</v>
      </c>
      <c r="N46" s="21">
        <f t="shared" si="4"/>
        <v>2265196.71</v>
      </c>
    </row>
    <row r="47" spans="2:14" ht="19.5" customHeight="1">
      <c r="B47" s="7" t="s">
        <v>35</v>
      </c>
      <c r="C47" s="10">
        <v>60842</v>
      </c>
      <c r="D47" s="10">
        <v>3075895</v>
      </c>
      <c r="E47" s="25">
        <v>2309842</v>
      </c>
      <c r="F47" s="30">
        <v>1618828.4</v>
      </c>
      <c r="G47" s="10">
        <v>1592683</v>
      </c>
      <c r="H47" s="10">
        <v>1363051.8599999999</v>
      </c>
      <c r="I47" s="10">
        <v>1332732.5599999998</v>
      </c>
      <c r="J47" s="16">
        <f t="shared" si="2"/>
        <v>0.689520322169222</v>
      </c>
      <c r="K47" s="16">
        <f t="shared" si="0"/>
        <v>0.5901061024953221</v>
      </c>
      <c r="L47" s="16">
        <f t="shared" si="1"/>
        <v>0.5769799665951176</v>
      </c>
      <c r="M47" s="21">
        <f t="shared" si="3"/>
        <v>717159</v>
      </c>
      <c r="N47" s="21">
        <f t="shared" si="4"/>
        <v>691013.6000000001</v>
      </c>
    </row>
    <row r="48" spans="2:14" ht="19.5" customHeight="1">
      <c r="B48" s="7" t="s">
        <v>36</v>
      </c>
      <c r="C48" s="10">
        <v>100000</v>
      </c>
      <c r="D48" s="10">
        <v>1620745</v>
      </c>
      <c r="E48" s="25">
        <v>100000</v>
      </c>
      <c r="F48" s="30">
        <v>2998.91</v>
      </c>
      <c r="G48" s="10">
        <v>2999</v>
      </c>
      <c r="H48" s="10">
        <v>2998.91</v>
      </c>
      <c r="I48" s="10">
        <v>2998.91</v>
      </c>
      <c r="J48" s="16">
        <f>IF(ISERROR(+G48/E48)=TRUE,0,++G48/E48)</f>
        <v>0.02999</v>
      </c>
      <c r="K48" s="16">
        <f>IF(ISERROR(+H48/E48)=TRUE,0,++H48/E48)</f>
        <v>0.029989099999999998</v>
      </c>
      <c r="L48" s="16">
        <f>IF(ISERROR(+I48/E48)=TRUE,0,++I48/E48)</f>
        <v>0.029989099999999998</v>
      </c>
      <c r="M48" s="21">
        <f>IF(ISERROR(+E48-G48)=TRUE,0,++E48-G48)</f>
        <v>97001</v>
      </c>
      <c r="N48" s="21">
        <f>IF(ISERROR(+E48-F48)=TRUE,0,++E48-F48)</f>
        <v>97001.09</v>
      </c>
    </row>
    <row r="49" spans="2:14" ht="19.5" customHeight="1">
      <c r="B49" s="8" t="s">
        <v>60</v>
      </c>
      <c r="C49" s="11">
        <v>0</v>
      </c>
      <c r="D49" s="11">
        <v>0</v>
      </c>
      <c r="E49" s="26">
        <v>0</v>
      </c>
      <c r="F49" s="31">
        <v>0</v>
      </c>
      <c r="G49" s="11">
        <v>0</v>
      </c>
      <c r="H49" s="11">
        <v>0</v>
      </c>
      <c r="I49" s="11">
        <v>0</v>
      </c>
      <c r="J49" s="19">
        <f t="shared" si="2"/>
        <v>0</v>
      </c>
      <c r="K49" s="19">
        <f t="shared" si="0"/>
        <v>0</v>
      </c>
      <c r="L49" s="17">
        <f t="shared" si="1"/>
        <v>0</v>
      </c>
      <c r="M49" s="22">
        <f t="shared" si="3"/>
        <v>0</v>
      </c>
      <c r="N49" s="22">
        <f t="shared" si="4"/>
        <v>0</v>
      </c>
    </row>
    <row r="50" spans="2:14" ht="23.25" customHeight="1">
      <c r="B50" s="13" t="s">
        <v>39</v>
      </c>
      <c r="C50" s="13">
        <f>SUM(C14:C49)</f>
        <v>335538497</v>
      </c>
      <c r="D50" s="13">
        <f aca="true" t="shared" si="5" ref="D50:I50">SUM(D14:D49)</f>
        <v>400392523</v>
      </c>
      <c r="E50" s="27">
        <f t="shared" si="5"/>
        <v>351421510</v>
      </c>
      <c r="F50" s="27">
        <f t="shared" si="5"/>
        <v>201455850.25</v>
      </c>
      <c r="G50" s="13">
        <f t="shared" si="5"/>
        <v>152486840</v>
      </c>
      <c r="H50" s="13">
        <f t="shared" si="5"/>
        <v>127394739.76000004</v>
      </c>
      <c r="I50" s="13">
        <f t="shared" si="5"/>
        <v>116735474.72999999</v>
      </c>
      <c r="J50" s="18">
        <f t="shared" si="2"/>
        <v>0.4339143611328743</v>
      </c>
      <c r="K50" s="18">
        <f t="shared" si="0"/>
        <v>0.36251264118693255</v>
      </c>
      <c r="L50" s="18">
        <f t="shared" si="1"/>
        <v>0.3321807897587145</v>
      </c>
      <c r="M50" s="23">
        <f>SUM(M14:M49)</f>
        <v>198934670</v>
      </c>
      <c r="N50" s="23">
        <f t="shared" si="4"/>
        <v>149965659.75</v>
      </c>
    </row>
    <row r="52" ht="15">
      <c r="B52" s="14" t="s">
        <v>62</v>
      </c>
    </row>
  </sheetData>
  <sheetProtection/>
  <mergeCells count="12">
    <mergeCell ref="B2:N6"/>
    <mergeCell ref="J11:L11"/>
    <mergeCell ref="J12:L12"/>
    <mergeCell ref="M12:M13"/>
    <mergeCell ref="N12:N13"/>
    <mergeCell ref="I12:I13"/>
    <mergeCell ref="B12:B13"/>
    <mergeCell ref="C12:D12"/>
    <mergeCell ref="F12:F13"/>
    <mergeCell ref="G12:G13"/>
    <mergeCell ref="H12:H13"/>
    <mergeCell ref="E12:E13"/>
  </mergeCells>
  <printOptions horizontalCentered="1"/>
  <pageMargins left="0.61" right="0.57" top="0.43" bottom="0.51" header="0.31496062992125984" footer="0.31496062992125984"/>
  <pageSetup fitToHeight="1" fitToWidth="1" horizontalDpi="600" verticalDpi="600" orientation="landscape" paperSize="9" r:id="rId2"/>
  <headerFooter>
    <oddFooter>&amp;CPágina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B2:N52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5.8515625" style="1" customWidth="1"/>
    <col min="2" max="2" width="35.8515625" style="1" customWidth="1"/>
    <col min="3" max="5" width="14.7109375" style="1" customWidth="1"/>
    <col min="6" max="6" width="15.7109375" style="1" customWidth="1"/>
    <col min="7" max="7" width="16.8515625" style="1" customWidth="1"/>
    <col min="8" max="9" width="15.7109375" style="1" customWidth="1"/>
    <col min="10" max="11" width="12.7109375" style="1" customWidth="1"/>
    <col min="12" max="12" width="12.7109375" style="12" customWidth="1"/>
    <col min="13" max="13" width="15.28125" style="1" customWidth="1"/>
    <col min="14" max="14" width="15.00390625" style="1" customWidth="1"/>
    <col min="15" max="16384" width="11.421875" style="1" customWidth="1"/>
  </cols>
  <sheetData>
    <row r="1" ht="15"/>
    <row r="2" spans="2:14" ht="15" customHeight="1">
      <c r="B2" s="44" t="s">
        <v>61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2:14" ht="15.75" customHeight="1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2:14" ht="15" customHeight="1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2:14" ht="15" customHeight="1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2:14" ht="15" customHeight="1"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8" ht="15.75">
      <c r="B8" s="2" t="s">
        <v>42</v>
      </c>
    </row>
    <row r="9" ht="15">
      <c r="B9" s="3" t="s">
        <v>2</v>
      </c>
    </row>
    <row r="11" spans="2:12" ht="15">
      <c r="B11" s="4"/>
      <c r="J11" s="48"/>
      <c r="K11" s="48"/>
      <c r="L11" s="48"/>
    </row>
    <row r="12" spans="2:14" s="5" customFormat="1" ht="15" customHeight="1">
      <c r="B12" s="46" t="s">
        <v>1</v>
      </c>
      <c r="C12" s="45" t="s">
        <v>0</v>
      </c>
      <c r="D12" s="45"/>
      <c r="E12" s="40" t="s">
        <v>44</v>
      </c>
      <c r="F12" s="40" t="s">
        <v>45</v>
      </c>
      <c r="G12" s="40" t="s">
        <v>55</v>
      </c>
      <c r="H12" s="40" t="s">
        <v>56</v>
      </c>
      <c r="I12" s="40" t="s">
        <v>57</v>
      </c>
      <c r="J12" s="49" t="s">
        <v>43</v>
      </c>
      <c r="K12" s="49"/>
      <c r="L12" s="49"/>
      <c r="M12" s="40" t="s">
        <v>49</v>
      </c>
      <c r="N12" s="42" t="s">
        <v>50</v>
      </c>
    </row>
    <row r="13" spans="2:14" s="5" customFormat="1" ht="40.5" customHeight="1">
      <c r="B13" s="47"/>
      <c r="C13" s="28" t="s">
        <v>38</v>
      </c>
      <c r="D13" s="28" t="s">
        <v>37</v>
      </c>
      <c r="E13" s="41"/>
      <c r="F13" s="41"/>
      <c r="G13" s="41"/>
      <c r="H13" s="41"/>
      <c r="I13" s="41"/>
      <c r="J13" s="28" t="s">
        <v>46</v>
      </c>
      <c r="K13" s="28" t="s">
        <v>47</v>
      </c>
      <c r="L13" s="29" t="s">
        <v>48</v>
      </c>
      <c r="M13" s="41"/>
      <c r="N13" s="43"/>
    </row>
    <row r="14" spans="2:14" ht="19.5" customHeight="1">
      <c r="B14" s="33" t="s">
        <v>3</v>
      </c>
      <c r="C14" s="34">
        <v>0</v>
      </c>
      <c r="D14" s="34">
        <v>2503126</v>
      </c>
      <c r="E14" s="35">
        <v>2503126</v>
      </c>
      <c r="F14" s="35">
        <v>128563.35999999999</v>
      </c>
      <c r="G14" s="9">
        <v>127680</v>
      </c>
      <c r="H14" s="9">
        <v>63257.68000000001</v>
      </c>
      <c r="I14" s="9">
        <v>63257.68000000001</v>
      </c>
      <c r="J14" s="15">
        <f>IF(ISERROR(+G14/E14)=TRUE,0,++G14/E14)</f>
        <v>0.05100821932255907</v>
      </c>
      <c r="K14" s="15">
        <f aca="true" t="shared" si="0" ref="K14:K50">IF(ISERROR(+H14/E14)=TRUE,0,++H14/E14)</f>
        <v>0.02527147255072258</v>
      </c>
      <c r="L14" s="15">
        <f aca="true" t="shared" si="1" ref="L14:L50">IF(ISERROR(+I14/E14)=TRUE,0,++I14/E14)</f>
        <v>0.02527147255072258</v>
      </c>
      <c r="M14" s="20">
        <f>IF(ISERROR(+E14-G14)=TRUE,0,++E14-G14)</f>
        <v>2375446</v>
      </c>
      <c r="N14" s="20">
        <f>IF(ISERROR(+E14-F14)=TRUE,0,++E14-F14)</f>
        <v>2374562.64</v>
      </c>
    </row>
    <row r="15" spans="2:14" ht="19.5" customHeight="1">
      <c r="B15" s="32" t="s">
        <v>4</v>
      </c>
      <c r="C15" s="36">
        <v>0</v>
      </c>
      <c r="D15" s="36">
        <v>1000000</v>
      </c>
      <c r="E15" s="30">
        <v>1000000</v>
      </c>
      <c r="F15" s="30">
        <v>462064.79</v>
      </c>
      <c r="G15" s="10">
        <v>35600</v>
      </c>
      <c r="H15" s="10">
        <v>30722.899999999998</v>
      </c>
      <c r="I15" s="10">
        <v>13500</v>
      </c>
      <c r="J15" s="16">
        <f aca="true" t="shared" si="2" ref="J15:J50">IF(ISERROR(+G15/E15)=TRUE,0,++G15/E15)</f>
        <v>0.0356</v>
      </c>
      <c r="K15" s="16">
        <f t="shared" si="0"/>
        <v>0.030722899999999997</v>
      </c>
      <c r="L15" s="16">
        <f t="shared" si="1"/>
        <v>0.0135</v>
      </c>
      <c r="M15" s="21">
        <f aca="true" t="shared" si="3" ref="M15:M49">IF(ISERROR(+E15-G15)=TRUE,0,++E15-G15)</f>
        <v>964400</v>
      </c>
      <c r="N15" s="21">
        <f aca="true" t="shared" si="4" ref="N15:N50">IF(ISERROR(+E15-F15)=TRUE,0,++E15-F15)</f>
        <v>537935.21</v>
      </c>
    </row>
    <row r="16" spans="2:14" ht="19.5" customHeight="1">
      <c r="B16" s="32" t="s">
        <v>54</v>
      </c>
      <c r="C16" s="36">
        <v>0</v>
      </c>
      <c r="D16" s="36">
        <v>1476416</v>
      </c>
      <c r="E16" s="30">
        <v>1475016</v>
      </c>
      <c r="F16" s="30">
        <v>1351919.53</v>
      </c>
      <c r="G16" s="10">
        <v>1311693</v>
      </c>
      <c r="H16" s="10">
        <v>1311692.79</v>
      </c>
      <c r="I16" s="10">
        <v>1111627.05</v>
      </c>
      <c r="J16" s="16">
        <f t="shared" si="2"/>
        <v>0.8892737434712573</v>
      </c>
      <c r="K16" s="16">
        <f t="shared" si="0"/>
        <v>0.8892736010999203</v>
      </c>
      <c r="L16" s="16">
        <f t="shared" si="1"/>
        <v>0.7536372825786297</v>
      </c>
      <c r="M16" s="21">
        <f t="shared" si="3"/>
        <v>163323</v>
      </c>
      <c r="N16" s="21">
        <f t="shared" si="4"/>
        <v>123096.46999999997</v>
      </c>
    </row>
    <row r="17" spans="2:14" ht="19.5" customHeight="1">
      <c r="B17" s="32" t="s">
        <v>5</v>
      </c>
      <c r="C17" s="36">
        <v>0</v>
      </c>
      <c r="D17" s="36">
        <v>250982</v>
      </c>
      <c r="E17" s="30">
        <v>250982</v>
      </c>
      <c r="F17" s="30">
        <v>74209.74</v>
      </c>
      <c r="G17" s="10">
        <v>73010</v>
      </c>
      <c r="H17" s="10">
        <v>58870</v>
      </c>
      <c r="I17" s="10">
        <v>44180</v>
      </c>
      <c r="J17" s="16">
        <f t="shared" si="2"/>
        <v>0.2908973551888183</v>
      </c>
      <c r="K17" s="16">
        <f t="shared" si="0"/>
        <v>0.23455865360862532</v>
      </c>
      <c r="L17" s="16">
        <f t="shared" si="1"/>
        <v>0.17602855981703866</v>
      </c>
      <c r="M17" s="21">
        <f t="shared" si="3"/>
        <v>177972</v>
      </c>
      <c r="N17" s="21">
        <f t="shared" si="4"/>
        <v>176772.26</v>
      </c>
    </row>
    <row r="18" spans="2:14" ht="19.5" customHeight="1">
      <c r="B18" s="32" t="s">
        <v>6</v>
      </c>
      <c r="C18" s="36">
        <v>0</v>
      </c>
      <c r="D18" s="36">
        <v>0</v>
      </c>
      <c r="E18" s="30">
        <v>0</v>
      </c>
      <c r="F18" s="30">
        <v>0</v>
      </c>
      <c r="G18" s="10">
        <v>0</v>
      </c>
      <c r="H18" s="10">
        <v>0</v>
      </c>
      <c r="I18" s="10">
        <v>0</v>
      </c>
      <c r="J18" s="16">
        <f t="shared" si="2"/>
        <v>0</v>
      </c>
      <c r="K18" s="16">
        <f t="shared" si="0"/>
        <v>0</v>
      </c>
      <c r="L18" s="16">
        <f t="shared" si="1"/>
        <v>0</v>
      </c>
      <c r="M18" s="21">
        <f t="shared" si="3"/>
        <v>0</v>
      </c>
      <c r="N18" s="21">
        <f t="shared" si="4"/>
        <v>0</v>
      </c>
    </row>
    <row r="19" spans="2:14" ht="19.5" customHeight="1">
      <c r="B19" s="32" t="s">
        <v>7</v>
      </c>
      <c r="C19" s="36">
        <v>0</v>
      </c>
      <c r="D19" s="36">
        <v>6475768</v>
      </c>
      <c r="E19" s="30">
        <v>6475768</v>
      </c>
      <c r="F19" s="30">
        <v>6143413.97</v>
      </c>
      <c r="G19" s="10">
        <v>5598230</v>
      </c>
      <c r="H19" s="10">
        <v>4280615.61</v>
      </c>
      <c r="I19" s="10">
        <v>3570588.0800000005</v>
      </c>
      <c r="J19" s="16">
        <f t="shared" si="2"/>
        <v>0.8644889687215478</v>
      </c>
      <c r="K19" s="16">
        <f t="shared" si="0"/>
        <v>0.6610205322364854</v>
      </c>
      <c r="L19" s="16">
        <f t="shared" si="1"/>
        <v>0.5513767756967205</v>
      </c>
      <c r="M19" s="21">
        <f t="shared" si="3"/>
        <v>877538</v>
      </c>
      <c r="N19" s="21">
        <f t="shared" si="4"/>
        <v>332354.03000000026</v>
      </c>
    </row>
    <row r="20" spans="2:14" ht="19.5" customHeight="1">
      <c r="B20" s="32" t="s">
        <v>8</v>
      </c>
      <c r="C20" s="36">
        <v>0</v>
      </c>
      <c r="D20" s="36">
        <v>1036009</v>
      </c>
      <c r="E20" s="30">
        <v>1036009</v>
      </c>
      <c r="F20" s="30">
        <v>880889.38</v>
      </c>
      <c r="G20" s="10">
        <v>833610</v>
      </c>
      <c r="H20" s="10">
        <v>740946.98</v>
      </c>
      <c r="I20" s="10">
        <v>501962.73000000004</v>
      </c>
      <c r="J20" s="16">
        <f t="shared" si="2"/>
        <v>0.8046358670629309</v>
      </c>
      <c r="K20" s="16">
        <f t="shared" si="0"/>
        <v>0.7151935745731939</v>
      </c>
      <c r="L20" s="16">
        <f t="shared" si="1"/>
        <v>0.48451580053841237</v>
      </c>
      <c r="M20" s="21">
        <f t="shared" si="3"/>
        <v>202399</v>
      </c>
      <c r="N20" s="21">
        <f t="shared" si="4"/>
        <v>155119.62</v>
      </c>
    </row>
    <row r="21" spans="2:14" ht="19.5" customHeight="1">
      <c r="B21" s="32" t="s">
        <v>9</v>
      </c>
      <c r="C21" s="36">
        <v>0</v>
      </c>
      <c r="D21" s="36">
        <v>5565387</v>
      </c>
      <c r="E21" s="30">
        <v>5565387</v>
      </c>
      <c r="F21" s="30">
        <v>3033644.86</v>
      </c>
      <c r="G21" s="10">
        <v>2413482</v>
      </c>
      <c r="H21" s="10">
        <v>2186269.5500000003</v>
      </c>
      <c r="I21" s="10">
        <v>2076871.75</v>
      </c>
      <c r="J21" s="16">
        <f t="shared" si="2"/>
        <v>0.4336593304293125</v>
      </c>
      <c r="K21" s="16">
        <f t="shared" si="0"/>
        <v>0.392833337555861</v>
      </c>
      <c r="L21" s="16">
        <f t="shared" si="1"/>
        <v>0.37317651944060676</v>
      </c>
      <c r="M21" s="21">
        <f t="shared" si="3"/>
        <v>3151905</v>
      </c>
      <c r="N21" s="21">
        <f t="shared" si="4"/>
        <v>2531742.14</v>
      </c>
    </row>
    <row r="22" spans="2:14" ht="19.5" customHeight="1">
      <c r="B22" s="32" t="s">
        <v>10</v>
      </c>
      <c r="C22" s="36">
        <v>0</v>
      </c>
      <c r="D22" s="36">
        <v>10114311</v>
      </c>
      <c r="E22" s="30">
        <v>10114311</v>
      </c>
      <c r="F22" s="30">
        <v>4646316.84</v>
      </c>
      <c r="G22" s="10">
        <v>4600817</v>
      </c>
      <c r="H22" s="10">
        <v>3735240.5499999993</v>
      </c>
      <c r="I22" s="10">
        <v>3735039.2499999995</v>
      </c>
      <c r="J22" s="16">
        <f t="shared" si="2"/>
        <v>0.45488189951841507</v>
      </c>
      <c r="K22" s="16">
        <f t="shared" si="0"/>
        <v>0.3693025209527371</v>
      </c>
      <c r="L22" s="16">
        <f t="shared" si="1"/>
        <v>0.36928261846012045</v>
      </c>
      <c r="M22" s="21">
        <f t="shared" si="3"/>
        <v>5513494</v>
      </c>
      <c r="N22" s="21">
        <f t="shared" si="4"/>
        <v>5467994.16</v>
      </c>
    </row>
    <row r="23" spans="2:14" ht="19.5" customHeight="1">
      <c r="B23" s="32" t="s">
        <v>11</v>
      </c>
      <c r="C23" s="36">
        <v>0</v>
      </c>
      <c r="D23" s="36">
        <v>1600000</v>
      </c>
      <c r="E23" s="30">
        <v>1600000</v>
      </c>
      <c r="F23" s="30">
        <v>0</v>
      </c>
      <c r="G23" s="10">
        <v>0</v>
      </c>
      <c r="H23" s="10">
        <v>0</v>
      </c>
      <c r="I23" s="10">
        <v>0</v>
      </c>
      <c r="J23" s="16">
        <f t="shared" si="2"/>
        <v>0</v>
      </c>
      <c r="K23" s="16">
        <f t="shared" si="0"/>
        <v>0</v>
      </c>
      <c r="L23" s="16">
        <f t="shared" si="1"/>
        <v>0</v>
      </c>
      <c r="M23" s="21">
        <f t="shared" si="3"/>
        <v>1600000</v>
      </c>
      <c r="N23" s="21">
        <f t="shared" si="4"/>
        <v>1600000</v>
      </c>
    </row>
    <row r="24" spans="2:14" ht="19.5" customHeight="1">
      <c r="B24" s="32" t="s">
        <v>12</v>
      </c>
      <c r="C24" s="36">
        <v>0</v>
      </c>
      <c r="D24" s="36">
        <v>7173441</v>
      </c>
      <c r="E24" s="30">
        <v>7173441</v>
      </c>
      <c r="F24" s="30">
        <v>2018875.64</v>
      </c>
      <c r="G24" s="10">
        <v>2015719</v>
      </c>
      <c r="H24" s="10">
        <v>1597485.2700000005</v>
      </c>
      <c r="I24" s="10">
        <v>1501479.0600000005</v>
      </c>
      <c r="J24" s="16">
        <f t="shared" si="2"/>
        <v>0.2809975017568277</v>
      </c>
      <c r="K24" s="16">
        <f t="shared" si="0"/>
        <v>0.22269441820180866</v>
      </c>
      <c r="L24" s="16">
        <f t="shared" si="1"/>
        <v>0.2093108537450856</v>
      </c>
      <c r="M24" s="21">
        <f t="shared" si="3"/>
        <v>5157722</v>
      </c>
      <c r="N24" s="21">
        <f t="shared" si="4"/>
        <v>5154565.36</v>
      </c>
    </row>
    <row r="25" spans="2:14" ht="19.5" customHeight="1">
      <c r="B25" s="32" t="s">
        <v>13</v>
      </c>
      <c r="C25" s="36">
        <v>0</v>
      </c>
      <c r="D25" s="36">
        <v>6184228</v>
      </c>
      <c r="E25" s="30">
        <v>6184228</v>
      </c>
      <c r="F25" s="30">
        <v>5258341.22</v>
      </c>
      <c r="G25" s="10">
        <v>4710949</v>
      </c>
      <c r="H25" s="10">
        <v>3867034.19</v>
      </c>
      <c r="I25" s="10">
        <v>3135561.28</v>
      </c>
      <c r="J25" s="16">
        <f t="shared" si="2"/>
        <v>0.7617683241950329</v>
      </c>
      <c r="K25" s="16">
        <f t="shared" si="0"/>
        <v>0.625305889433572</v>
      </c>
      <c r="L25" s="16">
        <f t="shared" si="1"/>
        <v>0.507025497766253</v>
      </c>
      <c r="M25" s="21">
        <f t="shared" si="3"/>
        <v>1473279</v>
      </c>
      <c r="N25" s="21">
        <f t="shared" si="4"/>
        <v>925886.7800000003</v>
      </c>
    </row>
    <row r="26" spans="2:14" ht="19.5" customHeight="1">
      <c r="B26" s="32" t="s">
        <v>14</v>
      </c>
      <c r="C26" s="36">
        <v>0</v>
      </c>
      <c r="D26" s="36">
        <v>2524938</v>
      </c>
      <c r="E26" s="30">
        <v>2524938</v>
      </c>
      <c r="F26" s="30">
        <v>1261107.84</v>
      </c>
      <c r="G26" s="10">
        <v>1133745</v>
      </c>
      <c r="H26" s="10">
        <v>837097.16</v>
      </c>
      <c r="I26" s="10">
        <v>808800.4799999999</v>
      </c>
      <c r="J26" s="16">
        <f t="shared" si="2"/>
        <v>0.4490189462077881</v>
      </c>
      <c r="K26" s="16">
        <f t="shared" si="0"/>
        <v>0.3315317683048059</v>
      </c>
      <c r="L26" s="16">
        <f t="shared" si="1"/>
        <v>0.3203248871853487</v>
      </c>
      <c r="M26" s="21">
        <f t="shared" si="3"/>
        <v>1391193</v>
      </c>
      <c r="N26" s="21">
        <f t="shared" si="4"/>
        <v>1263830.16</v>
      </c>
    </row>
    <row r="27" spans="2:14" ht="19.5" customHeight="1">
      <c r="B27" s="32" t="s">
        <v>15</v>
      </c>
      <c r="C27" s="36">
        <v>0</v>
      </c>
      <c r="D27" s="36">
        <v>18591791</v>
      </c>
      <c r="E27" s="30">
        <v>16458076</v>
      </c>
      <c r="F27" s="30">
        <v>11152898.94</v>
      </c>
      <c r="G27" s="10">
        <v>8989014</v>
      </c>
      <c r="H27" s="10">
        <v>7216979.15</v>
      </c>
      <c r="I27" s="10">
        <v>7080776.100000001</v>
      </c>
      <c r="J27" s="16">
        <f t="shared" si="2"/>
        <v>0.5461764789517317</v>
      </c>
      <c r="K27" s="16">
        <f t="shared" si="0"/>
        <v>0.4385068552362986</v>
      </c>
      <c r="L27" s="16">
        <f t="shared" si="1"/>
        <v>0.43023109748672933</v>
      </c>
      <c r="M27" s="21">
        <f t="shared" si="3"/>
        <v>7469062</v>
      </c>
      <c r="N27" s="21">
        <f t="shared" si="4"/>
        <v>5305177.0600000005</v>
      </c>
    </row>
    <row r="28" spans="2:14" ht="19.5" customHeight="1">
      <c r="B28" s="32" t="s">
        <v>16</v>
      </c>
      <c r="C28" s="36">
        <v>0</v>
      </c>
      <c r="D28" s="36">
        <v>1367129</v>
      </c>
      <c r="E28" s="30">
        <v>1367129</v>
      </c>
      <c r="F28" s="30">
        <v>684724.85</v>
      </c>
      <c r="G28" s="10">
        <v>348665</v>
      </c>
      <c r="H28" s="10">
        <v>264137.57</v>
      </c>
      <c r="I28" s="10">
        <v>231920.72999999998</v>
      </c>
      <c r="J28" s="16">
        <f t="shared" si="2"/>
        <v>0.25503445541715525</v>
      </c>
      <c r="K28" s="16">
        <f t="shared" si="0"/>
        <v>0.19320603249583618</v>
      </c>
      <c r="L28" s="16">
        <f t="shared" si="1"/>
        <v>0.1696407069120763</v>
      </c>
      <c r="M28" s="21">
        <f t="shared" si="3"/>
        <v>1018464</v>
      </c>
      <c r="N28" s="21">
        <f t="shared" si="4"/>
        <v>682404.15</v>
      </c>
    </row>
    <row r="29" spans="2:14" ht="19.5" customHeight="1">
      <c r="B29" s="32" t="s">
        <v>17</v>
      </c>
      <c r="C29" s="36">
        <v>0</v>
      </c>
      <c r="D29" s="36">
        <v>13590446</v>
      </c>
      <c r="E29" s="30">
        <v>13590446</v>
      </c>
      <c r="F29" s="30">
        <v>8011884.16</v>
      </c>
      <c r="G29" s="10">
        <v>5892392</v>
      </c>
      <c r="H29" s="10">
        <v>2897625.4400000004</v>
      </c>
      <c r="I29" s="10">
        <v>2149572.14</v>
      </c>
      <c r="J29" s="16">
        <f t="shared" si="2"/>
        <v>0.433568699658569</v>
      </c>
      <c r="K29" s="16">
        <f t="shared" si="0"/>
        <v>0.21321047447596644</v>
      </c>
      <c r="L29" s="16">
        <f t="shared" si="1"/>
        <v>0.15816788794127876</v>
      </c>
      <c r="M29" s="21">
        <f t="shared" si="3"/>
        <v>7698054</v>
      </c>
      <c r="N29" s="21">
        <f t="shared" si="4"/>
        <v>5578561.84</v>
      </c>
    </row>
    <row r="30" spans="2:14" ht="19.5" customHeight="1">
      <c r="B30" s="32" t="s">
        <v>18</v>
      </c>
      <c r="C30" s="36">
        <v>0</v>
      </c>
      <c r="D30" s="36">
        <v>5974990</v>
      </c>
      <c r="E30" s="30">
        <v>5856990</v>
      </c>
      <c r="F30" s="30">
        <v>5646736.19</v>
      </c>
      <c r="G30" s="10">
        <v>5600589</v>
      </c>
      <c r="H30" s="10">
        <v>4055457.14</v>
      </c>
      <c r="I30" s="10">
        <v>3580494.94</v>
      </c>
      <c r="J30" s="16">
        <f t="shared" si="2"/>
        <v>0.9562230770412788</v>
      </c>
      <c r="K30" s="16">
        <f t="shared" si="0"/>
        <v>0.6924131917589069</v>
      </c>
      <c r="L30" s="16">
        <f t="shared" si="1"/>
        <v>0.6113199681064847</v>
      </c>
      <c r="M30" s="21">
        <f t="shared" si="3"/>
        <v>256401</v>
      </c>
      <c r="N30" s="21">
        <f t="shared" si="4"/>
        <v>210253.8099999996</v>
      </c>
    </row>
    <row r="31" spans="2:14" ht="19.5" customHeight="1">
      <c r="B31" s="32" t="s">
        <v>19</v>
      </c>
      <c r="C31" s="36">
        <v>0</v>
      </c>
      <c r="D31" s="36">
        <v>1778611</v>
      </c>
      <c r="E31" s="30">
        <v>1778611</v>
      </c>
      <c r="F31" s="30">
        <v>1641071.79</v>
      </c>
      <c r="G31" s="10">
        <v>1469616</v>
      </c>
      <c r="H31" s="10">
        <v>1164301.74</v>
      </c>
      <c r="I31" s="10">
        <v>1164301.74</v>
      </c>
      <c r="J31" s="16">
        <f t="shared" si="2"/>
        <v>0.8262717367653748</v>
      </c>
      <c r="K31" s="16">
        <f t="shared" si="0"/>
        <v>0.6546129198571244</v>
      </c>
      <c r="L31" s="16">
        <f t="shared" si="1"/>
        <v>0.6546129198571244</v>
      </c>
      <c r="M31" s="21">
        <f t="shared" si="3"/>
        <v>308995</v>
      </c>
      <c r="N31" s="21">
        <f t="shared" si="4"/>
        <v>137539.20999999996</v>
      </c>
    </row>
    <row r="32" spans="2:14" ht="19.5" customHeight="1">
      <c r="B32" s="32" t="s">
        <v>20</v>
      </c>
      <c r="C32" s="36">
        <v>0</v>
      </c>
      <c r="D32" s="36">
        <v>944267</v>
      </c>
      <c r="E32" s="30">
        <v>944267</v>
      </c>
      <c r="F32" s="30">
        <v>706160.3899999999</v>
      </c>
      <c r="G32" s="10">
        <v>626911</v>
      </c>
      <c r="H32" s="10">
        <v>409868.52</v>
      </c>
      <c r="I32" s="10">
        <v>295165.25</v>
      </c>
      <c r="J32" s="16">
        <f t="shared" si="2"/>
        <v>0.6639128551564335</v>
      </c>
      <c r="K32" s="16">
        <f t="shared" si="0"/>
        <v>0.43405998515250455</v>
      </c>
      <c r="L32" s="16">
        <f t="shared" si="1"/>
        <v>0.3125866412783672</v>
      </c>
      <c r="M32" s="21">
        <f t="shared" si="3"/>
        <v>317356</v>
      </c>
      <c r="N32" s="21">
        <f t="shared" si="4"/>
        <v>238106.6100000001</v>
      </c>
    </row>
    <row r="33" spans="2:14" ht="19.5" customHeight="1">
      <c r="B33" s="32" t="s">
        <v>21</v>
      </c>
      <c r="C33" s="36">
        <v>0</v>
      </c>
      <c r="D33" s="36">
        <v>760605</v>
      </c>
      <c r="E33" s="30">
        <v>760605</v>
      </c>
      <c r="F33" s="30">
        <v>534023.47</v>
      </c>
      <c r="G33" s="10">
        <v>533185</v>
      </c>
      <c r="H33" s="10">
        <v>503991.92000000004</v>
      </c>
      <c r="I33" s="10">
        <v>341673.54000000004</v>
      </c>
      <c r="J33" s="16">
        <f t="shared" si="2"/>
        <v>0.701001176694868</v>
      </c>
      <c r="K33" s="16">
        <f t="shared" si="0"/>
        <v>0.6626197829359524</v>
      </c>
      <c r="L33" s="16">
        <f t="shared" si="1"/>
        <v>0.44921285029680325</v>
      </c>
      <c r="M33" s="21">
        <f t="shared" si="3"/>
        <v>227420</v>
      </c>
      <c r="N33" s="21">
        <f t="shared" si="4"/>
        <v>226581.53000000003</v>
      </c>
    </row>
    <row r="34" spans="2:14" ht="19.5" customHeight="1">
      <c r="B34" s="32" t="s">
        <v>22</v>
      </c>
      <c r="C34" s="36">
        <v>0</v>
      </c>
      <c r="D34" s="36">
        <v>851110</v>
      </c>
      <c r="E34" s="30">
        <v>851110</v>
      </c>
      <c r="F34" s="30">
        <v>60786.89</v>
      </c>
      <c r="G34" s="10">
        <v>58649</v>
      </c>
      <c r="H34" s="10">
        <v>53279.89</v>
      </c>
      <c r="I34" s="10">
        <v>45469.89</v>
      </c>
      <c r="J34" s="16">
        <f t="shared" si="2"/>
        <v>0.06890883669560927</v>
      </c>
      <c r="K34" s="16">
        <f t="shared" si="0"/>
        <v>0.06260047467424892</v>
      </c>
      <c r="L34" s="16">
        <f t="shared" si="1"/>
        <v>0.05342422248593014</v>
      </c>
      <c r="M34" s="21">
        <f t="shared" si="3"/>
        <v>792461</v>
      </c>
      <c r="N34" s="21">
        <f t="shared" si="4"/>
        <v>790323.11</v>
      </c>
    </row>
    <row r="35" spans="2:14" ht="19.5" customHeight="1">
      <c r="B35" s="32" t="s">
        <v>23</v>
      </c>
      <c r="C35" s="36">
        <v>0</v>
      </c>
      <c r="D35" s="36">
        <v>1817221</v>
      </c>
      <c r="E35" s="30">
        <v>1817221</v>
      </c>
      <c r="F35" s="30">
        <v>1623605.99</v>
      </c>
      <c r="G35" s="10">
        <v>1018645</v>
      </c>
      <c r="H35" s="10">
        <v>860424.42</v>
      </c>
      <c r="I35" s="10">
        <v>858084.4199999999</v>
      </c>
      <c r="J35" s="16">
        <f t="shared" si="2"/>
        <v>0.5605509731617674</v>
      </c>
      <c r="K35" s="16">
        <f t="shared" si="0"/>
        <v>0.47348364343137134</v>
      </c>
      <c r="L35" s="16">
        <f t="shared" si="1"/>
        <v>0.47219596295662436</v>
      </c>
      <c r="M35" s="21">
        <f t="shared" si="3"/>
        <v>798576</v>
      </c>
      <c r="N35" s="21">
        <f t="shared" si="4"/>
        <v>193615.01</v>
      </c>
    </row>
    <row r="36" spans="2:14" ht="19.5" customHeight="1">
      <c r="B36" s="32" t="s">
        <v>24</v>
      </c>
      <c r="C36" s="36">
        <v>0</v>
      </c>
      <c r="D36" s="36">
        <v>1592052</v>
      </c>
      <c r="E36" s="30">
        <v>1592052</v>
      </c>
      <c r="F36" s="30">
        <v>793812.06</v>
      </c>
      <c r="G36" s="10">
        <v>664921</v>
      </c>
      <c r="H36" s="10">
        <v>567467.95</v>
      </c>
      <c r="I36" s="10">
        <v>567467.95</v>
      </c>
      <c r="J36" s="16">
        <f t="shared" si="2"/>
        <v>0.4176503028795542</v>
      </c>
      <c r="K36" s="16">
        <f t="shared" si="0"/>
        <v>0.35643807488700113</v>
      </c>
      <c r="L36" s="16">
        <f t="shared" si="1"/>
        <v>0.35643807488700113</v>
      </c>
      <c r="M36" s="21">
        <f t="shared" si="3"/>
        <v>927131</v>
      </c>
      <c r="N36" s="21">
        <f t="shared" si="4"/>
        <v>798239.94</v>
      </c>
    </row>
    <row r="37" spans="2:14" ht="19.5" customHeight="1">
      <c r="B37" s="32" t="s">
        <v>25</v>
      </c>
      <c r="C37" s="36">
        <v>0</v>
      </c>
      <c r="D37" s="36">
        <v>1043449</v>
      </c>
      <c r="E37" s="30">
        <v>954449</v>
      </c>
      <c r="F37" s="30">
        <v>616499.18</v>
      </c>
      <c r="G37" s="10">
        <v>512879</v>
      </c>
      <c r="H37" s="10">
        <v>416196.85</v>
      </c>
      <c r="I37" s="10">
        <v>394852.49</v>
      </c>
      <c r="J37" s="16">
        <f t="shared" si="2"/>
        <v>0.5373561080791116</v>
      </c>
      <c r="K37" s="16">
        <f t="shared" si="0"/>
        <v>0.43605981042465336</v>
      </c>
      <c r="L37" s="16">
        <f t="shared" si="1"/>
        <v>0.4136967925997094</v>
      </c>
      <c r="M37" s="21">
        <f t="shared" si="3"/>
        <v>441570</v>
      </c>
      <c r="N37" s="21">
        <f t="shared" si="4"/>
        <v>337949.81999999995</v>
      </c>
    </row>
    <row r="38" spans="2:14" ht="19.5" customHeight="1">
      <c r="B38" s="32" t="s">
        <v>26</v>
      </c>
      <c r="C38" s="36">
        <v>0</v>
      </c>
      <c r="D38" s="36">
        <v>4097091</v>
      </c>
      <c r="E38" s="30">
        <v>4096941</v>
      </c>
      <c r="F38" s="30">
        <v>2325212.56</v>
      </c>
      <c r="G38" s="10">
        <v>2010123</v>
      </c>
      <c r="H38" s="10">
        <v>1568700.01</v>
      </c>
      <c r="I38" s="10">
        <v>1499871.01</v>
      </c>
      <c r="J38" s="16">
        <f t="shared" si="2"/>
        <v>0.4906399677222591</v>
      </c>
      <c r="K38" s="16">
        <f t="shared" si="0"/>
        <v>0.38289543588740965</v>
      </c>
      <c r="L38" s="16">
        <f t="shared" si="1"/>
        <v>0.36609534040153374</v>
      </c>
      <c r="M38" s="21">
        <f t="shared" si="3"/>
        <v>2086818</v>
      </c>
      <c r="N38" s="21">
        <f t="shared" si="4"/>
        <v>1771728.44</v>
      </c>
    </row>
    <row r="39" spans="2:14" ht="19.5" customHeight="1">
      <c r="B39" s="32" t="s">
        <v>27</v>
      </c>
      <c r="C39" s="36">
        <v>0</v>
      </c>
      <c r="D39" s="36">
        <v>3042747</v>
      </c>
      <c r="E39" s="30">
        <v>3042747</v>
      </c>
      <c r="F39" s="30">
        <v>920423.44</v>
      </c>
      <c r="G39" s="10">
        <v>1749738</v>
      </c>
      <c r="H39" s="10">
        <v>1746838.79</v>
      </c>
      <c r="I39" s="10">
        <v>780078.0200000001</v>
      </c>
      <c r="J39" s="16">
        <f t="shared" si="2"/>
        <v>0.5750520828711687</v>
      </c>
      <c r="K39" s="16">
        <f t="shared" si="0"/>
        <v>0.5740992563627538</v>
      </c>
      <c r="L39" s="16">
        <f t="shared" si="1"/>
        <v>0.2563729485231602</v>
      </c>
      <c r="M39" s="21">
        <f t="shared" si="3"/>
        <v>1293009</v>
      </c>
      <c r="N39" s="21">
        <f t="shared" si="4"/>
        <v>2122323.56</v>
      </c>
    </row>
    <row r="40" spans="2:14" ht="19.5" customHeight="1">
      <c r="B40" s="39" t="s">
        <v>28</v>
      </c>
      <c r="C40" s="36">
        <v>0</v>
      </c>
      <c r="D40" s="36">
        <v>4560603</v>
      </c>
      <c r="E40" s="30">
        <v>4560603</v>
      </c>
      <c r="F40" s="30">
        <v>1368015.6400000001</v>
      </c>
      <c r="G40" s="10">
        <v>684978</v>
      </c>
      <c r="H40" s="10">
        <v>654029.7499999999</v>
      </c>
      <c r="I40" s="10">
        <v>622154.7499999999</v>
      </c>
      <c r="J40" s="16">
        <f t="shared" si="2"/>
        <v>0.1501946124229625</v>
      </c>
      <c r="K40" s="16">
        <f t="shared" si="0"/>
        <v>0.14340861285229164</v>
      </c>
      <c r="L40" s="16">
        <f t="shared" si="1"/>
        <v>0.13641940550405285</v>
      </c>
      <c r="M40" s="21">
        <f t="shared" si="3"/>
        <v>3875625</v>
      </c>
      <c r="N40" s="21">
        <f t="shared" si="4"/>
        <v>3192587.36</v>
      </c>
    </row>
    <row r="41" spans="2:14" ht="19.5" customHeight="1">
      <c r="B41" s="32" t="s">
        <v>29</v>
      </c>
      <c r="C41" s="36">
        <v>0</v>
      </c>
      <c r="D41" s="36">
        <v>1121370</v>
      </c>
      <c r="E41" s="30">
        <v>1121370</v>
      </c>
      <c r="F41" s="30">
        <v>788003.92</v>
      </c>
      <c r="G41" s="10">
        <v>633547</v>
      </c>
      <c r="H41" s="10">
        <v>628041.4299999999</v>
      </c>
      <c r="I41" s="10">
        <v>563086.3099999999</v>
      </c>
      <c r="J41" s="16">
        <f t="shared" si="2"/>
        <v>0.564975877721002</v>
      </c>
      <c r="K41" s="16">
        <f t="shared" si="0"/>
        <v>0.5600661958140488</v>
      </c>
      <c r="L41" s="16">
        <f t="shared" si="1"/>
        <v>0.5021414073856086</v>
      </c>
      <c r="M41" s="21">
        <f t="shared" si="3"/>
        <v>487823</v>
      </c>
      <c r="N41" s="21">
        <f t="shared" si="4"/>
        <v>333366.07999999996</v>
      </c>
    </row>
    <row r="42" spans="2:14" ht="19.5" customHeight="1">
      <c r="B42" s="32" t="s">
        <v>30</v>
      </c>
      <c r="C42" s="36">
        <v>0</v>
      </c>
      <c r="D42" s="36">
        <v>2722342</v>
      </c>
      <c r="E42" s="30">
        <v>2722342</v>
      </c>
      <c r="F42" s="30">
        <v>791828.32</v>
      </c>
      <c r="G42" s="10">
        <v>767745</v>
      </c>
      <c r="H42" s="10">
        <v>707660.5</v>
      </c>
      <c r="I42" s="10">
        <v>707660.5</v>
      </c>
      <c r="J42" s="16">
        <f t="shared" si="2"/>
        <v>0.2820163667900653</v>
      </c>
      <c r="K42" s="16">
        <f t="shared" si="0"/>
        <v>0.2599454807661932</v>
      </c>
      <c r="L42" s="16">
        <f t="shared" si="1"/>
        <v>0.2599454807661932</v>
      </c>
      <c r="M42" s="21">
        <f t="shared" si="3"/>
        <v>1954597</v>
      </c>
      <c r="N42" s="21">
        <f t="shared" si="4"/>
        <v>1930513.6800000002</v>
      </c>
    </row>
    <row r="43" spans="2:14" ht="19.5" customHeight="1">
      <c r="B43" s="32" t="s">
        <v>31</v>
      </c>
      <c r="C43" s="36">
        <v>0</v>
      </c>
      <c r="D43" s="36">
        <v>3166776</v>
      </c>
      <c r="E43" s="30">
        <v>3166776</v>
      </c>
      <c r="F43" s="30">
        <v>1663342.51</v>
      </c>
      <c r="G43" s="10">
        <v>1040600</v>
      </c>
      <c r="H43" s="10">
        <v>1031757.3899999999</v>
      </c>
      <c r="I43" s="10">
        <v>1023254.7</v>
      </c>
      <c r="J43" s="16">
        <f t="shared" si="2"/>
        <v>0.3285991809966982</v>
      </c>
      <c r="K43" s="16">
        <f t="shared" si="0"/>
        <v>0.32580687424686805</v>
      </c>
      <c r="L43" s="16">
        <f t="shared" si="1"/>
        <v>0.3231219069488969</v>
      </c>
      <c r="M43" s="21">
        <f t="shared" si="3"/>
        <v>2126176</v>
      </c>
      <c r="N43" s="21">
        <f t="shared" si="4"/>
        <v>1503433.49</v>
      </c>
    </row>
    <row r="44" spans="2:14" ht="19.5" customHeight="1">
      <c r="B44" s="32" t="s">
        <v>32</v>
      </c>
      <c r="C44" s="36">
        <v>0</v>
      </c>
      <c r="D44" s="36">
        <v>722449</v>
      </c>
      <c r="E44" s="30">
        <v>722449</v>
      </c>
      <c r="F44" s="30">
        <v>585575.85</v>
      </c>
      <c r="G44" s="10">
        <v>524376</v>
      </c>
      <c r="H44" s="10">
        <v>401812.47000000003</v>
      </c>
      <c r="I44" s="10">
        <v>335223.80000000005</v>
      </c>
      <c r="J44" s="16">
        <f t="shared" si="2"/>
        <v>0.7258311659369727</v>
      </c>
      <c r="K44" s="16">
        <f t="shared" si="0"/>
        <v>0.5561810868310428</v>
      </c>
      <c r="L44" s="16">
        <f t="shared" si="1"/>
        <v>0.46401033152513194</v>
      </c>
      <c r="M44" s="21">
        <f t="shared" si="3"/>
        <v>198073</v>
      </c>
      <c r="N44" s="21">
        <f t="shared" si="4"/>
        <v>136873.15000000002</v>
      </c>
    </row>
    <row r="45" spans="2:14" ht="19.5" customHeight="1">
      <c r="B45" s="32" t="s">
        <v>33</v>
      </c>
      <c r="C45" s="36">
        <v>0</v>
      </c>
      <c r="D45" s="36">
        <v>1269836</v>
      </c>
      <c r="E45" s="30">
        <v>1269836</v>
      </c>
      <c r="F45" s="30">
        <v>777009.98</v>
      </c>
      <c r="G45" s="10">
        <v>648928</v>
      </c>
      <c r="H45" s="10">
        <v>528459.13</v>
      </c>
      <c r="I45" s="10">
        <v>463652.72</v>
      </c>
      <c r="J45" s="16">
        <f t="shared" si="2"/>
        <v>0.5110329207866212</v>
      </c>
      <c r="K45" s="16">
        <f t="shared" si="0"/>
        <v>0.4161632919526616</v>
      </c>
      <c r="L45" s="16">
        <f t="shared" si="1"/>
        <v>0.36512803228133395</v>
      </c>
      <c r="M45" s="21">
        <f t="shared" si="3"/>
        <v>620908</v>
      </c>
      <c r="N45" s="21">
        <f t="shared" si="4"/>
        <v>492826.02</v>
      </c>
    </row>
    <row r="46" spans="2:14" ht="19.5" customHeight="1">
      <c r="B46" s="32" t="s">
        <v>34</v>
      </c>
      <c r="C46" s="36">
        <v>0</v>
      </c>
      <c r="D46" s="36">
        <v>3738076</v>
      </c>
      <c r="E46" s="30">
        <v>3738076</v>
      </c>
      <c r="F46" s="30">
        <v>453288.05000000005</v>
      </c>
      <c r="G46" s="10">
        <v>453604</v>
      </c>
      <c r="H46" s="10">
        <v>428361.76</v>
      </c>
      <c r="I46" s="10">
        <v>428361.68</v>
      </c>
      <c r="J46" s="16">
        <f t="shared" si="2"/>
        <v>0.12134691750515506</v>
      </c>
      <c r="K46" s="16">
        <f t="shared" si="0"/>
        <v>0.11459418160572445</v>
      </c>
      <c r="L46" s="16">
        <f t="shared" si="1"/>
        <v>0.1145941602043404</v>
      </c>
      <c r="M46" s="21">
        <f t="shared" si="3"/>
        <v>3284472</v>
      </c>
      <c r="N46" s="21">
        <f t="shared" si="4"/>
        <v>3284787.95</v>
      </c>
    </row>
    <row r="47" spans="2:14" ht="19.5" customHeight="1">
      <c r="B47" s="32" t="s">
        <v>35</v>
      </c>
      <c r="C47" s="36">
        <v>0</v>
      </c>
      <c r="D47" s="36">
        <v>3974811</v>
      </c>
      <c r="E47" s="30">
        <v>3974811</v>
      </c>
      <c r="F47" s="30">
        <v>1652123.24</v>
      </c>
      <c r="G47" s="10">
        <v>1281569</v>
      </c>
      <c r="H47" s="10">
        <v>1016422.5299999999</v>
      </c>
      <c r="I47" s="10">
        <v>966852.89</v>
      </c>
      <c r="J47" s="16">
        <f t="shared" si="2"/>
        <v>0.32242262588082804</v>
      </c>
      <c r="K47" s="16">
        <f t="shared" si="0"/>
        <v>0.25571593970128387</v>
      </c>
      <c r="L47" s="16">
        <f t="shared" si="1"/>
        <v>0.24324499705772173</v>
      </c>
      <c r="M47" s="21">
        <f t="shared" si="3"/>
        <v>2693242</v>
      </c>
      <c r="N47" s="21">
        <f t="shared" si="4"/>
        <v>2322687.76</v>
      </c>
    </row>
    <row r="48" spans="2:14" ht="19.5" customHeight="1">
      <c r="B48" s="32" t="s">
        <v>36</v>
      </c>
      <c r="C48" s="36">
        <v>0</v>
      </c>
      <c r="D48" s="36">
        <v>0</v>
      </c>
      <c r="E48" s="30">
        <v>0</v>
      </c>
      <c r="F48" s="30">
        <v>0</v>
      </c>
      <c r="G48" s="10">
        <v>0</v>
      </c>
      <c r="H48" s="10">
        <v>0</v>
      </c>
      <c r="I48" s="10">
        <v>0</v>
      </c>
      <c r="J48" s="16">
        <f>IF(ISERROR(+G48/E48)=TRUE,0,++G48/E48)</f>
        <v>0</v>
      </c>
      <c r="K48" s="16">
        <f>IF(ISERROR(+H48/E48)=TRUE,0,++H48/E48)</f>
        <v>0</v>
      </c>
      <c r="L48" s="16">
        <f>IF(ISERROR(+I48/E48)=TRUE,0,++I48/E48)</f>
        <v>0</v>
      </c>
      <c r="M48" s="21">
        <f>IF(ISERROR(+E48-G48)=TRUE,0,++E48-G48)</f>
        <v>0</v>
      </c>
      <c r="N48" s="21">
        <f>IF(ISERROR(+E48-F48)=TRUE,0,++E48-F48)</f>
        <v>0</v>
      </c>
    </row>
    <row r="49" spans="2:14" ht="19.5" customHeight="1">
      <c r="B49" s="37" t="s">
        <v>60</v>
      </c>
      <c r="C49" s="38">
        <v>0</v>
      </c>
      <c r="D49" s="38">
        <v>0</v>
      </c>
      <c r="E49" s="31">
        <v>0</v>
      </c>
      <c r="F49" s="31">
        <v>0</v>
      </c>
      <c r="G49" s="11">
        <v>0</v>
      </c>
      <c r="H49" s="11">
        <v>0</v>
      </c>
      <c r="I49" s="11">
        <v>0</v>
      </c>
      <c r="J49" s="19">
        <f t="shared" si="2"/>
        <v>0</v>
      </c>
      <c r="K49" s="19">
        <f t="shared" si="0"/>
        <v>0</v>
      </c>
      <c r="L49" s="17">
        <f t="shared" si="1"/>
        <v>0</v>
      </c>
      <c r="M49" s="22">
        <f t="shared" si="3"/>
        <v>0</v>
      </c>
      <c r="N49" s="22">
        <f t="shared" si="4"/>
        <v>0</v>
      </c>
    </row>
    <row r="50" spans="2:14" ht="23.25" customHeight="1">
      <c r="B50" s="13" t="s">
        <v>39</v>
      </c>
      <c r="C50" s="13">
        <f>SUM(C14:C49)</f>
        <v>0</v>
      </c>
      <c r="D50" s="13">
        <f aca="true" t="shared" si="5" ref="D50:I50">SUM(D14:D49)</f>
        <v>122632378</v>
      </c>
      <c r="E50" s="27">
        <f t="shared" si="5"/>
        <v>120290113</v>
      </c>
      <c r="F50" s="27">
        <f t="shared" si="5"/>
        <v>68056374.59</v>
      </c>
      <c r="G50" s="13">
        <f t="shared" si="5"/>
        <v>58365209</v>
      </c>
      <c r="H50" s="13">
        <f t="shared" si="5"/>
        <v>45831047.030000016</v>
      </c>
      <c r="I50" s="13">
        <f t="shared" si="5"/>
        <v>40662842.93</v>
      </c>
      <c r="J50" s="18">
        <f t="shared" si="2"/>
        <v>0.485203709136095</v>
      </c>
      <c r="K50" s="18">
        <f t="shared" si="0"/>
        <v>0.3810042728116817</v>
      </c>
      <c r="L50" s="18">
        <f t="shared" si="1"/>
        <v>0.33803977663567414</v>
      </c>
      <c r="M50" s="23">
        <f>SUM(M14:M49)</f>
        <v>61924904</v>
      </c>
      <c r="N50" s="23">
        <f t="shared" si="4"/>
        <v>52233738.41</v>
      </c>
    </row>
    <row r="52" ht="15">
      <c r="B52" s="14" t="s">
        <v>62</v>
      </c>
    </row>
  </sheetData>
  <sheetProtection/>
  <mergeCells count="12">
    <mergeCell ref="B2:N6"/>
    <mergeCell ref="J11:L11"/>
    <mergeCell ref="J12:L12"/>
    <mergeCell ref="M12:M13"/>
    <mergeCell ref="N12:N13"/>
    <mergeCell ref="I12:I13"/>
    <mergeCell ref="B12:B13"/>
    <mergeCell ref="C12:D12"/>
    <mergeCell ref="F12:F13"/>
    <mergeCell ref="G12:G13"/>
    <mergeCell ref="H12:H13"/>
    <mergeCell ref="E12:E13"/>
  </mergeCells>
  <printOptions horizontalCentered="1"/>
  <pageMargins left="0.63" right="0.53" top="0.48" bottom="0.53" header="0.31496062992125984" footer="0.31496062992125984"/>
  <pageSetup fitToHeight="1" fitToWidth="1" horizontalDpi="600" verticalDpi="600" orientation="landscape" paperSize="9" r:id="rId2"/>
  <headerFooter>
    <oddFooter>&amp;CPágina 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B2:N52"/>
  <sheetViews>
    <sheetView showGridLines="0" zoomScale="85" zoomScaleNormal="85" zoomScalePageLayoutView="0" workbookViewId="0" topLeftCell="A1">
      <selection activeCell="E14" sqref="E14"/>
    </sheetView>
  </sheetViews>
  <sheetFormatPr defaultColWidth="11.421875" defaultRowHeight="15"/>
  <cols>
    <col min="1" max="1" width="5.8515625" style="1" customWidth="1"/>
    <col min="2" max="2" width="35.8515625" style="1" customWidth="1"/>
    <col min="3" max="5" width="14.7109375" style="1" customWidth="1"/>
    <col min="6" max="6" width="15.7109375" style="1" customWidth="1"/>
    <col min="7" max="7" width="16.8515625" style="1" customWidth="1"/>
    <col min="8" max="9" width="15.7109375" style="1" customWidth="1"/>
    <col min="10" max="11" width="12.7109375" style="1" customWidth="1"/>
    <col min="12" max="12" width="12.7109375" style="12" customWidth="1"/>
    <col min="13" max="13" width="15.28125" style="1" bestFit="1" customWidth="1"/>
    <col min="14" max="14" width="15.00390625" style="1" bestFit="1" customWidth="1"/>
    <col min="15" max="16384" width="11.421875" style="1" customWidth="1"/>
  </cols>
  <sheetData>
    <row r="1" ht="15"/>
    <row r="2" spans="2:14" ht="15" customHeight="1">
      <c r="B2" s="44" t="s">
        <v>61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2:14" ht="15.75" customHeight="1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2:14" ht="15" customHeight="1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2:14" ht="15" customHeight="1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2:14" ht="15" customHeight="1"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8" ht="15.75">
      <c r="B8" s="2" t="s">
        <v>51</v>
      </c>
    </row>
    <row r="9" ht="15">
      <c r="B9" s="3" t="s">
        <v>2</v>
      </c>
    </row>
    <row r="11" spans="2:12" ht="15">
      <c r="B11" s="4"/>
      <c r="J11" s="48"/>
      <c r="K11" s="48"/>
      <c r="L11" s="48"/>
    </row>
    <row r="12" spans="2:14" s="5" customFormat="1" ht="15" customHeight="1">
      <c r="B12" s="46" t="s">
        <v>1</v>
      </c>
      <c r="C12" s="45" t="s">
        <v>0</v>
      </c>
      <c r="D12" s="45"/>
      <c r="E12" s="40" t="s">
        <v>44</v>
      </c>
      <c r="F12" s="40" t="s">
        <v>45</v>
      </c>
      <c r="G12" s="40" t="s">
        <v>55</v>
      </c>
      <c r="H12" s="40" t="s">
        <v>56</v>
      </c>
      <c r="I12" s="40" t="s">
        <v>57</v>
      </c>
      <c r="J12" s="49" t="s">
        <v>43</v>
      </c>
      <c r="K12" s="49"/>
      <c r="L12" s="49"/>
      <c r="M12" s="40" t="s">
        <v>49</v>
      </c>
      <c r="N12" s="42" t="s">
        <v>50</v>
      </c>
    </row>
    <row r="13" spans="2:14" s="5" customFormat="1" ht="40.5" customHeight="1">
      <c r="B13" s="47"/>
      <c r="C13" s="28" t="s">
        <v>38</v>
      </c>
      <c r="D13" s="28" t="s">
        <v>37</v>
      </c>
      <c r="E13" s="41"/>
      <c r="F13" s="41"/>
      <c r="G13" s="41"/>
      <c r="H13" s="41"/>
      <c r="I13" s="41"/>
      <c r="J13" s="28" t="s">
        <v>46</v>
      </c>
      <c r="K13" s="28" t="s">
        <v>47</v>
      </c>
      <c r="L13" s="29" t="s">
        <v>48</v>
      </c>
      <c r="M13" s="41"/>
      <c r="N13" s="43"/>
    </row>
    <row r="14" spans="2:14" ht="19.5" customHeight="1">
      <c r="B14" s="6" t="s">
        <v>3</v>
      </c>
      <c r="C14" s="9">
        <v>0</v>
      </c>
      <c r="D14" s="9">
        <v>0</v>
      </c>
      <c r="E14" s="24">
        <v>0</v>
      </c>
      <c r="F14" s="24">
        <v>0</v>
      </c>
      <c r="G14" s="9">
        <v>0</v>
      </c>
      <c r="H14" s="9">
        <v>0</v>
      </c>
      <c r="I14" s="9">
        <v>0</v>
      </c>
      <c r="J14" s="15">
        <f>IF(ISERROR(+G14/E14)=TRUE,0,++G14/E14)</f>
        <v>0</v>
      </c>
      <c r="K14" s="15">
        <f aca="true" t="shared" si="0" ref="K14:K50">IF(ISERROR(+H14/E14)=TRUE,0,++H14/E14)</f>
        <v>0</v>
      </c>
      <c r="L14" s="15">
        <f aca="true" t="shared" si="1" ref="L14:L50">IF(ISERROR(+I14/E14)=TRUE,0,++I14/E14)</f>
        <v>0</v>
      </c>
      <c r="M14" s="20">
        <f>IF(ISERROR(+E14-G14)=TRUE,0,++E14-G14)</f>
        <v>0</v>
      </c>
      <c r="N14" s="20">
        <f>IF(ISERROR(+E14-F14)=TRUE,0,++E14-F14)</f>
        <v>0</v>
      </c>
    </row>
    <row r="15" spans="2:14" ht="19.5" customHeight="1">
      <c r="B15" s="7" t="s">
        <v>4</v>
      </c>
      <c r="C15" s="10">
        <v>0</v>
      </c>
      <c r="D15" s="10">
        <v>0</v>
      </c>
      <c r="E15" s="25">
        <v>0</v>
      </c>
      <c r="F15" s="25">
        <v>0</v>
      </c>
      <c r="G15" s="10">
        <v>0</v>
      </c>
      <c r="H15" s="10">
        <v>0</v>
      </c>
      <c r="I15" s="10">
        <v>0</v>
      </c>
      <c r="J15" s="16">
        <f aca="true" t="shared" si="2" ref="J15:J50">IF(ISERROR(+G15/E15)=TRUE,0,++G15/E15)</f>
        <v>0</v>
      </c>
      <c r="K15" s="16">
        <f t="shared" si="0"/>
        <v>0</v>
      </c>
      <c r="L15" s="16">
        <f t="shared" si="1"/>
        <v>0</v>
      </c>
      <c r="M15" s="21">
        <f aca="true" t="shared" si="3" ref="M15:M49">IF(ISERROR(+E15-G15)=TRUE,0,++E15-G15)</f>
        <v>0</v>
      </c>
      <c r="N15" s="21">
        <f aca="true" t="shared" si="4" ref="N15:N50">IF(ISERROR(+E15-F15)=TRUE,0,++E15-F15)</f>
        <v>0</v>
      </c>
    </row>
    <row r="16" spans="2:14" ht="19.5" customHeight="1">
      <c r="B16" s="7" t="s">
        <v>54</v>
      </c>
      <c r="C16" s="10">
        <v>0</v>
      </c>
      <c r="D16" s="10">
        <v>0</v>
      </c>
      <c r="E16" s="25">
        <v>0</v>
      </c>
      <c r="F16" s="25">
        <v>0</v>
      </c>
      <c r="G16" s="10">
        <v>0</v>
      </c>
      <c r="H16" s="10">
        <v>0</v>
      </c>
      <c r="I16" s="10">
        <v>0</v>
      </c>
      <c r="J16" s="16">
        <f t="shared" si="2"/>
        <v>0</v>
      </c>
      <c r="K16" s="16">
        <f t="shared" si="0"/>
        <v>0</v>
      </c>
      <c r="L16" s="16">
        <f t="shared" si="1"/>
        <v>0</v>
      </c>
      <c r="M16" s="21">
        <f t="shared" si="3"/>
        <v>0</v>
      </c>
      <c r="N16" s="21">
        <f t="shared" si="4"/>
        <v>0</v>
      </c>
    </row>
    <row r="17" spans="2:14" ht="19.5" customHeight="1">
      <c r="B17" s="7" t="s">
        <v>5</v>
      </c>
      <c r="C17" s="10">
        <v>0</v>
      </c>
      <c r="D17" s="10">
        <v>0</v>
      </c>
      <c r="E17" s="25">
        <v>0</v>
      </c>
      <c r="F17" s="25">
        <v>0</v>
      </c>
      <c r="G17" s="10">
        <v>0</v>
      </c>
      <c r="H17" s="10">
        <v>0</v>
      </c>
      <c r="I17" s="10">
        <v>0</v>
      </c>
      <c r="J17" s="16">
        <f t="shared" si="2"/>
        <v>0</v>
      </c>
      <c r="K17" s="16">
        <f t="shared" si="0"/>
        <v>0</v>
      </c>
      <c r="L17" s="16">
        <f t="shared" si="1"/>
        <v>0</v>
      </c>
      <c r="M17" s="21">
        <f t="shared" si="3"/>
        <v>0</v>
      </c>
      <c r="N17" s="21">
        <f t="shared" si="4"/>
        <v>0</v>
      </c>
    </row>
    <row r="18" spans="2:14" ht="19.5" customHeight="1">
      <c r="B18" s="7" t="s">
        <v>6</v>
      </c>
      <c r="C18" s="10">
        <v>0</v>
      </c>
      <c r="D18" s="10">
        <v>0</v>
      </c>
      <c r="E18" s="25">
        <v>0</v>
      </c>
      <c r="F18" s="25">
        <v>0</v>
      </c>
      <c r="G18" s="10">
        <v>0</v>
      </c>
      <c r="H18" s="10">
        <v>0</v>
      </c>
      <c r="I18" s="10">
        <v>0</v>
      </c>
      <c r="J18" s="16">
        <f t="shared" si="2"/>
        <v>0</v>
      </c>
      <c r="K18" s="16">
        <f t="shared" si="0"/>
        <v>0</v>
      </c>
      <c r="L18" s="16">
        <f t="shared" si="1"/>
        <v>0</v>
      </c>
      <c r="M18" s="21">
        <f t="shared" si="3"/>
        <v>0</v>
      </c>
      <c r="N18" s="21">
        <f t="shared" si="4"/>
        <v>0</v>
      </c>
    </row>
    <row r="19" spans="2:14" ht="19.5" customHeight="1">
      <c r="B19" s="7" t="s">
        <v>7</v>
      </c>
      <c r="C19" s="10">
        <v>0</v>
      </c>
      <c r="D19" s="10">
        <v>0</v>
      </c>
      <c r="E19" s="25">
        <v>0</v>
      </c>
      <c r="F19" s="25">
        <v>0</v>
      </c>
      <c r="G19" s="10">
        <v>0</v>
      </c>
      <c r="H19" s="10">
        <v>0</v>
      </c>
      <c r="I19" s="10">
        <v>0</v>
      </c>
      <c r="J19" s="16">
        <f t="shared" si="2"/>
        <v>0</v>
      </c>
      <c r="K19" s="16">
        <f t="shared" si="0"/>
        <v>0</v>
      </c>
      <c r="L19" s="16">
        <f t="shared" si="1"/>
        <v>0</v>
      </c>
      <c r="M19" s="21">
        <f t="shared" si="3"/>
        <v>0</v>
      </c>
      <c r="N19" s="21">
        <f t="shared" si="4"/>
        <v>0</v>
      </c>
    </row>
    <row r="20" spans="2:14" ht="19.5" customHeight="1">
      <c r="B20" s="7" t="s">
        <v>8</v>
      </c>
      <c r="C20" s="10">
        <v>0</v>
      </c>
      <c r="D20" s="10">
        <v>0</v>
      </c>
      <c r="E20" s="25">
        <v>0</v>
      </c>
      <c r="F20" s="25">
        <v>0</v>
      </c>
      <c r="G20" s="10">
        <v>0</v>
      </c>
      <c r="H20" s="10">
        <v>0</v>
      </c>
      <c r="I20" s="10">
        <v>0</v>
      </c>
      <c r="J20" s="16">
        <f t="shared" si="2"/>
        <v>0</v>
      </c>
      <c r="K20" s="16">
        <f t="shared" si="0"/>
        <v>0</v>
      </c>
      <c r="L20" s="16">
        <f t="shared" si="1"/>
        <v>0</v>
      </c>
      <c r="M20" s="21">
        <f t="shared" si="3"/>
        <v>0</v>
      </c>
      <c r="N20" s="21">
        <f t="shared" si="4"/>
        <v>0</v>
      </c>
    </row>
    <row r="21" spans="2:14" ht="19.5" customHeight="1">
      <c r="B21" s="7" t="s">
        <v>9</v>
      </c>
      <c r="C21" s="10">
        <v>0</v>
      </c>
      <c r="D21" s="10">
        <v>0</v>
      </c>
      <c r="E21" s="25">
        <v>0</v>
      </c>
      <c r="F21" s="25">
        <v>0</v>
      </c>
      <c r="G21" s="10">
        <v>0</v>
      </c>
      <c r="H21" s="10">
        <v>0</v>
      </c>
      <c r="I21" s="10">
        <v>0</v>
      </c>
      <c r="J21" s="16">
        <f t="shared" si="2"/>
        <v>0</v>
      </c>
      <c r="K21" s="16">
        <f t="shared" si="0"/>
        <v>0</v>
      </c>
      <c r="L21" s="16">
        <f t="shared" si="1"/>
        <v>0</v>
      </c>
      <c r="M21" s="21">
        <f t="shared" si="3"/>
        <v>0</v>
      </c>
      <c r="N21" s="21">
        <f t="shared" si="4"/>
        <v>0</v>
      </c>
    </row>
    <row r="22" spans="2:14" ht="19.5" customHeight="1">
      <c r="B22" s="7" t="s">
        <v>10</v>
      </c>
      <c r="C22" s="10">
        <v>0</v>
      </c>
      <c r="D22" s="10">
        <v>0</v>
      </c>
      <c r="E22" s="25">
        <v>0</v>
      </c>
      <c r="F22" s="25">
        <v>0</v>
      </c>
      <c r="G22" s="10">
        <v>0</v>
      </c>
      <c r="H22" s="10">
        <v>0</v>
      </c>
      <c r="I22" s="10">
        <v>0</v>
      </c>
      <c r="J22" s="16">
        <f t="shared" si="2"/>
        <v>0</v>
      </c>
      <c r="K22" s="16">
        <f t="shared" si="0"/>
        <v>0</v>
      </c>
      <c r="L22" s="16">
        <f t="shared" si="1"/>
        <v>0</v>
      </c>
      <c r="M22" s="21">
        <f t="shared" si="3"/>
        <v>0</v>
      </c>
      <c r="N22" s="21">
        <f t="shared" si="4"/>
        <v>0</v>
      </c>
    </row>
    <row r="23" spans="2:14" ht="19.5" customHeight="1">
      <c r="B23" s="7" t="s">
        <v>11</v>
      </c>
      <c r="C23" s="10">
        <v>0</v>
      </c>
      <c r="D23" s="10">
        <v>0</v>
      </c>
      <c r="E23" s="25">
        <v>0</v>
      </c>
      <c r="F23" s="25">
        <v>0</v>
      </c>
      <c r="G23" s="10">
        <v>0</v>
      </c>
      <c r="H23" s="10">
        <v>0</v>
      </c>
      <c r="I23" s="10">
        <v>0</v>
      </c>
      <c r="J23" s="16">
        <f t="shared" si="2"/>
        <v>0</v>
      </c>
      <c r="K23" s="16">
        <f t="shared" si="0"/>
        <v>0</v>
      </c>
      <c r="L23" s="16">
        <f t="shared" si="1"/>
        <v>0</v>
      </c>
      <c r="M23" s="21">
        <f t="shared" si="3"/>
        <v>0</v>
      </c>
      <c r="N23" s="21">
        <f t="shared" si="4"/>
        <v>0</v>
      </c>
    </row>
    <row r="24" spans="2:14" ht="19.5" customHeight="1">
      <c r="B24" s="7" t="s">
        <v>12</v>
      </c>
      <c r="C24" s="10">
        <v>0</v>
      </c>
      <c r="D24" s="10">
        <v>0</v>
      </c>
      <c r="E24" s="25">
        <v>0</v>
      </c>
      <c r="F24" s="25">
        <v>0</v>
      </c>
      <c r="G24" s="10">
        <v>0</v>
      </c>
      <c r="H24" s="10">
        <v>0</v>
      </c>
      <c r="I24" s="10">
        <v>0</v>
      </c>
      <c r="J24" s="16">
        <f t="shared" si="2"/>
        <v>0</v>
      </c>
      <c r="K24" s="16">
        <f t="shared" si="0"/>
        <v>0</v>
      </c>
      <c r="L24" s="16">
        <f t="shared" si="1"/>
        <v>0</v>
      </c>
      <c r="M24" s="21">
        <f t="shared" si="3"/>
        <v>0</v>
      </c>
      <c r="N24" s="21">
        <f t="shared" si="4"/>
        <v>0</v>
      </c>
    </row>
    <row r="25" spans="2:14" ht="19.5" customHeight="1">
      <c r="B25" s="7" t="s">
        <v>13</v>
      </c>
      <c r="C25" s="10">
        <v>0</v>
      </c>
      <c r="D25" s="10">
        <v>0</v>
      </c>
      <c r="E25" s="25">
        <v>0</v>
      </c>
      <c r="F25" s="25">
        <v>0</v>
      </c>
      <c r="G25" s="10">
        <v>0</v>
      </c>
      <c r="H25" s="10">
        <v>0</v>
      </c>
      <c r="I25" s="10">
        <v>0</v>
      </c>
      <c r="J25" s="16">
        <f t="shared" si="2"/>
        <v>0</v>
      </c>
      <c r="K25" s="16">
        <f t="shared" si="0"/>
        <v>0</v>
      </c>
      <c r="L25" s="16">
        <f t="shared" si="1"/>
        <v>0</v>
      </c>
      <c r="M25" s="21">
        <f t="shared" si="3"/>
        <v>0</v>
      </c>
      <c r="N25" s="21">
        <f t="shared" si="4"/>
        <v>0</v>
      </c>
    </row>
    <row r="26" spans="2:14" ht="19.5" customHeight="1">
      <c r="B26" s="7" t="s">
        <v>14</v>
      </c>
      <c r="C26" s="10">
        <v>0</v>
      </c>
      <c r="D26" s="10">
        <v>0</v>
      </c>
      <c r="E26" s="25">
        <v>0</v>
      </c>
      <c r="F26" s="25">
        <v>0</v>
      </c>
      <c r="G26" s="10">
        <v>0</v>
      </c>
      <c r="H26" s="10">
        <v>0</v>
      </c>
      <c r="I26" s="10">
        <v>0</v>
      </c>
      <c r="J26" s="16">
        <f t="shared" si="2"/>
        <v>0</v>
      </c>
      <c r="K26" s="16">
        <f t="shared" si="0"/>
        <v>0</v>
      </c>
      <c r="L26" s="16">
        <f t="shared" si="1"/>
        <v>0</v>
      </c>
      <c r="M26" s="21">
        <f t="shared" si="3"/>
        <v>0</v>
      </c>
      <c r="N26" s="21">
        <f t="shared" si="4"/>
        <v>0</v>
      </c>
    </row>
    <row r="27" spans="2:14" ht="19.5" customHeight="1">
      <c r="B27" s="7" t="s">
        <v>15</v>
      </c>
      <c r="C27" s="10">
        <v>0</v>
      </c>
      <c r="D27" s="10">
        <v>0</v>
      </c>
      <c r="E27" s="25">
        <v>0</v>
      </c>
      <c r="F27" s="25">
        <v>0</v>
      </c>
      <c r="G27" s="10">
        <v>0</v>
      </c>
      <c r="H27" s="10">
        <v>0</v>
      </c>
      <c r="I27" s="10">
        <v>0</v>
      </c>
      <c r="J27" s="16">
        <f t="shared" si="2"/>
        <v>0</v>
      </c>
      <c r="K27" s="16">
        <f t="shared" si="0"/>
        <v>0</v>
      </c>
      <c r="L27" s="16">
        <f t="shared" si="1"/>
        <v>0</v>
      </c>
      <c r="M27" s="21">
        <f t="shared" si="3"/>
        <v>0</v>
      </c>
      <c r="N27" s="21">
        <f t="shared" si="4"/>
        <v>0</v>
      </c>
    </row>
    <row r="28" spans="2:14" ht="19.5" customHeight="1">
      <c r="B28" s="7" t="s">
        <v>16</v>
      </c>
      <c r="C28" s="10">
        <v>0</v>
      </c>
      <c r="D28" s="10">
        <v>0</v>
      </c>
      <c r="E28" s="25">
        <v>0</v>
      </c>
      <c r="F28" s="25">
        <v>0</v>
      </c>
      <c r="G28" s="10">
        <v>0</v>
      </c>
      <c r="H28" s="10">
        <v>0</v>
      </c>
      <c r="I28" s="10">
        <v>0</v>
      </c>
      <c r="J28" s="16">
        <f t="shared" si="2"/>
        <v>0</v>
      </c>
      <c r="K28" s="16">
        <f t="shared" si="0"/>
        <v>0</v>
      </c>
      <c r="L28" s="16">
        <f t="shared" si="1"/>
        <v>0</v>
      </c>
      <c r="M28" s="21">
        <f t="shared" si="3"/>
        <v>0</v>
      </c>
      <c r="N28" s="21">
        <f t="shared" si="4"/>
        <v>0</v>
      </c>
    </row>
    <row r="29" spans="2:14" ht="19.5" customHeight="1">
      <c r="B29" s="7" t="s">
        <v>17</v>
      </c>
      <c r="C29" s="10">
        <v>0</v>
      </c>
      <c r="D29" s="10">
        <v>0</v>
      </c>
      <c r="E29" s="25">
        <v>0</v>
      </c>
      <c r="F29" s="25">
        <v>0</v>
      </c>
      <c r="G29" s="10">
        <v>0</v>
      </c>
      <c r="H29" s="10">
        <v>0</v>
      </c>
      <c r="I29" s="10">
        <v>0</v>
      </c>
      <c r="J29" s="16">
        <f t="shared" si="2"/>
        <v>0</v>
      </c>
      <c r="K29" s="16">
        <f t="shared" si="0"/>
        <v>0</v>
      </c>
      <c r="L29" s="16">
        <f t="shared" si="1"/>
        <v>0</v>
      </c>
      <c r="M29" s="21">
        <f t="shared" si="3"/>
        <v>0</v>
      </c>
      <c r="N29" s="21">
        <f t="shared" si="4"/>
        <v>0</v>
      </c>
    </row>
    <row r="30" spans="2:14" ht="19.5" customHeight="1">
      <c r="B30" s="7" t="s">
        <v>18</v>
      </c>
      <c r="C30" s="10">
        <v>0</v>
      </c>
      <c r="D30" s="10">
        <v>0</v>
      </c>
      <c r="E30" s="25">
        <v>0</v>
      </c>
      <c r="F30" s="25">
        <v>0</v>
      </c>
      <c r="G30" s="10">
        <v>0</v>
      </c>
      <c r="H30" s="10">
        <v>0</v>
      </c>
      <c r="I30" s="10">
        <v>0</v>
      </c>
      <c r="J30" s="16">
        <f t="shared" si="2"/>
        <v>0</v>
      </c>
      <c r="K30" s="16">
        <f t="shared" si="0"/>
        <v>0</v>
      </c>
      <c r="L30" s="16">
        <f t="shared" si="1"/>
        <v>0</v>
      </c>
      <c r="M30" s="21">
        <f t="shared" si="3"/>
        <v>0</v>
      </c>
      <c r="N30" s="21">
        <f t="shared" si="4"/>
        <v>0</v>
      </c>
    </row>
    <row r="31" spans="2:14" ht="19.5" customHeight="1">
      <c r="B31" s="7" t="s">
        <v>19</v>
      </c>
      <c r="C31" s="10">
        <v>0</v>
      </c>
      <c r="D31" s="10">
        <v>0</v>
      </c>
      <c r="E31" s="25">
        <v>0</v>
      </c>
      <c r="F31" s="25">
        <v>0</v>
      </c>
      <c r="G31" s="10">
        <v>0</v>
      </c>
      <c r="H31" s="10">
        <v>0</v>
      </c>
      <c r="I31" s="10">
        <v>0</v>
      </c>
      <c r="J31" s="16">
        <f t="shared" si="2"/>
        <v>0</v>
      </c>
      <c r="K31" s="16">
        <f t="shared" si="0"/>
        <v>0</v>
      </c>
      <c r="L31" s="16">
        <f t="shared" si="1"/>
        <v>0</v>
      </c>
      <c r="M31" s="21">
        <f t="shared" si="3"/>
        <v>0</v>
      </c>
      <c r="N31" s="21">
        <f t="shared" si="4"/>
        <v>0</v>
      </c>
    </row>
    <row r="32" spans="2:14" ht="19.5" customHeight="1">
      <c r="B32" s="7" t="s">
        <v>20</v>
      </c>
      <c r="C32" s="10">
        <v>0</v>
      </c>
      <c r="D32" s="10">
        <v>0</v>
      </c>
      <c r="E32" s="25">
        <v>0</v>
      </c>
      <c r="F32" s="25">
        <v>0</v>
      </c>
      <c r="G32" s="10">
        <v>0</v>
      </c>
      <c r="H32" s="10">
        <v>0</v>
      </c>
      <c r="I32" s="10">
        <v>0</v>
      </c>
      <c r="J32" s="16">
        <f t="shared" si="2"/>
        <v>0</v>
      </c>
      <c r="K32" s="16">
        <f t="shared" si="0"/>
        <v>0</v>
      </c>
      <c r="L32" s="16">
        <f t="shared" si="1"/>
        <v>0</v>
      </c>
      <c r="M32" s="21">
        <f t="shared" si="3"/>
        <v>0</v>
      </c>
      <c r="N32" s="21">
        <f t="shared" si="4"/>
        <v>0</v>
      </c>
    </row>
    <row r="33" spans="2:14" ht="19.5" customHeight="1">
      <c r="B33" s="7" t="s">
        <v>21</v>
      </c>
      <c r="C33" s="10">
        <v>0</v>
      </c>
      <c r="D33" s="10">
        <v>0</v>
      </c>
      <c r="E33" s="25">
        <v>0</v>
      </c>
      <c r="F33" s="25">
        <v>0</v>
      </c>
      <c r="G33" s="10">
        <v>0</v>
      </c>
      <c r="H33" s="10">
        <v>0</v>
      </c>
      <c r="I33" s="10">
        <v>0</v>
      </c>
      <c r="J33" s="16">
        <f t="shared" si="2"/>
        <v>0</v>
      </c>
      <c r="K33" s="16">
        <f t="shared" si="0"/>
        <v>0</v>
      </c>
      <c r="L33" s="16">
        <f t="shared" si="1"/>
        <v>0</v>
      </c>
      <c r="M33" s="21">
        <f t="shared" si="3"/>
        <v>0</v>
      </c>
      <c r="N33" s="21">
        <f t="shared" si="4"/>
        <v>0</v>
      </c>
    </row>
    <row r="34" spans="2:14" ht="19.5" customHeight="1">
      <c r="B34" s="7" t="s">
        <v>22</v>
      </c>
      <c r="C34" s="10">
        <v>0</v>
      </c>
      <c r="D34" s="10">
        <v>0</v>
      </c>
      <c r="E34" s="25">
        <v>0</v>
      </c>
      <c r="F34" s="25">
        <v>0</v>
      </c>
      <c r="G34" s="10">
        <v>0</v>
      </c>
      <c r="H34" s="10">
        <v>0</v>
      </c>
      <c r="I34" s="10">
        <v>0</v>
      </c>
      <c r="J34" s="16">
        <f t="shared" si="2"/>
        <v>0</v>
      </c>
      <c r="K34" s="16">
        <f t="shared" si="0"/>
        <v>0</v>
      </c>
      <c r="L34" s="16">
        <f t="shared" si="1"/>
        <v>0</v>
      </c>
      <c r="M34" s="21">
        <f t="shared" si="3"/>
        <v>0</v>
      </c>
      <c r="N34" s="21">
        <f t="shared" si="4"/>
        <v>0</v>
      </c>
    </row>
    <row r="35" spans="2:14" ht="19.5" customHeight="1">
      <c r="B35" s="7" t="s">
        <v>23</v>
      </c>
      <c r="C35" s="10">
        <v>0</v>
      </c>
      <c r="D35" s="10">
        <v>0</v>
      </c>
      <c r="E35" s="25">
        <v>0</v>
      </c>
      <c r="F35" s="25">
        <v>0</v>
      </c>
      <c r="G35" s="10">
        <v>0</v>
      </c>
      <c r="H35" s="10">
        <v>0</v>
      </c>
      <c r="I35" s="10">
        <v>0</v>
      </c>
      <c r="J35" s="16">
        <f t="shared" si="2"/>
        <v>0</v>
      </c>
      <c r="K35" s="16">
        <f t="shared" si="0"/>
        <v>0</v>
      </c>
      <c r="L35" s="16">
        <f t="shared" si="1"/>
        <v>0</v>
      </c>
      <c r="M35" s="21">
        <f t="shared" si="3"/>
        <v>0</v>
      </c>
      <c r="N35" s="21">
        <f t="shared" si="4"/>
        <v>0</v>
      </c>
    </row>
    <row r="36" spans="2:14" ht="19.5" customHeight="1">
      <c r="B36" s="7" t="s">
        <v>24</v>
      </c>
      <c r="C36" s="10">
        <v>0</v>
      </c>
      <c r="D36" s="10">
        <v>0</v>
      </c>
      <c r="E36" s="25">
        <v>0</v>
      </c>
      <c r="F36" s="25">
        <v>0</v>
      </c>
      <c r="G36" s="10">
        <v>0</v>
      </c>
      <c r="H36" s="10">
        <v>0</v>
      </c>
      <c r="I36" s="10">
        <v>0</v>
      </c>
      <c r="J36" s="16">
        <f t="shared" si="2"/>
        <v>0</v>
      </c>
      <c r="K36" s="16">
        <f t="shared" si="0"/>
        <v>0</v>
      </c>
      <c r="L36" s="16">
        <f t="shared" si="1"/>
        <v>0</v>
      </c>
      <c r="M36" s="21">
        <f t="shared" si="3"/>
        <v>0</v>
      </c>
      <c r="N36" s="21">
        <f t="shared" si="4"/>
        <v>0</v>
      </c>
    </row>
    <row r="37" spans="2:14" ht="19.5" customHeight="1">
      <c r="B37" s="7" t="s">
        <v>25</v>
      </c>
      <c r="C37" s="10">
        <v>0</v>
      </c>
      <c r="D37" s="10">
        <v>0</v>
      </c>
      <c r="E37" s="25">
        <v>0</v>
      </c>
      <c r="F37" s="25">
        <v>0</v>
      </c>
      <c r="G37" s="10">
        <v>0</v>
      </c>
      <c r="H37" s="10">
        <v>0</v>
      </c>
      <c r="I37" s="10">
        <v>0</v>
      </c>
      <c r="J37" s="16">
        <f t="shared" si="2"/>
        <v>0</v>
      </c>
      <c r="K37" s="16">
        <f t="shared" si="0"/>
        <v>0</v>
      </c>
      <c r="L37" s="16">
        <f t="shared" si="1"/>
        <v>0</v>
      </c>
      <c r="M37" s="21">
        <f t="shared" si="3"/>
        <v>0</v>
      </c>
      <c r="N37" s="21">
        <f t="shared" si="4"/>
        <v>0</v>
      </c>
    </row>
    <row r="38" spans="2:14" ht="19.5" customHeight="1">
      <c r="B38" s="7" t="s">
        <v>26</v>
      </c>
      <c r="C38" s="10">
        <v>0</v>
      </c>
      <c r="D38" s="10">
        <v>0</v>
      </c>
      <c r="E38" s="25">
        <v>0</v>
      </c>
      <c r="F38" s="25">
        <v>0</v>
      </c>
      <c r="G38" s="10">
        <v>0</v>
      </c>
      <c r="H38" s="10">
        <v>0</v>
      </c>
      <c r="I38" s="10">
        <v>0</v>
      </c>
      <c r="J38" s="16">
        <f t="shared" si="2"/>
        <v>0</v>
      </c>
      <c r="K38" s="16">
        <f t="shared" si="0"/>
        <v>0</v>
      </c>
      <c r="L38" s="16">
        <f t="shared" si="1"/>
        <v>0</v>
      </c>
      <c r="M38" s="21">
        <f t="shared" si="3"/>
        <v>0</v>
      </c>
      <c r="N38" s="21">
        <f t="shared" si="4"/>
        <v>0</v>
      </c>
    </row>
    <row r="39" spans="2:14" ht="19.5" customHeight="1">
      <c r="B39" s="7" t="s">
        <v>27</v>
      </c>
      <c r="C39" s="10">
        <v>0</v>
      </c>
      <c r="D39" s="10">
        <v>0</v>
      </c>
      <c r="E39" s="25">
        <v>0</v>
      </c>
      <c r="F39" s="25">
        <v>0</v>
      </c>
      <c r="G39" s="10">
        <v>0</v>
      </c>
      <c r="H39" s="10">
        <v>0</v>
      </c>
      <c r="I39" s="10">
        <v>0</v>
      </c>
      <c r="J39" s="16">
        <f t="shared" si="2"/>
        <v>0</v>
      </c>
      <c r="K39" s="16">
        <f t="shared" si="0"/>
        <v>0</v>
      </c>
      <c r="L39" s="16">
        <f t="shared" si="1"/>
        <v>0</v>
      </c>
      <c r="M39" s="21">
        <f t="shared" si="3"/>
        <v>0</v>
      </c>
      <c r="N39" s="21">
        <f t="shared" si="4"/>
        <v>0</v>
      </c>
    </row>
    <row r="40" spans="2:14" ht="19.5" customHeight="1">
      <c r="B40" s="7" t="s">
        <v>28</v>
      </c>
      <c r="C40" s="10">
        <v>0</v>
      </c>
      <c r="D40" s="10">
        <v>0</v>
      </c>
      <c r="E40" s="25">
        <v>0</v>
      </c>
      <c r="F40" s="25">
        <v>0</v>
      </c>
      <c r="G40" s="10">
        <v>0</v>
      </c>
      <c r="H40" s="10">
        <v>0</v>
      </c>
      <c r="I40" s="10">
        <v>0</v>
      </c>
      <c r="J40" s="16">
        <f t="shared" si="2"/>
        <v>0</v>
      </c>
      <c r="K40" s="16">
        <f t="shared" si="0"/>
        <v>0</v>
      </c>
      <c r="L40" s="16">
        <f t="shared" si="1"/>
        <v>0</v>
      </c>
      <c r="M40" s="21">
        <f t="shared" si="3"/>
        <v>0</v>
      </c>
      <c r="N40" s="21">
        <f t="shared" si="4"/>
        <v>0</v>
      </c>
    </row>
    <row r="41" spans="2:14" ht="19.5" customHeight="1">
      <c r="B41" s="7" t="s">
        <v>29</v>
      </c>
      <c r="C41" s="10">
        <v>0</v>
      </c>
      <c r="D41" s="10">
        <v>0</v>
      </c>
      <c r="E41" s="25">
        <v>0</v>
      </c>
      <c r="F41" s="25">
        <v>0</v>
      </c>
      <c r="G41" s="10">
        <v>0</v>
      </c>
      <c r="H41" s="10">
        <v>0</v>
      </c>
      <c r="I41" s="10">
        <v>0</v>
      </c>
      <c r="J41" s="16">
        <f t="shared" si="2"/>
        <v>0</v>
      </c>
      <c r="K41" s="16">
        <f t="shared" si="0"/>
        <v>0</v>
      </c>
      <c r="L41" s="16">
        <f t="shared" si="1"/>
        <v>0</v>
      </c>
      <c r="M41" s="21">
        <f t="shared" si="3"/>
        <v>0</v>
      </c>
      <c r="N41" s="21">
        <f t="shared" si="4"/>
        <v>0</v>
      </c>
    </row>
    <row r="42" spans="2:14" ht="19.5" customHeight="1">
      <c r="B42" s="7" t="s">
        <v>30</v>
      </c>
      <c r="C42" s="10">
        <v>0</v>
      </c>
      <c r="D42" s="10">
        <v>0</v>
      </c>
      <c r="E42" s="25">
        <v>0</v>
      </c>
      <c r="F42" s="25">
        <v>0</v>
      </c>
      <c r="G42" s="10">
        <v>0</v>
      </c>
      <c r="H42" s="10">
        <v>0</v>
      </c>
      <c r="I42" s="10">
        <v>0</v>
      </c>
      <c r="J42" s="16">
        <f t="shared" si="2"/>
        <v>0</v>
      </c>
      <c r="K42" s="16">
        <f t="shared" si="0"/>
        <v>0</v>
      </c>
      <c r="L42" s="16">
        <f t="shared" si="1"/>
        <v>0</v>
      </c>
      <c r="M42" s="21">
        <f t="shared" si="3"/>
        <v>0</v>
      </c>
      <c r="N42" s="21">
        <f t="shared" si="4"/>
        <v>0</v>
      </c>
    </row>
    <row r="43" spans="2:14" ht="19.5" customHeight="1">
      <c r="B43" s="7" t="s">
        <v>31</v>
      </c>
      <c r="C43" s="10">
        <v>0</v>
      </c>
      <c r="D43" s="10">
        <v>0</v>
      </c>
      <c r="E43" s="25">
        <v>0</v>
      </c>
      <c r="F43" s="25">
        <v>0</v>
      </c>
      <c r="G43" s="10">
        <v>0</v>
      </c>
      <c r="H43" s="10">
        <v>0</v>
      </c>
      <c r="I43" s="10">
        <v>0</v>
      </c>
      <c r="J43" s="16">
        <f t="shared" si="2"/>
        <v>0</v>
      </c>
      <c r="K43" s="16">
        <f t="shared" si="0"/>
        <v>0</v>
      </c>
      <c r="L43" s="16">
        <f t="shared" si="1"/>
        <v>0</v>
      </c>
      <c r="M43" s="21">
        <f t="shared" si="3"/>
        <v>0</v>
      </c>
      <c r="N43" s="21">
        <f t="shared" si="4"/>
        <v>0</v>
      </c>
    </row>
    <row r="44" spans="2:14" ht="19.5" customHeight="1">
      <c r="B44" s="7" t="s">
        <v>32</v>
      </c>
      <c r="C44" s="10">
        <v>0</v>
      </c>
      <c r="D44" s="10">
        <v>0</v>
      </c>
      <c r="E44" s="25">
        <v>0</v>
      </c>
      <c r="F44" s="25">
        <v>0</v>
      </c>
      <c r="G44" s="10">
        <v>0</v>
      </c>
      <c r="H44" s="10">
        <v>0</v>
      </c>
      <c r="I44" s="10">
        <v>0</v>
      </c>
      <c r="J44" s="16">
        <f t="shared" si="2"/>
        <v>0</v>
      </c>
      <c r="K44" s="16">
        <f t="shared" si="0"/>
        <v>0</v>
      </c>
      <c r="L44" s="16">
        <f t="shared" si="1"/>
        <v>0</v>
      </c>
      <c r="M44" s="21">
        <f t="shared" si="3"/>
        <v>0</v>
      </c>
      <c r="N44" s="21">
        <f t="shared" si="4"/>
        <v>0</v>
      </c>
    </row>
    <row r="45" spans="2:14" ht="19.5" customHeight="1">
      <c r="B45" s="7" t="s">
        <v>33</v>
      </c>
      <c r="C45" s="10">
        <v>0</v>
      </c>
      <c r="D45" s="10">
        <v>0</v>
      </c>
      <c r="E45" s="25">
        <v>0</v>
      </c>
      <c r="F45" s="25">
        <v>0</v>
      </c>
      <c r="G45" s="10">
        <v>0</v>
      </c>
      <c r="H45" s="10">
        <v>0</v>
      </c>
      <c r="I45" s="10">
        <v>0</v>
      </c>
      <c r="J45" s="16">
        <f t="shared" si="2"/>
        <v>0</v>
      </c>
      <c r="K45" s="16">
        <f t="shared" si="0"/>
        <v>0</v>
      </c>
      <c r="L45" s="16">
        <f t="shared" si="1"/>
        <v>0</v>
      </c>
      <c r="M45" s="21">
        <f t="shared" si="3"/>
        <v>0</v>
      </c>
      <c r="N45" s="21">
        <f t="shared" si="4"/>
        <v>0</v>
      </c>
    </row>
    <row r="46" spans="2:14" ht="19.5" customHeight="1">
      <c r="B46" s="7" t="s">
        <v>34</v>
      </c>
      <c r="C46" s="10">
        <v>0</v>
      </c>
      <c r="D46" s="10">
        <v>0</v>
      </c>
      <c r="E46" s="25">
        <v>0</v>
      </c>
      <c r="F46" s="25">
        <v>0</v>
      </c>
      <c r="G46" s="10">
        <v>0</v>
      </c>
      <c r="H46" s="10">
        <v>0</v>
      </c>
      <c r="I46" s="10">
        <v>0</v>
      </c>
      <c r="J46" s="16">
        <f t="shared" si="2"/>
        <v>0</v>
      </c>
      <c r="K46" s="16">
        <f t="shared" si="0"/>
        <v>0</v>
      </c>
      <c r="L46" s="16">
        <f t="shared" si="1"/>
        <v>0</v>
      </c>
      <c r="M46" s="21">
        <f t="shared" si="3"/>
        <v>0</v>
      </c>
      <c r="N46" s="21">
        <f t="shared" si="4"/>
        <v>0</v>
      </c>
    </row>
    <row r="47" spans="2:14" ht="19.5" customHeight="1">
      <c r="B47" s="7" t="s">
        <v>35</v>
      </c>
      <c r="C47" s="10">
        <v>15594480</v>
      </c>
      <c r="D47" s="10">
        <v>15594480</v>
      </c>
      <c r="E47" s="25">
        <v>15594480</v>
      </c>
      <c r="F47" s="25">
        <v>11147771.89</v>
      </c>
      <c r="G47" s="10">
        <v>6619257</v>
      </c>
      <c r="H47" s="10">
        <v>4717291.6</v>
      </c>
      <c r="I47" s="10">
        <v>2830721.82</v>
      </c>
      <c r="J47" s="16">
        <f t="shared" si="2"/>
        <v>0.42446154023731475</v>
      </c>
      <c r="K47" s="16">
        <f t="shared" si="0"/>
        <v>0.3024975247651733</v>
      </c>
      <c r="L47" s="16">
        <f t="shared" si="1"/>
        <v>0.18152075734490664</v>
      </c>
      <c r="M47" s="21">
        <f t="shared" si="3"/>
        <v>8975223</v>
      </c>
      <c r="N47" s="21">
        <f t="shared" si="4"/>
        <v>4446708.109999999</v>
      </c>
    </row>
    <row r="48" spans="2:14" ht="19.5" customHeight="1">
      <c r="B48" s="7" t="s">
        <v>36</v>
      </c>
      <c r="C48" s="10">
        <v>0</v>
      </c>
      <c r="D48" s="10">
        <v>0</v>
      </c>
      <c r="E48" s="25">
        <v>0</v>
      </c>
      <c r="F48" s="25">
        <v>0</v>
      </c>
      <c r="G48" s="10">
        <v>0</v>
      </c>
      <c r="H48" s="10">
        <v>0</v>
      </c>
      <c r="I48" s="10">
        <v>0</v>
      </c>
      <c r="J48" s="16">
        <f>IF(ISERROR(+G48/E48)=TRUE,0,++G48/E48)</f>
        <v>0</v>
      </c>
      <c r="K48" s="16">
        <f>IF(ISERROR(+H48/E48)=TRUE,0,++H48/E48)</f>
        <v>0</v>
      </c>
      <c r="L48" s="16">
        <f>IF(ISERROR(+I48/E48)=TRUE,0,++I48/E48)</f>
        <v>0</v>
      </c>
      <c r="M48" s="21">
        <f>IF(ISERROR(+E48-G48)=TRUE,0,++E48-G48)</f>
        <v>0</v>
      </c>
      <c r="N48" s="21">
        <f>IF(ISERROR(+E48-F48)=TRUE,0,++E48-F48)</f>
        <v>0</v>
      </c>
    </row>
    <row r="49" spans="2:14" ht="19.5" customHeight="1">
      <c r="B49" s="8" t="s">
        <v>60</v>
      </c>
      <c r="C49" s="11">
        <v>0</v>
      </c>
      <c r="D49" s="11">
        <v>0</v>
      </c>
      <c r="E49" s="26">
        <v>0</v>
      </c>
      <c r="F49" s="26">
        <v>0</v>
      </c>
      <c r="G49" s="11">
        <v>0</v>
      </c>
      <c r="H49" s="11">
        <v>0</v>
      </c>
      <c r="I49" s="11">
        <v>0</v>
      </c>
      <c r="J49" s="19">
        <f t="shared" si="2"/>
        <v>0</v>
      </c>
      <c r="K49" s="19">
        <f t="shared" si="0"/>
        <v>0</v>
      </c>
      <c r="L49" s="17">
        <f t="shared" si="1"/>
        <v>0</v>
      </c>
      <c r="M49" s="22">
        <f t="shared" si="3"/>
        <v>0</v>
      </c>
      <c r="N49" s="22">
        <f t="shared" si="4"/>
        <v>0</v>
      </c>
    </row>
    <row r="50" spans="2:14" ht="23.25" customHeight="1">
      <c r="B50" s="13" t="s">
        <v>39</v>
      </c>
      <c r="C50" s="13">
        <f>SUM(C14:C49)</f>
        <v>15594480</v>
      </c>
      <c r="D50" s="13">
        <f aca="true" t="shared" si="5" ref="D50:I50">SUM(D14:D49)</f>
        <v>15594480</v>
      </c>
      <c r="E50" s="27">
        <f t="shared" si="5"/>
        <v>15594480</v>
      </c>
      <c r="F50" s="27">
        <f t="shared" si="5"/>
        <v>11147771.89</v>
      </c>
      <c r="G50" s="13">
        <f t="shared" si="5"/>
        <v>6619257</v>
      </c>
      <c r="H50" s="13">
        <f t="shared" si="5"/>
        <v>4717291.6</v>
      </c>
      <c r="I50" s="13">
        <f t="shared" si="5"/>
        <v>2830721.82</v>
      </c>
      <c r="J50" s="18">
        <f t="shared" si="2"/>
        <v>0.42446154023731475</v>
      </c>
      <c r="K50" s="18">
        <f t="shared" si="0"/>
        <v>0.3024975247651733</v>
      </c>
      <c r="L50" s="18">
        <f t="shared" si="1"/>
        <v>0.18152075734490664</v>
      </c>
      <c r="M50" s="23">
        <f>SUM(M14:M49)</f>
        <v>8975223</v>
      </c>
      <c r="N50" s="23">
        <f t="shared" si="4"/>
        <v>4446708.109999999</v>
      </c>
    </row>
    <row r="52" ht="15">
      <c r="B52" s="14" t="s">
        <v>62</v>
      </c>
    </row>
  </sheetData>
  <sheetProtection/>
  <mergeCells count="12">
    <mergeCell ref="B2:N6"/>
    <mergeCell ref="J11:L11"/>
    <mergeCell ref="J12:L12"/>
    <mergeCell ref="M12:M13"/>
    <mergeCell ref="N12:N13"/>
    <mergeCell ref="I12:I13"/>
    <mergeCell ref="B12:B13"/>
    <mergeCell ref="C12:D12"/>
    <mergeCell ref="F12:F13"/>
    <mergeCell ref="G12:G13"/>
    <mergeCell ref="H12:H13"/>
    <mergeCell ref="E12:E13"/>
  </mergeCells>
  <printOptions horizontalCentered="1"/>
  <pageMargins left="0.57" right="0.52" top="0.44" bottom="0.54" header="0.31496062992125984" footer="0.31496062992125984"/>
  <pageSetup fitToHeight="1" fitToWidth="1" horizontalDpi="600" verticalDpi="600" orientation="landscape" paperSize="9" r:id="rId2"/>
  <headerFooter>
    <oddFooter>&amp;CPágina &amp;P de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B2:N51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5.8515625" style="1" customWidth="1"/>
    <col min="2" max="2" width="35.8515625" style="1" customWidth="1"/>
    <col min="3" max="5" width="14.7109375" style="1" customWidth="1"/>
    <col min="6" max="6" width="15.7109375" style="1" customWidth="1"/>
    <col min="7" max="7" width="16.8515625" style="1" customWidth="1"/>
    <col min="8" max="9" width="15.7109375" style="1" customWidth="1"/>
    <col min="10" max="11" width="12.7109375" style="1" customWidth="1"/>
    <col min="12" max="12" width="12.7109375" style="12" customWidth="1"/>
    <col min="13" max="13" width="15.28125" style="1" bestFit="1" customWidth="1"/>
    <col min="14" max="14" width="15.00390625" style="1" bestFit="1" customWidth="1"/>
    <col min="15" max="16384" width="11.421875" style="1" customWidth="1"/>
  </cols>
  <sheetData>
    <row r="1" ht="15"/>
    <row r="2" spans="2:14" ht="15" customHeight="1">
      <c r="B2" s="44" t="s">
        <v>59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2:14" ht="15.75" customHeight="1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2:14" ht="15" customHeight="1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2:14" ht="15" customHeight="1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2:14" ht="15" customHeight="1"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8" ht="15.75">
      <c r="B8" s="2" t="s">
        <v>53</v>
      </c>
    </row>
    <row r="9" ht="15">
      <c r="B9" s="3" t="s">
        <v>2</v>
      </c>
    </row>
    <row r="11" spans="2:12" ht="15">
      <c r="B11" s="4"/>
      <c r="J11" s="48"/>
      <c r="K11" s="48"/>
      <c r="L11" s="48"/>
    </row>
    <row r="12" spans="2:14" s="5" customFormat="1" ht="15" customHeight="1">
      <c r="B12" s="46" t="s">
        <v>1</v>
      </c>
      <c r="C12" s="45" t="s">
        <v>0</v>
      </c>
      <c r="D12" s="45"/>
      <c r="E12" s="40" t="s">
        <v>44</v>
      </c>
      <c r="F12" s="40" t="s">
        <v>45</v>
      </c>
      <c r="G12" s="40" t="s">
        <v>55</v>
      </c>
      <c r="H12" s="40" t="s">
        <v>56</v>
      </c>
      <c r="I12" s="40" t="s">
        <v>57</v>
      </c>
      <c r="J12" s="49" t="s">
        <v>43</v>
      </c>
      <c r="K12" s="49"/>
      <c r="L12" s="49"/>
      <c r="M12" s="40" t="s">
        <v>49</v>
      </c>
      <c r="N12" s="42" t="s">
        <v>50</v>
      </c>
    </row>
    <row r="13" spans="2:14" s="5" customFormat="1" ht="40.5" customHeight="1">
      <c r="B13" s="47"/>
      <c r="C13" s="28" t="s">
        <v>38</v>
      </c>
      <c r="D13" s="28" t="s">
        <v>37</v>
      </c>
      <c r="E13" s="41"/>
      <c r="F13" s="41"/>
      <c r="G13" s="41"/>
      <c r="H13" s="41"/>
      <c r="I13" s="41"/>
      <c r="J13" s="28" t="s">
        <v>46</v>
      </c>
      <c r="K13" s="28" t="s">
        <v>47</v>
      </c>
      <c r="L13" s="29" t="s">
        <v>48</v>
      </c>
      <c r="M13" s="41"/>
      <c r="N13" s="43"/>
    </row>
    <row r="14" spans="2:14" ht="19.5" customHeight="1">
      <c r="B14" s="33" t="s">
        <v>3</v>
      </c>
      <c r="C14" s="34">
        <v>0</v>
      </c>
      <c r="D14" s="34">
        <v>0</v>
      </c>
      <c r="E14" s="35">
        <v>0</v>
      </c>
      <c r="F14" s="35">
        <v>0</v>
      </c>
      <c r="G14" s="9">
        <v>0</v>
      </c>
      <c r="H14" s="9">
        <v>0</v>
      </c>
      <c r="I14" s="9">
        <v>0</v>
      </c>
      <c r="J14" s="15">
        <f>IF(ISERROR(+G14/E14)=TRUE,0,++G14/E14)</f>
        <v>0</v>
      </c>
      <c r="K14" s="15">
        <f aca="true" t="shared" si="0" ref="K14:K49">IF(ISERROR(+H14/E14)=TRUE,0,++H14/E14)</f>
        <v>0</v>
      </c>
      <c r="L14" s="15">
        <f aca="true" t="shared" si="1" ref="L14:L49">IF(ISERROR(+I14/E14)=TRUE,0,++I14/E14)</f>
        <v>0</v>
      </c>
      <c r="M14" s="20">
        <f>IF(ISERROR(+E14-G14)=TRUE,0,++E14-G14)</f>
        <v>0</v>
      </c>
      <c r="N14" s="20">
        <f>IF(ISERROR(+E14-F14)=TRUE,0,++E14-F14)</f>
        <v>0</v>
      </c>
    </row>
    <row r="15" spans="2:14" ht="19.5" customHeight="1">
      <c r="B15" s="32" t="s">
        <v>4</v>
      </c>
      <c r="C15" s="36">
        <v>0</v>
      </c>
      <c r="D15" s="36">
        <v>0</v>
      </c>
      <c r="E15" s="30">
        <v>0</v>
      </c>
      <c r="F15" s="30">
        <v>0</v>
      </c>
      <c r="G15" s="10">
        <v>0</v>
      </c>
      <c r="H15" s="10">
        <v>0</v>
      </c>
      <c r="I15" s="10">
        <v>0</v>
      </c>
      <c r="J15" s="16">
        <f aca="true" t="shared" si="2" ref="J15:J49">IF(ISERROR(+G15/E15)=TRUE,0,++G15/E15)</f>
        <v>0</v>
      </c>
      <c r="K15" s="16">
        <f t="shared" si="0"/>
        <v>0</v>
      </c>
      <c r="L15" s="16">
        <f t="shared" si="1"/>
        <v>0</v>
      </c>
      <c r="M15" s="21">
        <f aca="true" t="shared" si="3" ref="M15:M48">IF(ISERROR(+E15-G15)=TRUE,0,++E15-G15)</f>
        <v>0</v>
      </c>
      <c r="N15" s="21">
        <f aca="true" t="shared" si="4" ref="N15:N49">IF(ISERROR(+E15-F15)=TRUE,0,++E15-F15)</f>
        <v>0</v>
      </c>
    </row>
    <row r="16" spans="2:14" ht="19.5" customHeight="1">
      <c r="B16" s="32" t="s">
        <v>54</v>
      </c>
      <c r="C16" s="36">
        <v>0</v>
      </c>
      <c r="D16" s="36">
        <v>0</v>
      </c>
      <c r="E16" s="30">
        <v>0</v>
      </c>
      <c r="F16" s="30">
        <v>0</v>
      </c>
      <c r="G16" s="10">
        <v>0</v>
      </c>
      <c r="H16" s="10">
        <v>0</v>
      </c>
      <c r="I16" s="10">
        <v>0</v>
      </c>
      <c r="J16" s="16">
        <f t="shared" si="2"/>
        <v>0</v>
      </c>
      <c r="K16" s="16">
        <f t="shared" si="0"/>
        <v>0</v>
      </c>
      <c r="L16" s="16">
        <f t="shared" si="1"/>
        <v>0</v>
      </c>
      <c r="M16" s="21">
        <f t="shared" si="3"/>
        <v>0</v>
      </c>
      <c r="N16" s="21">
        <f t="shared" si="4"/>
        <v>0</v>
      </c>
    </row>
    <row r="17" spans="2:14" ht="19.5" customHeight="1">
      <c r="B17" s="32" t="s">
        <v>5</v>
      </c>
      <c r="C17" s="36">
        <v>0</v>
      </c>
      <c r="D17" s="36">
        <v>0</v>
      </c>
      <c r="E17" s="30">
        <v>0</v>
      </c>
      <c r="F17" s="30">
        <v>0</v>
      </c>
      <c r="G17" s="10">
        <v>0</v>
      </c>
      <c r="H17" s="10">
        <v>0</v>
      </c>
      <c r="I17" s="10">
        <v>0</v>
      </c>
      <c r="J17" s="16">
        <f t="shared" si="2"/>
        <v>0</v>
      </c>
      <c r="K17" s="16">
        <f t="shared" si="0"/>
        <v>0</v>
      </c>
      <c r="L17" s="16">
        <f t="shared" si="1"/>
        <v>0</v>
      </c>
      <c r="M17" s="21">
        <f t="shared" si="3"/>
        <v>0</v>
      </c>
      <c r="N17" s="21">
        <f t="shared" si="4"/>
        <v>0</v>
      </c>
    </row>
    <row r="18" spans="2:14" ht="19.5" customHeight="1">
      <c r="B18" s="32" t="s">
        <v>6</v>
      </c>
      <c r="C18" s="36">
        <v>0</v>
      </c>
      <c r="D18" s="36">
        <v>0</v>
      </c>
      <c r="E18" s="30">
        <v>0</v>
      </c>
      <c r="F18" s="30">
        <v>0</v>
      </c>
      <c r="G18" s="10">
        <v>0</v>
      </c>
      <c r="H18" s="10">
        <v>0</v>
      </c>
      <c r="I18" s="10">
        <v>0</v>
      </c>
      <c r="J18" s="16">
        <f t="shared" si="2"/>
        <v>0</v>
      </c>
      <c r="K18" s="16">
        <f t="shared" si="0"/>
        <v>0</v>
      </c>
      <c r="L18" s="16">
        <f t="shared" si="1"/>
        <v>0</v>
      </c>
      <c r="M18" s="21">
        <f t="shared" si="3"/>
        <v>0</v>
      </c>
      <c r="N18" s="21">
        <f t="shared" si="4"/>
        <v>0</v>
      </c>
    </row>
    <row r="19" spans="2:14" ht="19.5" customHeight="1">
      <c r="B19" s="32" t="s">
        <v>7</v>
      </c>
      <c r="C19" s="36">
        <v>0</v>
      </c>
      <c r="D19" s="36">
        <v>0</v>
      </c>
      <c r="E19" s="30">
        <v>0</v>
      </c>
      <c r="F19" s="30">
        <v>0</v>
      </c>
      <c r="G19" s="10">
        <v>0</v>
      </c>
      <c r="H19" s="10">
        <v>0</v>
      </c>
      <c r="I19" s="10">
        <v>0</v>
      </c>
      <c r="J19" s="16">
        <f t="shared" si="2"/>
        <v>0</v>
      </c>
      <c r="K19" s="16">
        <f t="shared" si="0"/>
        <v>0</v>
      </c>
      <c r="L19" s="16">
        <f t="shared" si="1"/>
        <v>0</v>
      </c>
      <c r="M19" s="21">
        <f t="shared" si="3"/>
        <v>0</v>
      </c>
      <c r="N19" s="21">
        <f t="shared" si="4"/>
        <v>0</v>
      </c>
    </row>
    <row r="20" spans="2:14" ht="19.5" customHeight="1">
      <c r="B20" s="32" t="s">
        <v>8</v>
      </c>
      <c r="C20" s="36">
        <v>0</v>
      </c>
      <c r="D20" s="36">
        <v>0</v>
      </c>
      <c r="E20" s="30">
        <v>0</v>
      </c>
      <c r="F20" s="30">
        <v>0</v>
      </c>
      <c r="G20" s="10">
        <v>0</v>
      </c>
      <c r="H20" s="10">
        <v>0</v>
      </c>
      <c r="I20" s="10">
        <v>0</v>
      </c>
      <c r="J20" s="16">
        <f t="shared" si="2"/>
        <v>0</v>
      </c>
      <c r="K20" s="16">
        <f t="shared" si="0"/>
        <v>0</v>
      </c>
      <c r="L20" s="16">
        <f t="shared" si="1"/>
        <v>0</v>
      </c>
      <c r="M20" s="21">
        <f t="shared" si="3"/>
        <v>0</v>
      </c>
      <c r="N20" s="21">
        <f t="shared" si="4"/>
        <v>0</v>
      </c>
    </row>
    <row r="21" spans="2:14" ht="19.5" customHeight="1">
      <c r="B21" s="32" t="s">
        <v>9</v>
      </c>
      <c r="C21" s="36">
        <v>0</v>
      </c>
      <c r="D21" s="36">
        <v>0</v>
      </c>
      <c r="E21" s="30">
        <v>0</v>
      </c>
      <c r="F21" s="30">
        <v>0</v>
      </c>
      <c r="G21" s="10">
        <v>0</v>
      </c>
      <c r="H21" s="10">
        <v>0</v>
      </c>
      <c r="I21" s="10">
        <v>0</v>
      </c>
      <c r="J21" s="16">
        <f t="shared" si="2"/>
        <v>0</v>
      </c>
      <c r="K21" s="16">
        <f t="shared" si="0"/>
        <v>0</v>
      </c>
      <c r="L21" s="16">
        <f t="shared" si="1"/>
        <v>0</v>
      </c>
      <c r="M21" s="21">
        <f t="shared" si="3"/>
        <v>0</v>
      </c>
      <c r="N21" s="21">
        <f t="shared" si="4"/>
        <v>0</v>
      </c>
    </row>
    <row r="22" spans="2:14" ht="19.5" customHeight="1">
      <c r="B22" s="32" t="s">
        <v>10</v>
      </c>
      <c r="C22" s="36">
        <v>0</v>
      </c>
      <c r="D22" s="36">
        <v>0</v>
      </c>
      <c r="E22" s="30">
        <v>0</v>
      </c>
      <c r="F22" s="30">
        <v>0</v>
      </c>
      <c r="G22" s="10">
        <v>0</v>
      </c>
      <c r="H22" s="10">
        <v>0</v>
      </c>
      <c r="I22" s="10">
        <v>0</v>
      </c>
      <c r="J22" s="16">
        <f t="shared" si="2"/>
        <v>0</v>
      </c>
      <c r="K22" s="16">
        <f t="shared" si="0"/>
        <v>0</v>
      </c>
      <c r="L22" s="16">
        <f t="shared" si="1"/>
        <v>0</v>
      </c>
      <c r="M22" s="21">
        <f t="shared" si="3"/>
        <v>0</v>
      </c>
      <c r="N22" s="21">
        <f t="shared" si="4"/>
        <v>0</v>
      </c>
    </row>
    <row r="23" spans="2:14" ht="19.5" customHeight="1">
      <c r="B23" s="32" t="s">
        <v>11</v>
      </c>
      <c r="C23" s="36">
        <v>0</v>
      </c>
      <c r="D23" s="36">
        <v>0</v>
      </c>
      <c r="E23" s="30">
        <v>0</v>
      </c>
      <c r="F23" s="30">
        <v>0</v>
      </c>
      <c r="G23" s="10">
        <v>0</v>
      </c>
      <c r="H23" s="10">
        <v>0</v>
      </c>
      <c r="I23" s="10">
        <v>0</v>
      </c>
      <c r="J23" s="16">
        <f t="shared" si="2"/>
        <v>0</v>
      </c>
      <c r="K23" s="16">
        <f t="shared" si="0"/>
        <v>0</v>
      </c>
      <c r="L23" s="16">
        <f t="shared" si="1"/>
        <v>0</v>
      </c>
      <c r="M23" s="21">
        <f t="shared" si="3"/>
        <v>0</v>
      </c>
      <c r="N23" s="21">
        <f t="shared" si="4"/>
        <v>0</v>
      </c>
    </row>
    <row r="24" spans="2:14" ht="19.5" customHeight="1">
      <c r="B24" s="32" t="s">
        <v>12</v>
      </c>
      <c r="C24" s="36">
        <v>0</v>
      </c>
      <c r="D24" s="36">
        <v>0</v>
      </c>
      <c r="E24" s="30">
        <v>0</v>
      </c>
      <c r="F24" s="30">
        <v>0</v>
      </c>
      <c r="G24" s="10">
        <v>0</v>
      </c>
      <c r="H24" s="10">
        <v>0</v>
      </c>
      <c r="I24" s="10">
        <v>0</v>
      </c>
      <c r="J24" s="16">
        <f t="shared" si="2"/>
        <v>0</v>
      </c>
      <c r="K24" s="16">
        <f t="shared" si="0"/>
        <v>0</v>
      </c>
      <c r="L24" s="16">
        <f t="shared" si="1"/>
        <v>0</v>
      </c>
      <c r="M24" s="21">
        <f t="shared" si="3"/>
        <v>0</v>
      </c>
      <c r="N24" s="21">
        <f t="shared" si="4"/>
        <v>0</v>
      </c>
    </row>
    <row r="25" spans="2:14" ht="19.5" customHeight="1">
      <c r="B25" s="32" t="s">
        <v>13</v>
      </c>
      <c r="C25" s="36">
        <v>0</v>
      </c>
      <c r="D25" s="36">
        <v>0</v>
      </c>
      <c r="E25" s="30">
        <v>0</v>
      </c>
      <c r="F25" s="30">
        <v>0</v>
      </c>
      <c r="G25" s="10">
        <v>0</v>
      </c>
      <c r="H25" s="10">
        <v>0</v>
      </c>
      <c r="I25" s="10">
        <v>0</v>
      </c>
      <c r="J25" s="16">
        <f t="shared" si="2"/>
        <v>0</v>
      </c>
      <c r="K25" s="16">
        <f t="shared" si="0"/>
        <v>0</v>
      </c>
      <c r="L25" s="16">
        <f t="shared" si="1"/>
        <v>0</v>
      </c>
      <c r="M25" s="21">
        <f t="shared" si="3"/>
        <v>0</v>
      </c>
      <c r="N25" s="21">
        <f t="shared" si="4"/>
        <v>0</v>
      </c>
    </row>
    <row r="26" spans="2:14" ht="19.5" customHeight="1">
      <c r="B26" s="32" t="s">
        <v>14</v>
      </c>
      <c r="C26" s="36">
        <v>0</v>
      </c>
      <c r="D26" s="36">
        <v>0</v>
      </c>
      <c r="E26" s="30">
        <v>0</v>
      </c>
      <c r="F26" s="30">
        <v>0</v>
      </c>
      <c r="G26" s="10">
        <v>0</v>
      </c>
      <c r="H26" s="10">
        <v>0</v>
      </c>
      <c r="I26" s="10">
        <v>0</v>
      </c>
      <c r="J26" s="16">
        <f t="shared" si="2"/>
        <v>0</v>
      </c>
      <c r="K26" s="16">
        <f t="shared" si="0"/>
        <v>0</v>
      </c>
      <c r="L26" s="16">
        <f t="shared" si="1"/>
        <v>0</v>
      </c>
      <c r="M26" s="21">
        <f t="shared" si="3"/>
        <v>0</v>
      </c>
      <c r="N26" s="21">
        <f t="shared" si="4"/>
        <v>0</v>
      </c>
    </row>
    <row r="27" spans="2:14" ht="19.5" customHeight="1">
      <c r="B27" s="32" t="s">
        <v>15</v>
      </c>
      <c r="C27" s="36">
        <v>0</v>
      </c>
      <c r="D27" s="36">
        <v>0</v>
      </c>
      <c r="E27" s="30">
        <v>0</v>
      </c>
      <c r="F27" s="30">
        <v>0</v>
      </c>
      <c r="G27" s="10">
        <v>0</v>
      </c>
      <c r="H27" s="10">
        <v>0</v>
      </c>
      <c r="I27" s="10">
        <v>0</v>
      </c>
      <c r="J27" s="16">
        <f t="shared" si="2"/>
        <v>0</v>
      </c>
      <c r="K27" s="16">
        <f t="shared" si="0"/>
        <v>0</v>
      </c>
      <c r="L27" s="16">
        <f t="shared" si="1"/>
        <v>0</v>
      </c>
      <c r="M27" s="21">
        <f t="shared" si="3"/>
        <v>0</v>
      </c>
      <c r="N27" s="21">
        <f t="shared" si="4"/>
        <v>0</v>
      </c>
    </row>
    <row r="28" spans="2:14" ht="19.5" customHeight="1">
      <c r="B28" s="32" t="s">
        <v>16</v>
      </c>
      <c r="C28" s="36">
        <v>0</v>
      </c>
      <c r="D28" s="36">
        <v>0</v>
      </c>
      <c r="E28" s="30">
        <v>0</v>
      </c>
      <c r="F28" s="30">
        <v>0</v>
      </c>
      <c r="G28" s="10">
        <v>0</v>
      </c>
      <c r="H28" s="10">
        <v>0</v>
      </c>
      <c r="I28" s="10">
        <v>0</v>
      </c>
      <c r="J28" s="16">
        <f t="shared" si="2"/>
        <v>0</v>
      </c>
      <c r="K28" s="16">
        <f t="shared" si="0"/>
        <v>0</v>
      </c>
      <c r="L28" s="16">
        <f t="shared" si="1"/>
        <v>0</v>
      </c>
      <c r="M28" s="21">
        <f t="shared" si="3"/>
        <v>0</v>
      </c>
      <c r="N28" s="21">
        <f t="shared" si="4"/>
        <v>0</v>
      </c>
    </row>
    <row r="29" spans="2:14" ht="19.5" customHeight="1">
      <c r="B29" s="32" t="s">
        <v>17</v>
      </c>
      <c r="C29" s="36">
        <v>0</v>
      </c>
      <c r="D29" s="36">
        <v>0</v>
      </c>
      <c r="E29" s="30">
        <v>0</v>
      </c>
      <c r="F29" s="30">
        <v>0</v>
      </c>
      <c r="G29" s="10">
        <v>0</v>
      </c>
      <c r="H29" s="10">
        <v>0</v>
      </c>
      <c r="I29" s="10">
        <v>0</v>
      </c>
      <c r="J29" s="16">
        <f t="shared" si="2"/>
        <v>0</v>
      </c>
      <c r="K29" s="16">
        <f t="shared" si="0"/>
        <v>0</v>
      </c>
      <c r="L29" s="16">
        <f t="shared" si="1"/>
        <v>0</v>
      </c>
      <c r="M29" s="21">
        <f t="shared" si="3"/>
        <v>0</v>
      </c>
      <c r="N29" s="21">
        <f t="shared" si="4"/>
        <v>0</v>
      </c>
    </row>
    <row r="30" spans="2:14" ht="19.5" customHeight="1">
      <c r="B30" s="32" t="s">
        <v>18</v>
      </c>
      <c r="C30" s="36">
        <v>0</v>
      </c>
      <c r="D30" s="36">
        <v>0</v>
      </c>
      <c r="E30" s="30">
        <v>0</v>
      </c>
      <c r="F30" s="30">
        <v>0</v>
      </c>
      <c r="G30" s="10">
        <v>0</v>
      </c>
      <c r="H30" s="10">
        <v>0</v>
      </c>
      <c r="I30" s="10">
        <v>0</v>
      </c>
      <c r="J30" s="16">
        <f t="shared" si="2"/>
        <v>0</v>
      </c>
      <c r="K30" s="16">
        <f t="shared" si="0"/>
        <v>0</v>
      </c>
      <c r="L30" s="16">
        <f t="shared" si="1"/>
        <v>0</v>
      </c>
      <c r="M30" s="21">
        <f t="shared" si="3"/>
        <v>0</v>
      </c>
      <c r="N30" s="21">
        <f t="shared" si="4"/>
        <v>0</v>
      </c>
    </row>
    <row r="31" spans="2:14" ht="19.5" customHeight="1">
      <c r="B31" s="32" t="s">
        <v>19</v>
      </c>
      <c r="C31" s="36">
        <v>0</v>
      </c>
      <c r="D31" s="36">
        <v>0</v>
      </c>
      <c r="E31" s="30">
        <v>0</v>
      </c>
      <c r="F31" s="30">
        <v>0</v>
      </c>
      <c r="G31" s="10">
        <v>0</v>
      </c>
      <c r="H31" s="10">
        <v>0</v>
      </c>
      <c r="I31" s="10">
        <v>0</v>
      </c>
      <c r="J31" s="16">
        <f t="shared" si="2"/>
        <v>0</v>
      </c>
      <c r="K31" s="16">
        <f t="shared" si="0"/>
        <v>0</v>
      </c>
      <c r="L31" s="16">
        <f t="shared" si="1"/>
        <v>0</v>
      </c>
      <c r="M31" s="21">
        <f t="shared" si="3"/>
        <v>0</v>
      </c>
      <c r="N31" s="21">
        <f t="shared" si="4"/>
        <v>0</v>
      </c>
    </row>
    <row r="32" spans="2:14" ht="19.5" customHeight="1">
      <c r="B32" s="32" t="s">
        <v>20</v>
      </c>
      <c r="C32" s="36">
        <v>0</v>
      </c>
      <c r="D32" s="36">
        <v>0</v>
      </c>
      <c r="E32" s="30">
        <v>0</v>
      </c>
      <c r="F32" s="30">
        <v>0</v>
      </c>
      <c r="G32" s="10">
        <v>0</v>
      </c>
      <c r="H32" s="10">
        <v>0</v>
      </c>
      <c r="I32" s="10">
        <v>0</v>
      </c>
      <c r="J32" s="16">
        <f t="shared" si="2"/>
        <v>0</v>
      </c>
      <c r="K32" s="16">
        <f t="shared" si="0"/>
        <v>0</v>
      </c>
      <c r="L32" s="16">
        <f t="shared" si="1"/>
        <v>0</v>
      </c>
      <c r="M32" s="21">
        <f t="shared" si="3"/>
        <v>0</v>
      </c>
      <c r="N32" s="21">
        <f t="shared" si="4"/>
        <v>0</v>
      </c>
    </row>
    <row r="33" spans="2:14" ht="19.5" customHeight="1">
      <c r="B33" s="32" t="s">
        <v>21</v>
      </c>
      <c r="C33" s="36">
        <v>0</v>
      </c>
      <c r="D33" s="36">
        <v>0</v>
      </c>
      <c r="E33" s="30">
        <v>0</v>
      </c>
      <c r="F33" s="30">
        <v>0</v>
      </c>
      <c r="G33" s="10">
        <v>0</v>
      </c>
      <c r="H33" s="10">
        <v>0</v>
      </c>
      <c r="I33" s="10">
        <v>0</v>
      </c>
      <c r="J33" s="16">
        <f t="shared" si="2"/>
        <v>0</v>
      </c>
      <c r="K33" s="16">
        <f t="shared" si="0"/>
        <v>0</v>
      </c>
      <c r="L33" s="16">
        <f t="shared" si="1"/>
        <v>0</v>
      </c>
      <c r="M33" s="21">
        <f t="shared" si="3"/>
        <v>0</v>
      </c>
      <c r="N33" s="21">
        <f t="shared" si="4"/>
        <v>0</v>
      </c>
    </row>
    <row r="34" spans="2:14" ht="19.5" customHeight="1">
      <c r="B34" s="32" t="s">
        <v>22</v>
      </c>
      <c r="C34" s="36">
        <v>0</v>
      </c>
      <c r="D34" s="36">
        <v>0</v>
      </c>
      <c r="E34" s="30">
        <v>0</v>
      </c>
      <c r="F34" s="30">
        <v>0</v>
      </c>
      <c r="G34" s="10">
        <v>0</v>
      </c>
      <c r="H34" s="10">
        <v>0</v>
      </c>
      <c r="I34" s="10">
        <v>0</v>
      </c>
      <c r="J34" s="16">
        <f t="shared" si="2"/>
        <v>0</v>
      </c>
      <c r="K34" s="16">
        <f t="shared" si="0"/>
        <v>0</v>
      </c>
      <c r="L34" s="16">
        <f t="shared" si="1"/>
        <v>0</v>
      </c>
      <c r="M34" s="21">
        <f t="shared" si="3"/>
        <v>0</v>
      </c>
      <c r="N34" s="21">
        <f t="shared" si="4"/>
        <v>0</v>
      </c>
    </row>
    <row r="35" spans="2:14" ht="19.5" customHeight="1">
      <c r="B35" s="32" t="s">
        <v>23</v>
      </c>
      <c r="C35" s="36">
        <v>0</v>
      </c>
      <c r="D35" s="36">
        <v>0</v>
      </c>
      <c r="E35" s="30">
        <v>0</v>
      </c>
      <c r="F35" s="30">
        <v>0</v>
      </c>
      <c r="G35" s="10">
        <v>0</v>
      </c>
      <c r="H35" s="10">
        <v>0</v>
      </c>
      <c r="I35" s="10">
        <v>0</v>
      </c>
      <c r="J35" s="16">
        <f t="shared" si="2"/>
        <v>0</v>
      </c>
      <c r="K35" s="16">
        <f t="shared" si="0"/>
        <v>0</v>
      </c>
      <c r="L35" s="16">
        <f t="shared" si="1"/>
        <v>0</v>
      </c>
      <c r="M35" s="21">
        <f t="shared" si="3"/>
        <v>0</v>
      </c>
      <c r="N35" s="21">
        <f t="shared" si="4"/>
        <v>0</v>
      </c>
    </row>
    <row r="36" spans="2:14" ht="19.5" customHeight="1">
      <c r="B36" s="32" t="s">
        <v>24</v>
      </c>
      <c r="C36" s="36">
        <v>0</v>
      </c>
      <c r="D36" s="36">
        <v>0</v>
      </c>
      <c r="E36" s="30">
        <v>0</v>
      </c>
      <c r="F36" s="30">
        <v>0</v>
      </c>
      <c r="G36" s="10">
        <v>0</v>
      </c>
      <c r="H36" s="10">
        <v>0</v>
      </c>
      <c r="I36" s="10">
        <v>0</v>
      </c>
      <c r="J36" s="16">
        <f t="shared" si="2"/>
        <v>0</v>
      </c>
      <c r="K36" s="16">
        <f t="shared" si="0"/>
        <v>0</v>
      </c>
      <c r="L36" s="16">
        <f t="shared" si="1"/>
        <v>0</v>
      </c>
      <c r="M36" s="21">
        <f t="shared" si="3"/>
        <v>0</v>
      </c>
      <c r="N36" s="21">
        <f t="shared" si="4"/>
        <v>0</v>
      </c>
    </row>
    <row r="37" spans="2:14" ht="19.5" customHeight="1">
      <c r="B37" s="32" t="s">
        <v>25</v>
      </c>
      <c r="C37" s="36">
        <v>0</v>
      </c>
      <c r="D37" s="36">
        <v>0</v>
      </c>
      <c r="E37" s="30">
        <v>0</v>
      </c>
      <c r="F37" s="30">
        <v>0</v>
      </c>
      <c r="G37" s="10">
        <v>0</v>
      </c>
      <c r="H37" s="10">
        <v>0</v>
      </c>
      <c r="I37" s="10">
        <v>0</v>
      </c>
      <c r="J37" s="16">
        <f t="shared" si="2"/>
        <v>0</v>
      </c>
      <c r="K37" s="16">
        <f t="shared" si="0"/>
        <v>0</v>
      </c>
      <c r="L37" s="16">
        <f t="shared" si="1"/>
        <v>0</v>
      </c>
      <c r="M37" s="21">
        <f t="shared" si="3"/>
        <v>0</v>
      </c>
      <c r="N37" s="21">
        <f t="shared" si="4"/>
        <v>0</v>
      </c>
    </row>
    <row r="38" spans="2:14" ht="19.5" customHeight="1">
      <c r="B38" s="32" t="s">
        <v>26</v>
      </c>
      <c r="C38" s="36">
        <v>0</v>
      </c>
      <c r="D38" s="36">
        <v>0</v>
      </c>
      <c r="E38" s="30">
        <v>0</v>
      </c>
      <c r="F38" s="30">
        <v>0</v>
      </c>
      <c r="G38" s="10">
        <v>0</v>
      </c>
      <c r="H38" s="10">
        <v>0</v>
      </c>
      <c r="I38" s="10">
        <v>0</v>
      </c>
      <c r="J38" s="16">
        <f t="shared" si="2"/>
        <v>0</v>
      </c>
      <c r="K38" s="16">
        <f t="shared" si="0"/>
        <v>0</v>
      </c>
      <c r="L38" s="16">
        <f t="shared" si="1"/>
        <v>0</v>
      </c>
      <c r="M38" s="21">
        <f t="shared" si="3"/>
        <v>0</v>
      </c>
      <c r="N38" s="21">
        <f t="shared" si="4"/>
        <v>0</v>
      </c>
    </row>
    <row r="39" spans="2:14" ht="19.5" customHeight="1">
      <c r="B39" s="32" t="s">
        <v>27</v>
      </c>
      <c r="C39" s="36">
        <v>0</v>
      </c>
      <c r="D39" s="36">
        <v>0</v>
      </c>
      <c r="E39" s="30">
        <v>0</v>
      </c>
      <c r="F39" s="30">
        <v>0</v>
      </c>
      <c r="G39" s="10">
        <v>0</v>
      </c>
      <c r="H39" s="10">
        <v>0</v>
      </c>
      <c r="I39" s="10">
        <v>0</v>
      </c>
      <c r="J39" s="16">
        <f t="shared" si="2"/>
        <v>0</v>
      </c>
      <c r="K39" s="16">
        <f t="shared" si="0"/>
        <v>0</v>
      </c>
      <c r="L39" s="16">
        <f t="shared" si="1"/>
        <v>0</v>
      </c>
      <c r="M39" s="21">
        <f t="shared" si="3"/>
        <v>0</v>
      </c>
      <c r="N39" s="21">
        <f t="shared" si="4"/>
        <v>0</v>
      </c>
    </row>
    <row r="40" spans="2:14" ht="19.5" customHeight="1">
      <c r="B40" s="32" t="s">
        <v>28</v>
      </c>
      <c r="C40" s="36">
        <v>0</v>
      </c>
      <c r="D40" s="36">
        <v>0</v>
      </c>
      <c r="E40" s="30">
        <v>0</v>
      </c>
      <c r="F40" s="30">
        <v>0</v>
      </c>
      <c r="G40" s="10">
        <v>0</v>
      </c>
      <c r="H40" s="10">
        <v>0</v>
      </c>
      <c r="I40" s="10">
        <v>0</v>
      </c>
      <c r="J40" s="16">
        <f t="shared" si="2"/>
        <v>0</v>
      </c>
      <c r="K40" s="16">
        <f t="shared" si="0"/>
        <v>0</v>
      </c>
      <c r="L40" s="16">
        <f t="shared" si="1"/>
        <v>0</v>
      </c>
      <c r="M40" s="21">
        <f t="shared" si="3"/>
        <v>0</v>
      </c>
      <c r="N40" s="21">
        <f t="shared" si="4"/>
        <v>0</v>
      </c>
    </row>
    <row r="41" spans="2:14" ht="19.5" customHeight="1">
      <c r="B41" s="32" t="s">
        <v>29</v>
      </c>
      <c r="C41" s="36">
        <v>0</v>
      </c>
      <c r="D41" s="36">
        <v>0</v>
      </c>
      <c r="E41" s="30">
        <v>0</v>
      </c>
      <c r="F41" s="30">
        <v>0</v>
      </c>
      <c r="G41" s="10">
        <v>0</v>
      </c>
      <c r="H41" s="10">
        <v>0</v>
      </c>
      <c r="I41" s="10">
        <v>0</v>
      </c>
      <c r="J41" s="16">
        <f t="shared" si="2"/>
        <v>0</v>
      </c>
      <c r="K41" s="16">
        <f t="shared" si="0"/>
        <v>0</v>
      </c>
      <c r="L41" s="16">
        <f t="shared" si="1"/>
        <v>0</v>
      </c>
      <c r="M41" s="21">
        <f t="shared" si="3"/>
        <v>0</v>
      </c>
      <c r="N41" s="21">
        <f t="shared" si="4"/>
        <v>0</v>
      </c>
    </row>
    <row r="42" spans="2:14" ht="19.5" customHeight="1">
      <c r="B42" s="32" t="s">
        <v>30</v>
      </c>
      <c r="C42" s="36">
        <v>0</v>
      </c>
      <c r="D42" s="36">
        <v>0</v>
      </c>
      <c r="E42" s="30">
        <v>0</v>
      </c>
      <c r="F42" s="30">
        <v>0</v>
      </c>
      <c r="G42" s="10">
        <v>0</v>
      </c>
      <c r="H42" s="10">
        <v>0</v>
      </c>
      <c r="I42" s="10">
        <v>0</v>
      </c>
      <c r="J42" s="16">
        <f t="shared" si="2"/>
        <v>0</v>
      </c>
      <c r="K42" s="16">
        <f t="shared" si="0"/>
        <v>0</v>
      </c>
      <c r="L42" s="16">
        <f t="shared" si="1"/>
        <v>0</v>
      </c>
      <c r="M42" s="21">
        <f t="shared" si="3"/>
        <v>0</v>
      </c>
      <c r="N42" s="21">
        <f t="shared" si="4"/>
        <v>0</v>
      </c>
    </row>
    <row r="43" spans="2:14" ht="19.5" customHeight="1">
      <c r="B43" s="32" t="s">
        <v>31</v>
      </c>
      <c r="C43" s="36">
        <v>0</v>
      </c>
      <c r="D43" s="36">
        <v>0</v>
      </c>
      <c r="E43" s="30">
        <v>0</v>
      </c>
      <c r="F43" s="30">
        <v>0</v>
      </c>
      <c r="G43" s="10">
        <v>0</v>
      </c>
      <c r="H43" s="10">
        <v>0</v>
      </c>
      <c r="I43" s="10">
        <v>0</v>
      </c>
      <c r="J43" s="16">
        <f t="shared" si="2"/>
        <v>0</v>
      </c>
      <c r="K43" s="16">
        <f t="shared" si="0"/>
        <v>0</v>
      </c>
      <c r="L43" s="16">
        <f t="shared" si="1"/>
        <v>0</v>
      </c>
      <c r="M43" s="21">
        <f t="shared" si="3"/>
        <v>0</v>
      </c>
      <c r="N43" s="21">
        <f t="shared" si="4"/>
        <v>0</v>
      </c>
    </row>
    <row r="44" spans="2:14" ht="19.5" customHeight="1">
      <c r="B44" s="32" t="s">
        <v>32</v>
      </c>
      <c r="C44" s="36">
        <v>0</v>
      </c>
      <c r="D44" s="36">
        <v>0</v>
      </c>
      <c r="E44" s="30">
        <v>0</v>
      </c>
      <c r="F44" s="30">
        <v>0</v>
      </c>
      <c r="G44" s="10">
        <v>0</v>
      </c>
      <c r="H44" s="10">
        <v>0</v>
      </c>
      <c r="I44" s="10">
        <v>0</v>
      </c>
      <c r="J44" s="16">
        <f t="shared" si="2"/>
        <v>0</v>
      </c>
      <c r="K44" s="16">
        <f t="shared" si="0"/>
        <v>0</v>
      </c>
      <c r="L44" s="16">
        <f t="shared" si="1"/>
        <v>0</v>
      </c>
      <c r="M44" s="21">
        <f t="shared" si="3"/>
        <v>0</v>
      </c>
      <c r="N44" s="21">
        <f t="shared" si="4"/>
        <v>0</v>
      </c>
    </row>
    <row r="45" spans="2:14" ht="19.5" customHeight="1">
      <c r="B45" s="32" t="s">
        <v>33</v>
      </c>
      <c r="C45" s="36">
        <v>0</v>
      </c>
      <c r="D45" s="36">
        <v>0</v>
      </c>
      <c r="E45" s="30">
        <v>0</v>
      </c>
      <c r="F45" s="30">
        <v>0</v>
      </c>
      <c r="G45" s="10">
        <v>0</v>
      </c>
      <c r="H45" s="10">
        <v>0</v>
      </c>
      <c r="I45" s="10">
        <v>0</v>
      </c>
      <c r="J45" s="16">
        <f t="shared" si="2"/>
        <v>0</v>
      </c>
      <c r="K45" s="16">
        <f t="shared" si="0"/>
        <v>0</v>
      </c>
      <c r="L45" s="16">
        <f t="shared" si="1"/>
        <v>0</v>
      </c>
      <c r="M45" s="21">
        <f t="shared" si="3"/>
        <v>0</v>
      </c>
      <c r="N45" s="21">
        <f t="shared" si="4"/>
        <v>0</v>
      </c>
    </row>
    <row r="46" spans="2:14" ht="19.5" customHeight="1">
      <c r="B46" s="32" t="s">
        <v>34</v>
      </c>
      <c r="C46" s="36">
        <v>0</v>
      </c>
      <c r="D46" s="36">
        <v>0</v>
      </c>
      <c r="E46" s="30">
        <v>0</v>
      </c>
      <c r="F46" s="30">
        <v>0</v>
      </c>
      <c r="G46" s="10">
        <v>0</v>
      </c>
      <c r="H46" s="10">
        <v>0</v>
      </c>
      <c r="I46" s="10">
        <v>0</v>
      </c>
      <c r="J46" s="16">
        <f t="shared" si="2"/>
        <v>0</v>
      </c>
      <c r="K46" s="16">
        <f t="shared" si="0"/>
        <v>0</v>
      </c>
      <c r="L46" s="16">
        <f t="shared" si="1"/>
        <v>0</v>
      </c>
      <c r="M46" s="21">
        <f t="shared" si="3"/>
        <v>0</v>
      </c>
      <c r="N46" s="21">
        <f t="shared" si="4"/>
        <v>0</v>
      </c>
    </row>
    <row r="47" spans="2:14" ht="19.5" customHeight="1">
      <c r="B47" s="32" t="s">
        <v>35</v>
      </c>
      <c r="C47" s="36">
        <v>0</v>
      </c>
      <c r="D47" s="36">
        <v>0</v>
      </c>
      <c r="E47" s="30">
        <v>0</v>
      </c>
      <c r="F47" s="30">
        <v>0</v>
      </c>
      <c r="G47" s="10">
        <v>0</v>
      </c>
      <c r="H47" s="10">
        <v>0</v>
      </c>
      <c r="I47" s="10">
        <v>0</v>
      </c>
      <c r="J47" s="16">
        <f t="shared" si="2"/>
        <v>0</v>
      </c>
      <c r="K47" s="16">
        <f t="shared" si="0"/>
        <v>0</v>
      </c>
      <c r="L47" s="16">
        <f t="shared" si="1"/>
        <v>0</v>
      </c>
      <c r="M47" s="21">
        <f t="shared" si="3"/>
        <v>0</v>
      </c>
      <c r="N47" s="21">
        <f t="shared" si="4"/>
        <v>0</v>
      </c>
    </row>
    <row r="48" spans="2:14" ht="19.5" customHeight="1">
      <c r="B48" s="37" t="s">
        <v>36</v>
      </c>
      <c r="C48" s="38">
        <v>0</v>
      </c>
      <c r="D48" s="38">
        <v>0</v>
      </c>
      <c r="E48" s="31">
        <v>0</v>
      </c>
      <c r="F48" s="31">
        <v>0</v>
      </c>
      <c r="G48" s="11">
        <v>0</v>
      </c>
      <c r="H48" s="11">
        <v>0</v>
      </c>
      <c r="I48" s="11">
        <v>0</v>
      </c>
      <c r="J48" s="19">
        <f t="shared" si="2"/>
        <v>0</v>
      </c>
      <c r="K48" s="19">
        <f t="shared" si="0"/>
        <v>0</v>
      </c>
      <c r="L48" s="17">
        <f t="shared" si="1"/>
        <v>0</v>
      </c>
      <c r="M48" s="22">
        <f t="shared" si="3"/>
        <v>0</v>
      </c>
      <c r="N48" s="22">
        <f t="shared" si="4"/>
        <v>0</v>
      </c>
    </row>
    <row r="49" spans="2:14" ht="23.25" customHeight="1">
      <c r="B49" s="13" t="s">
        <v>39</v>
      </c>
      <c r="C49" s="13">
        <f>SUM(C14:C48)</f>
        <v>0</v>
      </c>
      <c r="D49" s="13">
        <f aca="true" t="shared" si="5" ref="D49:I49">SUM(D14:D48)</f>
        <v>0</v>
      </c>
      <c r="E49" s="27">
        <f t="shared" si="5"/>
        <v>0</v>
      </c>
      <c r="F49" s="27">
        <f t="shared" si="5"/>
        <v>0</v>
      </c>
      <c r="G49" s="13">
        <f t="shared" si="5"/>
        <v>0</v>
      </c>
      <c r="H49" s="13">
        <f t="shared" si="5"/>
        <v>0</v>
      </c>
      <c r="I49" s="13">
        <f t="shared" si="5"/>
        <v>0</v>
      </c>
      <c r="J49" s="18">
        <f t="shared" si="2"/>
        <v>0</v>
      </c>
      <c r="K49" s="18">
        <f t="shared" si="0"/>
        <v>0</v>
      </c>
      <c r="L49" s="18">
        <f t="shared" si="1"/>
        <v>0</v>
      </c>
      <c r="M49" s="23">
        <f>SUM(M14:M48)</f>
        <v>0</v>
      </c>
      <c r="N49" s="23">
        <f t="shared" si="4"/>
        <v>0</v>
      </c>
    </row>
    <row r="51" ht="15">
      <c r="B51" s="14" t="s">
        <v>58</v>
      </c>
    </row>
  </sheetData>
  <sheetProtection/>
  <mergeCells count="12">
    <mergeCell ref="M12:M13"/>
    <mergeCell ref="N12:N13"/>
    <mergeCell ref="B2:N6"/>
    <mergeCell ref="J11:L11"/>
    <mergeCell ref="B12:B13"/>
    <mergeCell ref="C12:D12"/>
    <mergeCell ref="E12:E13"/>
    <mergeCell ref="F12:F13"/>
    <mergeCell ref="G12:G13"/>
    <mergeCell ref="H12:H13"/>
    <mergeCell ref="I12:I13"/>
    <mergeCell ref="J12:L12"/>
  </mergeCells>
  <printOptions horizontalCentered="1"/>
  <pageMargins left="0.55" right="0.57" top="0.46" bottom="0.54" header="0.31496062992125984" footer="0.31496062992125984"/>
  <pageSetup fitToHeight="1" fitToWidth="1" horizontalDpi="600" verticalDpi="600" orientation="landscape" paperSize="9" scale="56" r:id="rId2"/>
  <headerFooter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dvicente</dc:creator>
  <cp:keywords/>
  <dc:description/>
  <cp:lastModifiedBy>Yda Mamani Alvarez</cp:lastModifiedBy>
  <cp:lastPrinted>2012-10-12T14:55:37Z</cp:lastPrinted>
  <dcterms:created xsi:type="dcterms:W3CDTF">2011-03-09T14:32:28Z</dcterms:created>
  <dcterms:modified xsi:type="dcterms:W3CDTF">2013-07-12T17:46:01Z</dcterms:modified>
  <cp:category/>
  <cp:version/>
  <cp:contentType/>
  <cp:contentStatus/>
</cp:coreProperties>
</file>