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state="hidden" r:id="rId4"/>
    <sheet name="PTO ROOC" sheetId="5" state="hidden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<sst xmlns="http://schemas.openxmlformats.org/spreadsheetml/2006/main" count="181" uniqueCount="61">
  <si>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</si>
  <si>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</si>
  <si>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</si>
  <si>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</si>
  <si>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</si>
  <si>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</si>
  <si>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</si>
  <si>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</si>
  <si>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</si>
  <si>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</si>
  <si>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</si>
  <si>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</si>
  <si>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</si>
  <si>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</si>
  <si>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</si>
  <si>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</si>
  <si>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</si>
  <si>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</si>
  <si>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</si>
  <si>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</si>
  <si>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</si>
  <si>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</si>
  <si>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</si>
  <si>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</si>
  <si>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</si>
  <si>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</si>
  <si>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</si>
  <si>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</si>
  <si>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</si>
  <si>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</si>
  <si>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</si>
  <si>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</si>
  <si>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</si>
  <si>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</si>
  <si>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</si>
  <si>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</si>
  <si>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</si>
  <si>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</si>
  <si>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</si>
  <si>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</si>
  <si>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</si>
  <si>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</si>
  <si>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ADMINISTRACION CENTRAL</t>
  </si>
  <si>
    <t>DISA II LIMA SUR</t>
  </si>
  <si>
    <t>PARSALUD</t>
  </si>
  <si>
    <t>Fuente: SIAF - MPP, 30 de Setiembre del 2015</t>
  </si>
  <si>
    <t>PRESUPUESTO INSTITUCIONAL MODIFICADO AÑO FISCAL 2016 - MES DE ENERO</t>
  </si>
  <si>
    <t>2.6 (*)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</si>
  <si>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</si>
  <si>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</si>
  <si>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</si>
  <si>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</si>
  <si>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PRESUPUESTO INSTITUCIONAL MODIFICADO AÑO FISCAL 2017 - MES DE ENERO</t>
  </si>
  <si>
    <t>Fuente: SIAF - MPP al 31 de Enero del 2017</t>
  </si>
  <si>
    <t>Total
General</t>
  </si>
  <si>
    <t>DIRECCION DE SALUD LIMA METROPOLITANA</t>
  </si>
  <si>
    <t>CENTRO NACIONAL DE ABASTECIMIENTOS DE RECURSOS ESTRATEGICOS DE SALUD - CENARES</t>
  </si>
  <si>
    <t>PROGRAMA NACIONAL DE INVERIONES EN SALUD - PRONIS</t>
  </si>
  <si>
    <t>CENARES</t>
  </si>
  <si>
    <t>PRONIS</t>
  </si>
  <si>
    <t>CENTRO NACIONAL DE ABASTECIMIENTOS DE RECURSOS ESTRATEGICOS EN SALUD - CENARES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</si>
</sst>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43" fontId="53" fillId="34" borderId="0" xfId="0" applyNumberFormat="1" applyFont="1" applyFill="1" applyBorder="1" applyAlignment="1" applyProtection="1">
      <alignment vertical="center"/>
      <protection/>
    </xf>
    <xf numFmtId="192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89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POR FUENTE DE FINANCIAMIENTO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825"/>
          <c:w val="0.753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FTE'!$C$28:$D$28</c:f>
              <c:strCache/>
            </c:strRef>
          </c:cat>
          <c:val>
            <c:numRef>
              <c:f>'PIM FTE'!$C$29:$D$29</c:f>
              <c:numCache/>
            </c:numRef>
          </c:val>
          <c:shape val="box"/>
        </c:ser>
        <c:ser>
          <c:idx val="1"/>
          <c:order val="1"/>
          <c:tx>
            <c:strRef>
              <c:f>'PIM FTE'!$B$30</c:f>
              <c:strCache>
                <c:ptCount val="1"/>
                <c:pt idx="0">
                  <c:v>DIRECCION DE SALUD LIMA METROPOLITANA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FTE'!$C$28:$D$28</c:f>
              <c:strCache/>
            </c:strRef>
          </c:cat>
          <c:val>
            <c:numRef>
              <c:f>'PIM FTE'!$C$30:$D$30</c:f>
              <c:numCache/>
            </c:numRef>
          </c:val>
          <c:shape val="box"/>
        </c:ser>
        <c:ser>
          <c:idx val="2"/>
          <c:order val="2"/>
          <c:tx>
            <c:strRef>
              <c:f>'PIM FTE'!$B$31</c:f>
              <c:strCache>
                <c:ptCount val="1"/>
                <c:pt idx="0">
                  <c:v>CENARES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FTE'!$C$28:$D$28</c:f>
              <c:strCache/>
            </c:strRef>
          </c:cat>
          <c:val>
            <c:numRef>
              <c:f>'PIM FTE'!$C$31:$D$31</c:f>
              <c:numCache/>
            </c:numRef>
          </c:val>
          <c:shape val="box"/>
        </c:ser>
        <c:ser>
          <c:idx val="3"/>
          <c:order val="3"/>
          <c:tx>
            <c:strRef>
              <c:f>'PIM FTE'!$B$32</c:f>
              <c:strCache>
                <c:ptCount val="1"/>
                <c:pt idx="0">
                  <c:v>PRONIS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FTE'!$C$28:$D$28</c:f>
              <c:strCache/>
            </c:strRef>
          </c:cat>
          <c:val>
            <c:numRef>
              <c:f>'PIM FTE'!$C$32:$D$32</c:f>
              <c:numCache/>
            </c:numRef>
          </c:val>
          <c:shape val="box"/>
        </c:ser>
        <c:shape val="box"/>
        <c:axId val="21998523"/>
        <c:axId val="17545344"/>
      </c:bar3DChart>
      <c:catAx>
        <c:axId val="21998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45344"/>
        <c:crosses val="autoZero"/>
        <c:auto val="1"/>
        <c:lblOffset val="100"/>
        <c:tickLblSkip val="1"/>
        <c:noMultiLvlLbl val="0"/>
      </c:catAx>
      <c:valAx>
        <c:axId val="17545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98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44075"/>
          <c:w val="0.2207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1775"/>
          <c:w val="0.762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solidFill>
              <a:srgbClr val="963D3B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RO'!$C$28:$H$28</c:f>
              <c:numCache/>
            </c:numRef>
          </c:cat>
          <c:val>
            <c:numRef>
              <c:f>'PTO RO'!$C$29:$H$29</c:f>
              <c:numCache/>
            </c:numRef>
          </c:val>
          <c:shape val="box"/>
        </c:ser>
        <c:ser>
          <c:idx val="1"/>
          <c:order val="1"/>
          <c:tx>
            <c:strRef>
              <c:f>'PTO RO'!$B$30</c:f>
              <c:strCache>
                <c:ptCount val="1"/>
                <c:pt idx="0">
                  <c:v>DIRECCION DE SALUD LIMA METROPOLITANA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RO'!$C$28:$H$28</c:f>
              <c:numCache/>
            </c:numRef>
          </c:cat>
          <c:val>
            <c:numRef>
              <c:f>'PTO RO'!$C$30:$H$30</c:f>
              <c:numCache/>
            </c:numRef>
          </c:val>
          <c:shape val="box"/>
        </c:ser>
        <c:ser>
          <c:idx val="2"/>
          <c:order val="2"/>
          <c:tx>
            <c:strRef>
              <c:f>'PTO RO'!$B$31</c:f>
              <c:strCache>
                <c:ptCount val="1"/>
                <c:pt idx="0">
                  <c:v>CENARES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RO'!$C$28:$H$28</c:f>
              <c:numCache/>
            </c:numRef>
          </c:cat>
          <c:val>
            <c:numRef>
              <c:f>'PTO RO'!$C$31:$H$31</c:f>
              <c:numCache/>
            </c:numRef>
          </c:val>
          <c:shape val="box"/>
        </c:ser>
        <c:ser>
          <c:idx val="3"/>
          <c:order val="3"/>
          <c:tx>
            <c:strRef>
              <c:f>'PTO RO'!$B$32</c:f>
              <c:strCache>
                <c:ptCount val="1"/>
                <c:pt idx="0">
                  <c:v>PRONIS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RO'!$C$28:$H$28</c:f>
              <c:numCache/>
            </c:numRef>
          </c:cat>
          <c:val>
            <c:numRef>
              <c:f>'PTO RO'!$C$32:$H$32</c:f>
              <c:numCache/>
            </c:numRef>
          </c:val>
          <c:shape val="box"/>
        </c:ser>
        <c:shape val="box"/>
        <c:axId val="26762881"/>
        <c:axId val="12373134"/>
      </c:bar3DChart>
      <c:catAx>
        <c:axId val="2676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73134"/>
        <c:crosses val="autoZero"/>
        <c:auto val="1"/>
        <c:lblOffset val="100"/>
        <c:tickLblSkip val="1"/>
        <c:noMultiLvlLbl val="0"/>
      </c:catAx>
      <c:valAx>
        <c:axId val="12373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2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43975"/>
          <c:w val="0.21225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125"/>
          <c:w val="0.759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RDR'!$C$29:$H$29</c:f>
              <c:numCache/>
            </c:numRef>
          </c:val>
          <c:shape val="box"/>
        </c:ser>
        <c:ser>
          <c:idx val="2"/>
          <c:order val="1"/>
          <c:tx>
            <c:strRef>
              <c:f>'PTO RDR'!$B$30</c:f>
              <c:strCache>
                <c:ptCount val="1"/>
                <c:pt idx="0">
                  <c:v>DIRECCION DE SALUD LIMA METROPOLITANA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RDR'!$C$30:$H$30</c:f>
              <c:numCache/>
            </c:numRef>
          </c:val>
          <c:shape val="box"/>
        </c:ser>
        <c:ser>
          <c:idx val="3"/>
          <c:order val="2"/>
          <c:tx>
            <c:strRef>
              <c:f>'PTO RDR'!$B$31</c:f>
              <c:strCache>
                <c:ptCount val="1"/>
                <c:pt idx="0">
                  <c:v>CENARES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RDR'!$C$31:$H$31</c:f>
              <c:numCache/>
            </c:numRef>
          </c:val>
          <c:shape val="box"/>
        </c:ser>
        <c:ser>
          <c:idx val="4"/>
          <c:order val="3"/>
          <c:tx>
            <c:strRef>
              <c:f>'PTO RDR'!$B$32</c:f>
              <c:strCache>
                <c:ptCount val="1"/>
                <c:pt idx="0">
                  <c:v>PRONIS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RDR'!$C$32:$H$32</c:f>
              <c:numCache/>
            </c:numRef>
          </c:val>
          <c:shape val="box"/>
        </c:ser>
        <c:shape val="box"/>
        <c:axId val="26633015"/>
        <c:axId val="10684876"/>
      </c:bar3DChart>
      <c:catAx>
        <c:axId val="2663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84876"/>
        <c:crosses val="autoZero"/>
        <c:auto val="1"/>
        <c:lblOffset val="100"/>
        <c:tickLblSkip val="1"/>
        <c:noMultiLvlLbl val="0"/>
      </c:catAx>
      <c:valAx>
        <c:axId val="10684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44375"/>
          <c:w val="0.2152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185"/>
          <c:w val="0.8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DONA'!$B$28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DONA'!$C$28:$D$28</c:f>
              <c:numCache/>
            </c:numRef>
          </c:val>
          <c:shape val="box"/>
        </c:ser>
        <c:ser>
          <c:idx val="3"/>
          <c:order val="1"/>
          <c:tx>
            <c:strRef>
              <c:f>'PTO DONA'!$B$29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DONA'!$C$29:$D$29</c:f>
              <c:numCache/>
            </c:numRef>
          </c:val>
          <c:shape val="box"/>
        </c:ser>
        <c:ser>
          <c:idx val="0"/>
          <c:order val="2"/>
          <c:tx>
            <c:strRef>
              <c:f>'PTO DONA'!$B$30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DONA'!$C$30:$D$30</c:f>
              <c:numCache/>
            </c:numRef>
          </c:val>
          <c:shape val="box"/>
        </c:ser>
        <c:shape val="box"/>
        <c:axId val="4685661"/>
        <c:axId val="60913594"/>
      </c:bar3DChart>
      <c:catAx>
        <c:axId val="468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13594"/>
        <c:crosses val="autoZero"/>
        <c:auto val="1"/>
        <c:lblOffset val="100"/>
        <c:tickLblSkip val="1"/>
        <c:noMultiLvlLbl val="0"/>
      </c:catAx>
      <c:valAx>
        <c:axId val="60913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465"/>
          <c:w val="0.1382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85725</xdr:rowOff>
    </xdr:from>
    <xdr:to>
      <xdr:col>7</xdr:col>
      <xdr:colOff>866775</xdr:colOff>
      <xdr:row>49</xdr:row>
      <xdr:rowOff>66675</xdr:rowOff>
    </xdr:to>
    <xdr:graphicFrame>
      <xdr:nvGraphicFramePr>
        <xdr:cNvPr id="1" name="12 Gráfico"/>
        <xdr:cNvGraphicFramePr/>
      </xdr:nvGraphicFramePr>
      <xdr:xfrm>
        <a:off x="104775" y="4267200"/>
        <a:ext cx="10791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9525</xdr:rowOff>
    </xdr:from>
    <xdr:to>
      <xdr:col>8</xdr:col>
      <xdr:colOff>742950</xdr:colOff>
      <xdr:row>50</xdr:row>
      <xdr:rowOff>0</xdr:rowOff>
    </xdr:to>
    <xdr:graphicFrame>
      <xdr:nvGraphicFramePr>
        <xdr:cNvPr id="1" name="1 Gráfico"/>
        <xdr:cNvGraphicFramePr/>
      </xdr:nvGraphicFramePr>
      <xdr:xfrm>
        <a:off x="9525" y="4352925"/>
        <a:ext cx="11210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38100</xdr:rowOff>
    </xdr:from>
    <xdr:to>
      <xdr:col>8</xdr:col>
      <xdr:colOff>666750</xdr:colOff>
      <xdr:row>50</xdr:row>
      <xdr:rowOff>66675</xdr:rowOff>
    </xdr:to>
    <xdr:graphicFrame>
      <xdr:nvGraphicFramePr>
        <xdr:cNvPr id="1" name="5 Gráfico"/>
        <xdr:cNvGraphicFramePr/>
      </xdr:nvGraphicFramePr>
      <xdr:xfrm>
        <a:off x="28575" y="4219575"/>
        <a:ext cx="110585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19050</xdr:rowOff>
    </xdr:from>
    <xdr:to>
      <xdr:col>8</xdr:col>
      <xdr:colOff>685800</xdr:colOff>
      <xdr:row>50</xdr:row>
      <xdr:rowOff>152400</xdr:rowOff>
    </xdr:to>
    <xdr:graphicFrame>
      <xdr:nvGraphicFramePr>
        <xdr:cNvPr id="1" name="2 Gráfico"/>
        <xdr:cNvGraphicFramePr/>
      </xdr:nvGraphicFramePr>
      <xdr:xfrm>
        <a:off x="57150" y="4524375"/>
        <a:ext cx="11049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C53" sqref="C53"/>
    </sheetView>
  </sheetViews>
  <sheetFormatPr defaultColWidth="11.421875" defaultRowHeight="12.75"/>
  <cols>
    <col min="1" max="1" width="11.421875" style="24" customWidth="1"/>
    <col min="2" max="2" width="76.28125" style="24" bestFit="1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4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23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23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25" t="s">
        <v>52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26"/>
      <c r="B8" s="10"/>
      <c r="C8" s="10"/>
      <c r="D8" s="10"/>
      <c r="E8" s="10"/>
      <c r="F8" s="10"/>
      <c r="G8" s="10"/>
      <c r="H8" s="27" t="s">
        <v>49</v>
      </c>
      <c r="I8" s="10"/>
      <c r="J8" s="10"/>
      <c r="K8" s="10"/>
      <c r="L8" s="10"/>
      <c r="M8" s="10"/>
      <c r="N8" s="10"/>
    </row>
    <row r="9" spans="1:14" ht="19.5" customHeight="1">
      <c r="A9" s="39" t="s">
        <v>5</v>
      </c>
      <c r="B9" s="44" t="s">
        <v>41</v>
      </c>
      <c r="C9" s="41" t="s">
        <v>7</v>
      </c>
      <c r="D9" s="45"/>
      <c r="E9" s="45"/>
      <c r="F9" s="45"/>
      <c r="G9" s="42"/>
      <c r="H9" s="39" t="s">
        <v>54</v>
      </c>
      <c r="I9" s="23"/>
      <c r="J9" s="23"/>
      <c r="K9" s="23"/>
      <c r="L9" s="23"/>
      <c r="M9" s="23"/>
      <c r="N9" s="23"/>
    </row>
    <row r="10" spans="1:14" ht="19.5" customHeight="1">
      <c r="A10" s="43"/>
      <c r="B10" s="40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40"/>
      <c r="I10" s="23"/>
      <c r="J10" s="23"/>
      <c r="K10" s="23"/>
      <c r="L10" s="23"/>
      <c r="M10" s="23"/>
      <c r="N10" s="23"/>
    </row>
    <row r="11" spans="1:14" ht="15" customHeight="1">
      <c r="A11" s="7" t="s">
        <v>9</v>
      </c>
      <c r="B11" s="8" t="s">
        <v>10</v>
      </c>
      <c r="C11" s="16">
        <v>2482679056</v>
      </c>
      <c r="D11" s="16">
        <v>62040827</v>
      </c>
      <c r="E11" s="16">
        <v>0</v>
      </c>
      <c r="F11" s="16">
        <v>0</v>
      </c>
      <c r="G11" s="16">
        <v>0</v>
      </c>
      <c r="H11" s="9">
        <f>SUM(C11:G11)</f>
        <v>2544719883</v>
      </c>
      <c r="I11" s="17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55</v>
      </c>
      <c r="C12" s="16">
        <v>221288193</v>
      </c>
      <c r="D12" s="16">
        <v>5464014</v>
      </c>
      <c r="E12" s="16">
        <v>0</v>
      </c>
      <c r="F12" s="16">
        <v>0</v>
      </c>
      <c r="G12" s="16">
        <v>0</v>
      </c>
      <c r="H12" s="9">
        <f>SUM(C12:G12)</f>
        <v>226752207</v>
      </c>
      <c r="I12" s="10"/>
      <c r="J12" s="10"/>
      <c r="K12" s="11"/>
      <c r="L12" s="11"/>
      <c r="M12" s="10"/>
      <c r="N12" s="11"/>
    </row>
    <row r="13" spans="1:14" ht="15" customHeight="1">
      <c r="A13" s="7">
        <v>124</v>
      </c>
      <c r="B13" s="8" t="s">
        <v>60</v>
      </c>
      <c r="C13" s="16">
        <v>726420610</v>
      </c>
      <c r="D13" s="16">
        <v>100000</v>
      </c>
      <c r="E13" s="16">
        <v>0</v>
      </c>
      <c r="F13" s="16">
        <v>0</v>
      </c>
      <c r="G13" s="16">
        <v>0</v>
      </c>
      <c r="H13" s="9">
        <f>SUM(C13:G13)</f>
        <v>726520610</v>
      </c>
      <c r="I13" s="10"/>
      <c r="J13" s="10"/>
      <c r="K13" s="11"/>
      <c r="L13" s="11"/>
      <c r="M13" s="10"/>
      <c r="N13" s="11"/>
    </row>
    <row r="14" spans="1:14" ht="15" customHeight="1">
      <c r="A14" s="7">
        <v>125</v>
      </c>
      <c r="B14" s="8" t="s">
        <v>57</v>
      </c>
      <c r="C14" s="16">
        <v>53035859</v>
      </c>
      <c r="D14" s="16">
        <v>163328</v>
      </c>
      <c r="E14" s="16">
        <v>0</v>
      </c>
      <c r="F14" s="16">
        <v>0</v>
      </c>
      <c r="G14" s="16">
        <v>0</v>
      </c>
      <c r="H14" s="9">
        <f>SUM(C14:G14)</f>
        <v>53199187</v>
      </c>
      <c r="I14" s="10"/>
      <c r="J14" s="10"/>
      <c r="K14" s="11"/>
      <c r="L14" s="11"/>
      <c r="M14" s="10"/>
      <c r="N14" s="11"/>
    </row>
    <row r="15" spans="1:14" ht="19.5" customHeight="1">
      <c r="A15" s="41" t="s">
        <v>15</v>
      </c>
      <c r="B15" s="42"/>
      <c r="C15" s="12">
        <f aca="true" t="shared" si="0" ref="C15:H15">SUM(C11:C14)</f>
        <v>3483423718</v>
      </c>
      <c r="D15" s="12">
        <f t="shared" si="0"/>
        <v>67768169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3551191887</v>
      </c>
      <c r="I15" s="10"/>
      <c r="J15" s="10"/>
      <c r="K15" s="10"/>
      <c r="L15" s="10"/>
      <c r="M15" s="10"/>
      <c r="N15" s="10"/>
    </row>
    <row r="16" spans="1:8" ht="12.75">
      <c r="A16" s="28" t="s">
        <v>53</v>
      </c>
      <c r="C16" s="29"/>
      <c r="H16" s="29"/>
    </row>
    <row r="17" spans="2:14" ht="12.75">
      <c r="B17" s="10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</row>
    <row r="18" spans="1:14" ht="12.75">
      <c r="A18" s="28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s="3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30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>
      <c r="A21" s="30" t="s">
        <v>25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30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ht="12.75">
      <c r="A23" s="28" t="s">
        <v>35</v>
      </c>
    </row>
    <row r="24" ht="12.75">
      <c r="A24" s="31">
        <v>1000000</v>
      </c>
    </row>
    <row r="25" s="48" customFormat="1" ht="12.75"/>
    <row r="26" s="48" customFormat="1" ht="12.75"/>
    <row r="27" s="31" customFormat="1" ht="12.75"/>
    <row r="28" spans="2:7" s="31" customFormat="1" ht="12.75">
      <c r="B28" s="31" t="s">
        <v>41</v>
      </c>
      <c r="C28" s="31" t="s">
        <v>36</v>
      </c>
      <c r="D28" s="31" t="s">
        <v>37</v>
      </c>
      <c r="E28" s="31" t="s">
        <v>38</v>
      </c>
      <c r="F28" s="31" t="s">
        <v>39</v>
      </c>
      <c r="G28" s="31" t="s">
        <v>40</v>
      </c>
    </row>
    <row r="29" spans="2:7" s="31" customFormat="1" ht="12.75">
      <c r="B29" s="31" t="s">
        <v>42</v>
      </c>
      <c r="C29" s="32">
        <f aca="true" t="shared" si="1" ref="C29:G32">C11/$A$24</f>
        <v>2482.679056</v>
      </c>
      <c r="D29" s="32">
        <f t="shared" si="1"/>
        <v>62.040827</v>
      </c>
      <c r="E29" s="32">
        <f t="shared" si="1"/>
        <v>0</v>
      </c>
      <c r="F29" s="32">
        <f t="shared" si="1"/>
        <v>0</v>
      </c>
      <c r="G29" s="32">
        <f t="shared" si="1"/>
        <v>0</v>
      </c>
    </row>
    <row r="30" spans="2:7" s="31" customFormat="1" ht="12.75">
      <c r="B30" s="31" t="s">
        <v>55</v>
      </c>
      <c r="C30" s="32">
        <f t="shared" si="1"/>
        <v>221.288193</v>
      </c>
      <c r="D30" s="32">
        <f t="shared" si="1"/>
        <v>5.464014</v>
      </c>
      <c r="E30" s="32">
        <f t="shared" si="1"/>
        <v>0</v>
      </c>
      <c r="F30" s="32">
        <f t="shared" si="1"/>
        <v>0</v>
      </c>
      <c r="G30" s="32">
        <f t="shared" si="1"/>
        <v>0</v>
      </c>
    </row>
    <row r="31" spans="2:7" s="31" customFormat="1" ht="12.75">
      <c r="B31" s="31" t="s">
        <v>58</v>
      </c>
      <c r="C31" s="32">
        <f t="shared" si="1"/>
        <v>726.42061</v>
      </c>
      <c r="D31" s="32">
        <f t="shared" si="1"/>
        <v>0.1</v>
      </c>
      <c r="E31" s="32">
        <f t="shared" si="1"/>
        <v>0</v>
      </c>
      <c r="F31" s="32">
        <f t="shared" si="1"/>
        <v>0</v>
      </c>
      <c r="G31" s="32">
        <f t="shared" si="1"/>
        <v>0</v>
      </c>
    </row>
    <row r="32" spans="2:7" s="31" customFormat="1" ht="12.75">
      <c r="B32" s="31" t="s">
        <v>59</v>
      </c>
      <c r="C32" s="32">
        <f t="shared" si="1"/>
        <v>53.035859</v>
      </c>
      <c r="D32" s="32">
        <f t="shared" si="1"/>
        <v>0.163328</v>
      </c>
      <c r="E32" s="32">
        <f t="shared" si="1"/>
        <v>0</v>
      </c>
      <c r="F32" s="32">
        <f t="shared" si="1"/>
        <v>0</v>
      </c>
      <c r="G32" s="32">
        <f t="shared" si="1"/>
        <v>0</v>
      </c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</sheetData>
  <sheetProtection/>
  <mergeCells count="5">
    <mergeCell ref="H9:H10"/>
    <mergeCell ref="A15:B15"/>
    <mergeCell ref="A9:A10"/>
    <mergeCell ref="B9:B10"/>
    <mergeCell ref="C9:G9"/>
  </mergeCells>
  <conditionalFormatting sqref="C17:G1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76.28125" style="24" bestFit="1" customWidth="1"/>
    <col min="3" max="3" width="11.7109375" style="24" bestFit="1" customWidth="1"/>
    <col min="4" max="5" width="11.57421875" style="24" bestFit="1" customWidth="1"/>
    <col min="6" max="6" width="11.421875" style="24" customWidth="1"/>
    <col min="7" max="8" width="11.57421875" style="24" bestFit="1" customWidth="1"/>
    <col min="9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50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51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52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49</v>
      </c>
    </row>
    <row r="9" spans="1:9" ht="19.5" customHeight="1">
      <c r="A9" s="39" t="s">
        <v>5</v>
      </c>
      <c r="B9" s="44" t="s">
        <v>41</v>
      </c>
      <c r="C9" s="41" t="s">
        <v>18</v>
      </c>
      <c r="D9" s="45"/>
      <c r="E9" s="45"/>
      <c r="F9" s="45"/>
      <c r="G9" s="45"/>
      <c r="H9" s="45"/>
      <c r="I9" s="39" t="s">
        <v>54</v>
      </c>
    </row>
    <row r="10" spans="1:17" ht="19.5" customHeight="1">
      <c r="A10" s="43"/>
      <c r="B10" s="40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40"/>
      <c r="L10" s="37"/>
      <c r="M10" s="37"/>
      <c r="N10" s="37"/>
      <c r="O10" s="37"/>
      <c r="P10" s="37"/>
      <c r="Q10" s="37"/>
    </row>
    <row r="11" spans="1:9" ht="15" customHeight="1">
      <c r="A11" s="7" t="s">
        <v>9</v>
      </c>
      <c r="B11" s="8" t="s">
        <v>10</v>
      </c>
      <c r="C11" s="16">
        <v>1152069518</v>
      </c>
      <c r="D11" s="16">
        <v>110513150</v>
      </c>
      <c r="E11" s="16">
        <v>366653179</v>
      </c>
      <c r="F11" s="16">
        <v>0</v>
      </c>
      <c r="G11" s="16">
        <v>14228000</v>
      </c>
      <c r="H11" s="16">
        <v>839215209</v>
      </c>
      <c r="I11" s="9">
        <f>SUM(C11:H11)</f>
        <v>2482679056</v>
      </c>
    </row>
    <row r="12" spans="1:9" ht="15" customHeight="1">
      <c r="A12" s="7" t="s">
        <v>11</v>
      </c>
      <c r="B12" s="8" t="s">
        <v>55</v>
      </c>
      <c r="C12" s="16">
        <v>21534482</v>
      </c>
      <c r="D12" s="16">
        <v>11034424</v>
      </c>
      <c r="E12" s="16">
        <v>175652810</v>
      </c>
      <c r="F12" s="16">
        <v>0</v>
      </c>
      <c r="G12" s="16">
        <v>0</v>
      </c>
      <c r="H12" s="16">
        <v>13066477</v>
      </c>
      <c r="I12" s="9">
        <f>SUM(C12:H12)</f>
        <v>221288193</v>
      </c>
    </row>
    <row r="13" spans="1:9" ht="15" customHeight="1">
      <c r="A13" s="7">
        <v>124</v>
      </c>
      <c r="B13" s="8" t="s">
        <v>60</v>
      </c>
      <c r="C13" s="16">
        <v>0</v>
      </c>
      <c r="D13" s="16">
        <v>0</v>
      </c>
      <c r="E13" s="16">
        <v>716034826</v>
      </c>
      <c r="F13" s="16">
        <v>0</v>
      </c>
      <c r="G13" s="16">
        <v>10385784</v>
      </c>
      <c r="H13" s="16">
        <v>0</v>
      </c>
      <c r="I13" s="9">
        <f>SUM(C13:H13)</f>
        <v>726420610</v>
      </c>
    </row>
    <row r="14" spans="1:9" ht="15" customHeight="1">
      <c r="A14" s="7">
        <v>125</v>
      </c>
      <c r="B14" s="8" t="s">
        <v>57</v>
      </c>
      <c r="C14" s="16">
        <v>0</v>
      </c>
      <c r="D14" s="16">
        <v>0</v>
      </c>
      <c r="E14" s="16">
        <v>6000000</v>
      </c>
      <c r="F14" s="16">
        <v>0</v>
      </c>
      <c r="G14" s="16">
        <v>0</v>
      </c>
      <c r="H14" s="16">
        <v>47035859</v>
      </c>
      <c r="I14" s="9">
        <f>SUM(C14:H14)</f>
        <v>53035859</v>
      </c>
    </row>
    <row r="15" spans="1:9" ht="19.5" customHeight="1">
      <c r="A15" s="41" t="s">
        <v>15</v>
      </c>
      <c r="B15" s="42"/>
      <c r="C15" s="12">
        <f aca="true" t="shared" si="0" ref="C15:I15">SUM(C11:C14)</f>
        <v>1173604000</v>
      </c>
      <c r="D15" s="12">
        <f t="shared" si="0"/>
        <v>121547574</v>
      </c>
      <c r="E15" s="12">
        <f t="shared" si="0"/>
        <v>1264340815</v>
      </c>
      <c r="F15" s="12">
        <f t="shared" si="0"/>
        <v>0</v>
      </c>
      <c r="G15" s="12">
        <f t="shared" si="0"/>
        <v>24613784</v>
      </c>
      <c r="H15" s="12">
        <f t="shared" si="0"/>
        <v>899317545</v>
      </c>
      <c r="I15" s="12">
        <f t="shared" si="0"/>
        <v>3483423718</v>
      </c>
    </row>
    <row r="16" spans="1:9" ht="12.75">
      <c r="A16" s="28" t="s">
        <v>53</v>
      </c>
      <c r="I16" s="29"/>
    </row>
    <row r="17" spans="2:9" ht="12.75">
      <c r="B17" s="10"/>
      <c r="C17" s="10"/>
      <c r="D17" s="10"/>
      <c r="E17" s="10"/>
      <c r="F17" s="10"/>
      <c r="G17" s="10"/>
      <c r="H17" s="10"/>
      <c r="I17" s="11"/>
    </row>
    <row r="18" spans="1:9" ht="12.75">
      <c r="A18" s="28" t="s">
        <v>16</v>
      </c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30" t="s">
        <v>27</v>
      </c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30" t="s">
        <v>28</v>
      </c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30" t="s">
        <v>29</v>
      </c>
      <c r="B21" s="10"/>
      <c r="C21" s="10"/>
      <c r="D21" s="10"/>
      <c r="E21" s="10"/>
      <c r="F21" s="10"/>
      <c r="G21" s="10"/>
      <c r="H21" s="10"/>
      <c r="I21" s="10"/>
    </row>
    <row r="22" ht="12.75">
      <c r="A22" s="38" t="s">
        <v>33</v>
      </c>
    </row>
    <row r="23" ht="12.75">
      <c r="A23" s="30" t="s">
        <v>30</v>
      </c>
    </row>
    <row r="24" ht="12.75">
      <c r="A24" s="30" t="s">
        <v>31</v>
      </c>
    </row>
    <row r="25" s="31" customFormat="1" ht="12.75">
      <c r="A25" s="31">
        <v>1000000</v>
      </c>
    </row>
    <row r="26" s="31" customFormat="1" ht="12.75">
      <c r="A26" s="33"/>
    </row>
    <row r="27" s="31" customFormat="1" ht="12.75"/>
    <row r="28" spans="2:8" s="31" customFormat="1" ht="12.75">
      <c r="B28" s="31" t="s">
        <v>41</v>
      </c>
      <c r="C28" s="20">
        <v>2.1</v>
      </c>
      <c r="D28" s="20">
        <v>2.2</v>
      </c>
      <c r="E28" s="20">
        <v>2.3</v>
      </c>
      <c r="F28" s="20">
        <v>2.4</v>
      </c>
      <c r="G28" s="20">
        <v>2.5</v>
      </c>
      <c r="H28" s="20">
        <v>2.6</v>
      </c>
    </row>
    <row r="29" spans="2:8" s="31" customFormat="1" ht="12.75">
      <c r="B29" s="31" t="s">
        <v>42</v>
      </c>
      <c r="C29" s="36">
        <f aca="true" t="shared" si="1" ref="C29:G32">+C11/$A$25</f>
        <v>1152.069518</v>
      </c>
      <c r="D29" s="36">
        <f t="shared" si="1"/>
        <v>110.51315</v>
      </c>
      <c r="E29" s="36">
        <f t="shared" si="1"/>
        <v>366.653179</v>
      </c>
      <c r="F29" s="36">
        <f t="shared" si="1"/>
        <v>0</v>
      </c>
      <c r="G29" s="36">
        <f t="shared" si="1"/>
        <v>14.228</v>
      </c>
      <c r="H29" s="36">
        <f>+H11/$A$25</f>
        <v>839.215209</v>
      </c>
    </row>
    <row r="30" spans="2:8" s="31" customFormat="1" ht="12.75">
      <c r="B30" s="31" t="s">
        <v>55</v>
      </c>
      <c r="C30" s="36">
        <f t="shared" si="1"/>
        <v>21.534482</v>
      </c>
      <c r="D30" s="36">
        <f t="shared" si="1"/>
        <v>11.034424</v>
      </c>
      <c r="E30" s="36">
        <f t="shared" si="1"/>
        <v>175.65281</v>
      </c>
      <c r="F30" s="36">
        <f t="shared" si="1"/>
        <v>0</v>
      </c>
      <c r="G30" s="36">
        <f t="shared" si="1"/>
        <v>0</v>
      </c>
      <c r="H30" s="36">
        <f>+H12/$A$25</f>
        <v>13.066477</v>
      </c>
    </row>
    <row r="31" spans="2:8" s="31" customFormat="1" ht="12.75">
      <c r="B31" s="31" t="s">
        <v>58</v>
      </c>
      <c r="C31" s="36">
        <f t="shared" si="1"/>
        <v>0</v>
      </c>
      <c r="D31" s="36">
        <f t="shared" si="1"/>
        <v>0</v>
      </c>
      <c r="E31" s="36">
        <f t="shared" si="1"/>
        <v>716.034826</v>
      </c>
      <c r="F31" s="36">
        <f t="shared" si="1"/>
        <v>0</v>
      </c>
      <c r="G31" s="36">
        <f t="shared" si="1"/>
        <v>10.385784</v>
      </c>
      <c r="H31" s="36">
        <f>+H13/$A$25</f>
        <v>0</v>
      </c>
    </row>
    <row r="32" spans="2:8" s="31" customFormat="1" ht="12.75">
      <c r="B32" s="31" t="s">
        <v>59</v>
      </c>
      <c r="C32" s="36">
        <f t="shared" si="1"/>
        <v>0</v>
      </c>
      <c r="D32" s="36">
        <f t="shared" si="1"/>
        <v>0</v>
      </c>
      <c r="E32" s="36">
        <f t="shared" si="1"/>
        <v>6</v>
      </c>
      <c r="F32" s="36">
        <f t="shared" si="1"/>
        <v>0</v>
      </c>
      <c r="G32" s="36">
        <f t="shared" si="1"/>
        <v>0</v>
      </c>
      <c r="H32" s="36">
        <f>+H14/$A$25</f>
        <v>47.035859</v>
      </c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B28" sqref="B28"/>
    </sheetView>
  </sheetViews>
  <sheetFormatPr defaultColWidth="11.421875" defaultRowHeight="12.75"/>
  <cols>
    <col min="1" max="1" width="11.421875" style="24" customWidth="1"/>
    <col min="2" max="2" width="76.28125" style="24" bestFit="1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50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51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52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49</v>
      </c>
    </row>
    <row r="9" spans="1:9" ht="19.5" customHeight="1">
      <c r="A9" s="39" t="s">
        <v>5</v>
      </c>
      <c r="B9" s="44" t="s">
        <v>41</v>
      </c>
      <c r="C9" s="41" t="s">
        <v>18</v>
      </c>
      <c r="D9" s="45"/>
      <c r="E9" s="45"/>
      <c r="F9" s="45"/>
      <c r="G9" s="45"/>
      <c r="H9" s="45"/>
      <c r="I9" s="39" t="s">
        <v>54</v>
      </c>
    </row>
    <row r="10" spans="1:9" ht="19.5" customHeight="1">
      <c r="A10" s="43"/>
      <c r="B10" s="40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40"/>
    </row>
    <row r="11" spans="1:9" ht="15" customHeight="1">
      <c r="A11" s="7" t="s">
        <v>9</v>
      </c>
      <c r="B11" s="8" t="s">
        <v>10</v>
      </c>
      <c r="C11" s="16">
        <v>200000</v>
      </c>
      <c r="D11" s="16">
        <v>850000</v>
      </c>
      <c r="E11" s="16">
        <v>54809021</v>
      </c>
      <c r="F11" s="16">
        <v>0</v>
      </c>
      <c r="G11" s="16">
        <v>2898783</v>
      </c>
      <c r="H11" s="16">
        <v>3283023</v>
      </c>
      <c r="I11" s="9">
        <f>SUM(C11:H11)</f>
        <v>62040827</v>
      </c>
    </row>
    <row r="12" spans="1:9" ht="15" customHeight="1">
      <c r="A12" s="7" t="s">
        <v>11</v>
      </c>
      <c r="B12" s="8" t="s">
        <v>55</v>
      </c>
      <c r="C12" s="16">
        <v>0</v>
      </c>
      <c r="D12" s="16">
        <v>0</v>
      </c>
      <c r="E12" s="16">
        <v>5454014</v>
      </c>
      <c r="F12" s="16">
        <v>0</v>
      </c>
      <c r="G12" s="16">
        <v>10000</v>
      </c>
      <c r="H12" s="16">
        <v>0</v>
      </c>
      <c r="I12" s="9">
        <f>SUM(C12:H12)</f>
        <v>5464014</v>
      </c>
    </row>
    <row r="13" spans="1:9" ht="15" customHeight="1">
      <c r="A13" s="7">
        <v>124</v>
      </c>
      <c r="B13" s="8" t="s">
        <v>60</v>
      </c>
      <c r="C13" s="16">
        <v>0</v>
      </c>
      <c r="D13" s="16">
        <v>0</v>
      </c>
      <c r="E13" s="16">
        <v>100000</v>
      </c>
      <c r="F13" s="16">
        <v>0</v>
      </c>
      <c r="G13" s="16">
        <v>0</v>
      </c>
      <c r="H13" s="16">
        <v>0</v>
      </c>
      <c r="I13" s="9">
        <f>SUM(C13:H13)</f>
        <v>100000</v>
      </c>
    </row>
    <row r="14" spans="1:9" ht="15" customHeight="1">
      <c r="A14" s="7">
        <v>125</v>
      </c>
      <c r="B14" s="8" t="s">
        <v>57</v>
      </c>
      <c r="C14" s="16">
        <v>0</v>
      </c>
      <c r="D14" s="16">
        <v>0</v>
      </c>
      <c r="E14" s="16">
        <v>163328</v>
      </c>
      <c r="F14" s="16">
        <v>0</v>
      </c>
      <c r="G14" s="16">
        <v>0</v>
      </c>
      <c r="H14" s="16">
        <v>0</v>
      </c>
      <c r="I14" s="9">
        <f>SUM(C14:H14)</f>
        <v>163328</v>
      </c>
    </row>
    <row r="15" spans="1:9" ht="19.5" customHeight="1">
      <c r="A15" s="41" t="s">
        <v>15</v>
      </c>
      <c r="B15" s="42"/>
      <c r="C15" s="12">
        <f aca="true" t="shared" si="0" ref="C15:I15">SUM(C11:C14)</f>
        <v>200000</v>
      </c>
      <c r="D15" s="12">
        <f t="shared" si="0"/>
        <v>850000</v>
      </c>
      <c r="E15" s="12">
        <f t="shared" si="0"/>
        <v>60526363</v>
      </c>
      <c r="F15" s="12">
        <f t="shared" si="0"/>
        <v>0</v>
      </c>
      <c r="G15" s="12">
        <f t="shared" si="0"/>
        <v>2908783</v>
      </c>
      <c r="H15" s="12">
        <f t="shared" si="0"/>
        <v>3283023</v>
      </c>
      <c r="I15" s="12">
        <f t="shared" si="0"/>
        <v>67768169</v>
      </c>
    </row>
    <row r="16" ht="12.75">
      <c r="A16" s="28" t="s">
        <v>53</v>
      </c>
    </row>
    <row r="17" spans="2:9" ht="12.75"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28" t="s">
        <v>16</v>
      </c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30" t="s">
        <v>27</v>
      </c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30" t="s">
        <v>28</v>
      </c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30" t="s">
        <v>29</v>
      </c>
      <c r="B21" s="10"/>
      <c r="C21" s="10"/>
      <c r="D21" s="10"/>
      <c r="E21" s="10"/>
      <c r="F21" s="10"/>
      <c r="G21" s="10"/>
      <c r="H21" s="10"/>
      <c r="I21" s="10"/>
    </row>
    <row r="22" ht="12.75">
      <c r="A22" s="30" t="s">
        <v>30</v>
      </c>
    </row>
    <row r="23" ht="12.75">
      <c r="A23" s="30" t="s">
        <v>31</v>
      </c>
    </row>
    <row r="24" ht="12.75">
      <c r="A24" s="28"/>
    </row>
    <row r="25" s="31" customFormat="1" ht="12.75"/>
    <row r="26" s="31" customFormat="1" ht="12.75">
      <c r="A26" s="33"/>
    </row>
    <row r="27" s="31" customFormat="1" ht="12.75">
      <c r="C27" s="31">
        <v>1000000</v>
      </c>
    </row>
    <row r="28" spans="2:8" s="31" customFormat="1" ht="12.75">
      <c r="B28" s="31" t="s">
        <v>41</v>
      </c>
      <c r="C28" s="31">
        <v>2.1</v>
      </c>
      <c r="D28" s="31">
        <v>2.2</v>
      </c>
      <c r="E28" s="31">
        <v>2.3</v>
      </c>
      <c r="F28" s="31">
        <v>2.4</v>
      </c>
      <c r="G28" s="31">
        <v>2.5</v>
      </c>
      <c r="H28" s="31">
        <v>2.6</v>
      </c>
    </row>
    <row r="29" spans="2:8" s="31" customFormat="1" ht="12.75">
      <c r="B29" s="31" t="s">
        <v>42</v>
      </c>
      <c r="C29" s="36">
        <f aca="true" t="shared" si="1" ref="C29:H29">C11/$C$27</f>
        <v>0.2</v>
      </c>
      <c r="D29" s="36">
        <f t="shared" si="1"/>
        <v>0.85</v>
      </c>
      <c r="E29" s="36">
        <f t="shared" si="1"/>
        <v>54.809021</v>
      </c>
      <c r="F29" s="36">
        <f t="shared" si="1"/>
        <v>0</v>
      </c>
      <c r="G29" s="36">
        <f t="shared" si="1"/>
        <v>2.898783</v>
      </c>
      <c r="H29" s="36">
        <f t="shared" si="1"/>
        <v>3.283023</v>
      </c>
    </row>
    <row r="30" spans="2:8" s="31" customFormat="1" ht="12.75">
      <c r="B30" s="31" t="s">
        <v>55</v>
      </c>
      <c r="C30" s="36">
        <f aca="true" t="shared" si="2" ref="C30:H30">C12/$C$27</f>
        <v>0</v>
      </c>
      <c r="D30" s="36">
        <f t="shared" si="2"/>
        <v>0</v>
      </c>
      <c r="E30" s="36">
        <f t="shared" si="2"/>
        <v>5.454014</v>
      </c>
      <c r="F30" s="36">
        <f t="shared" si="2"/>
        <v>0</v>
      </c>
      <c r="G30" s="36">
        <f t="shared" si="2"/>
        <v>0.01</v>
      </c>
      <c r="H30" s="36">
        <f t="shared" si="2"/>
        <v>0</v>
      </c>
    </row>
    <row r="31" spans="2:8" s="31" customFormat="1" ht="12.75">
      <c r="B31" s="31" t="s">
        <v>58</v>
      </c>
      <c r="C31" s="36">
        <f aca="true" t="shared" si="3" ref="C31:H31">C13/$C$27</f>
        <v>0</v>
      </c>
      <c r="D31" s="36">
        <f t="shared" si="3"/>
        <v>0</v>
      </c>
      <c r="E31" s="36">
        <f t="shared" si="3"/>
        <v>0.1</v>
      </c>
      <c r="F31" s="36">
        <f t="shared" si="3"/>
        <v>0</v>
      </c>
      <c r="G31" s="36">
        <f t="shared" si="3"/>
        <v>0</v>
      </c>
      <c r="H31" s="36">
        <f t="shared" si="3"/>
        <v>0</v>
      </c>
    </row>
    <row r="32" spans="2:8" s="31" customFormat="1" ht="12.75">
      <c r="B32" s="31" t="s">
        <v>59</v>
      </c>
      <c r="C32" s="36">
        <f aca="true" t="shared" si="4" ref="C32:H32">C14/$C$27</f>
        <v>0</v>
      </c>
      <c r="D32" s="36">
        <f t="shared" si="4"/>
        <v>0</v>
      </c>
      <c r="E32" s="36">
        <f t="shared" si="4"/>
        <v>0.163328</v>
      </c>
      <c r="F32" s="36">
        <f t="shared" si="4"/>
        <v>0</v>
      </c>
      <c r="G32" s="36">
        <f t="shared" si="4"/>
        <v>0</v>
      </c>
      <c r="H32" s="36">
        <f t="shared" si="4"/>
        <v>0</v>
      </c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C11" sqref="C11"/>
    </sheetView>
  </sheetViews>
  <sheetFormatPr defaultColWidth="11.421875" defaultRowHeight="12.75"/>
  <cols>
    <col min="1" max="1" width="11.421875" style="24" customWidth="1"/>
    <col min="2" max="2" width="76.28125" style="24" bestFit="1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50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51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52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49</v>
      </c>
    </row>
    <row r="9" spans="1:9" ht="19.5" customHeight="1">
      <c r="A9" s="39" t="s">
        <v>5</v>
      </c>
      <c r="B9" s="44" t="s">
        <v>41</v>
      </c>
      <c r="C9" s="41" t="s">
        <v>18</v>
      </c>
      <c r="D9" s="45"/>
      <c r="E9" s="45"/>
      <c r="F9" s="45"/>
      <c r="G9" s="45"/>
      <c r="H9" s="45"/>
      <c r="I9" s="39" t="s">
        <v>54</v>
      </c>
    </row>
    <row r="10" spans="1:15" ht="19.5" customHeight="1">
      <c r="A10" s="43"/>
      <c r="B10" s="40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40"/>
      <c r="L10" s="34"/>
      <c r="M10" s="34"/>
      <c r="N10" s="34"/>
      <c r="O10" s="34"/>
    </row>
    <row r="11" spans="1:9" ht="15" customHeight="1">
      <c r="A11" s="7" t="s">
        <v>9</v>
      </c>
      <c r="B11" s="8" t="s">
        <v>10</v>
      </c>
      <c r="C11" s="16"/>
      <c r="D11" s="16"/>
      <c r="E11" s="16"/>
      <c r="F11" s="16"/>
      <c r="G11" s="16"/>
      <c r="H11" s="16"/>
      <c r="I11" s="9">
        <f>SUM(C11:H11)</f>
        <v>0</v>
      </c>
    </row>
    <row r="12" spans="1:9" ht="15" customHeight="1">
      <c r="A12" s="7" t="s">
        <v>11</v>
      </c>
      <c r="B12" s="8" t="s">
        <v>55</v>
      </c>
      <c r="C12" s="16"/>
      <c r="D12" s="16"/>
      <c r="E12" s="16"/>
      <c r="F12" s="16"/>
      <c r="G12" s="16"/>
      <c r="H12" s="16"/>
      <c r="I12" s="9">
        <f>SUM(C12:H12)</f>
        <v>0</v>
      </c>
    </row>
    <row r="13" spans="1:9" ht="15" customHeight="1">
      <c r="A13" s="7">
        <v>124</v>
      </c>
      <c r="B13" s="8" t="s">
        <v>56</v>
      </c>
      <c r="C13" s="16"/>
      <c r="D13" s="16"/>
      <c r="E13" s="16"/>
      <c r="F13" s="16"/>
      <c r="G13" s="16"/>
      <c r="H13" s="16"/>
      <c r="I13" s="9">
        <f>SUM(C13:H13)</f>
        <v>0</v>
      </c>
    </row>
    <row r="14" spans="1:9" ht="15" customHeight="1">
      <c r="A14" s="7">
        <v>125</v>
      </c>
      <c r="B14" s="8" t="s">
        <v>57</v>
      </c>
      <c r="C14" s="16"/>
      <c r="D14" s="16"/>
      <c r="E14" s="16"/>
      <c r="F14" s="16"/>
      <c r="G14" s="16"/>
      <c r="H14" s="16"/>
      <c r="I14" s="9">
        <f>SUM(C14:H14)</f>
        <v>0</v>
      </c>
    </row>
    <row r="15" spans="1:9" ht="19.5" customHeight="1">
      <c r="A15" s="41" t="s">
        <v>15</v>
      </c>
      <c r="B15" s="42"/>
      <c r="C15" s="12">
        <f aca="true" t="shared" si="0" ref="C15:I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</row>
    <row r="16" ht="12.75">
      <c r="A16" s="28" t="s">
        <v>53</v>
      </c>
    </row>
    <row r="17" spans="2:9" ht="12.75"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28" t="s">
        <v>16</v>
      </c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30" t="s">
        <v>27</v>
      </c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30" t="s">
        <v>28</v>
      </c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30" t="s">
        <v>29</v>
      </c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30" t="s">
        <v>33</v>
      </c>
      <c r="B22" s="10"/>
      <c r="C22" s="10"/>
      <c r="D22" s="10"/>
      <c r="E22" s="10"/>
      <c r="F22" s="10"/>
      <c r="G22" s="10"/>
      <c r="H22" s="10"/>
      <c r="I22" s="10"/>
    </row>
    <row r="23" ht="12.75">
      <c r="A23" s="30" t="s">
        <v>30</v>
      </c>
    </row>
    <row r="24" ht="12.75">
      <c r="A24" s="30" t="s">
        <v>31</v>
      </c>
    </row>
    <row r="25" s="31" customFormat="1" ht="12.75"/>
    <row r="26" spans="1:3" s="31" customFormat="1" ht="12.75">
      <c r="A26" s="35"/>
      <c r="C26" s="31">
        <v>1000000</v>
      </c>
    </row>
    <row r="27" spans="1:4" s="31" customFormat="1" ht="12.75">
      <c r="A27" s="33"/>
      <c r="B27" s="31" t="s">
        <v>41</v>
      </c>
      <c r="C27" s="20">
        <v>2.3</v>
      </c>
      <c r="D27" s="20">
        <v>2.6</v>
      </c>
    </row>
    <row r="28" spans="2:4" s="31" customFormat="1" ht="12.75">
      <c r="B28" s="31" t="s">
        <v>42</v>
      </c>
      <c r="C28" s="21">
        <f>E11/$C$26</f>
        <v>0</v>
      </c>
      <c r="D28" s="22">
        <f>+H11/$C$26</f>
        <v>0</v>
      </c>
    </row>
    <row r="29" spans="2:4" s="31" customFormat="1" ht="12.75">
      <c r="B29" s="31" t="s">
        <v>43</v>
      </c>
      <c r="C29" s="21">
        <f>E12/$C$26</f>
        <v>0</v>
      </c>
      <c r="D29" s="22">
        <f>+H12/$C$26</f>
        <v>0</v>
      </c>
    </row>
    <row r="30" spans="2:4" s="31" customFormat="1" ht="12.75">
      <c r="B30" s="31" t="s">
        <v>44</v>
      </c>
      <c r="C30" s="21">
        <f>E13/$C$26</f>
        <v>0</v>
      </c>
      <c r="D30" s="22">
        <f>+H13/$C$26</f>
        <v>0</v>
      </c>
    </row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C11" sqref="C11"/>
    </sheetView>
  </sheetViews>
  <sheetFormatPr defaultColWidth="11.421875" defaultRowHeight="12.75"/>
  <cols>
    <col min="1" max="1" width="11.421875" style="24" customWidth="1"/>
    <col min="2" max="2" width="76.28125" style="24" bestFit="1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50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51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52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49</v>
      </c>
    </row>
    <row r="9" spans="1:8" ht="19.5" customHeight="1">
      <c r="A9" s="39" t="s">
        <v>5</v>
      </c>
      <c r="B9" s="44" t="s">
        <v>41</v>
      </c>
      <c r="C9" s="41" t="s">
        <v>18</v>
      </c>
      <c r="D9" s="45"/>
      <c r="E9" s="45"/>
      <c r="F9" s="45"/>
      <c r="G9" s="45"/>
      <c r="H9" s="39" t="s">
        <v>54</v>
      </c>
    </row>
    <row r="10" spans="1:8" ht="19.5" customHeight="1">
      <c r="A10" s="43"/>
      <c r="B10" s="40"/>
      <c r="C10" s="15">
        <v>2.1</v>
      </c>
      <c r="D10" s="15">
        <v>2.2</v>
      </c>
      <c r="E10" s="15">
        <v>2.3</v>
      </c>
      <c r="F10" s="15" t="s">
        <v>32</v>
      </c>
      <c r="G10" s="15" t="s">
        <v>47</v>
      </c>
      <c r="H10" s="40"/>
    </row>
    <row r="11" spans="1:8" ht="15" customHeight="1">
      <c r="A11" s="7" t="s">
        <v>9</v>
      </c>
      <c r="B11" s="8" t="s">
        <v>10</v>
      </c>
      <c r="C11" s="16"/>
      <c r="D11" s="16"/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55</v>
      </c>
      <c r="C12" s="16"/>
      <c r="D12" s="16"/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>
        <v>124</v>
      </c>
      <c r="B13" s="8" t="s">
        <v>56</v>
      </c>
      <c r="C13" s="16"/>
      <c r="D13" s="16"/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125</v>
      </c>
      <c r="B14" s="8" t="s">
        <v>57</v>
      </c>
      <c r="C14" s="16"/>
      <c r="D14" s="16"/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41" t="s">
        <v>15</v>
      </c>
      <c r="B15" s="42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28" t="s">
        <v>53</v>
      </c>
    </row>
    <row r="17" spans="2:8" ht="12.75">
      <c r="B17" s="10"/>
      <c r="C17" s="10"/>
      <c r="D17" s="10"/>
      <c r="E17" s="10"/>
      <c r="F17" s="10"/>
      <c r="G17" s="10"/>
      <c r="H17" s="10"/>
    </row>
    <row r="18" spans="1:8" ht="12.75">
      <c r="A18" s="28" t="s">
        <v>16</v>
      </c>
      <c r="B18" s="10"/>
      <c r="C18" s="10"/>
      <c r="D18" s="10"/>
      <c r="E18" s="10"/>
      <c r="F18" s="10"/>
      <c r="G18" s="10"/>
      <c r="H18" s="10"/>
    </row>
    <row r="19" spans="1:8" ht="12.75">
      <c r="A19" s="30" t="s">
        <v>27</v>
      </c>
      <c r="B19" s="10"/>
      <c r="C19" s="10"/>
      <c r="D19" s="10"/>
      <c r="E19" s="10"/>
      <c r="F19" s="10"/>
      <c r="G19" s="10"/>
      <c r="H19" s="10"/>
    </row>
    <row r="20" spans="1:8" ht="12.75">
      <c r="A20" s="30" t="s">
        <v>28</v>
      </c>
      <c r="B20" s="10"/>
      <c r="C20" s="10"/>
      <c r="D20" s="10"/>
      <c r="E20" s="10"/>
      <c r="F20" s="10"/>
      <c r="G20" s="10"/>
      <c r="H20" s="10"/>
    </row>
    <row r="21" spans="1:8" ht="12.75">
      <c r="A21" s="30" t="s">
        <v>29</v>
      </c>
      <c r="B21" s="10"/>
      <c r="C21" s="10"/>
      <c r="D21" s="10"/>
      <c r="E21" s="10"/>
      <c r="F21" s="10"/>
      <c r="G21" s="10"/>
      <c r="H21" s="10"/>
    </row>
    <row r="22" ht="12.75">
      <c r="A22" s="30" t="s">
        <v>30</v>
      </c>
    </row>
    <row r="23" ht="12.75">
      <c r="A23" s="30" t="s">
        <v>48</v>
      </c>
    </row>
    <row r="24" ht="12.75">
      <c r="A24" s="28"/>
    </row>
    <row r="25" s="31" customFormat="1" ht="12.75"/>
    <row r="26" s="31" customFormat="1" ht="12.75">
      <c r="A26" s="33"/>
    </row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46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39" t="s">
        <v>5</v>
      </c>
      <c r="B9" s="44" t="s">
        <v>6</v>
      </c>
      <c r="C9" s="46" t="s">
        <v>18</v>
      </c>
      <c r="D9" s="47"/>
      <c r="E9" s="47"/>
      <c r="F9" s="47"/>
      <c r="G9" s="47"/>
      <c r="H9" s="44" t="s">
        <v>8</v>
      </c>
    </row>
    <row r="10" spans="1:8" ht="12.75">
      <c r="A10" s="43"/>
      <c r="B10" s="40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40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41" t="s">
        <v>15</v>
      </c>
      <c r="B15" s="42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45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2017-02-16T19:12:27Z</dcterms:modified>
  <cp:category/>
  <cp:version/>
  <cp:contentType/>
  <cp:contentStatus/>
</cp:coreProperties>
</file>