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5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<sst xmlns="http://schemas.openxmlformats.org/spreadsheetml/2006/main" count="457" uniqueCount="124">
  <si>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</si>
  <si>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</si>
  <si>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</si>
  <si>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</si>
  <si>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</si>
  <si>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</si>
  <si>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</si>
  <si>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</si>
  <si>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</si>
  <si>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</si>
  <si>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</si>
  <si>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</si>
  <si>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</si>
  <si>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</si>
  <si>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</si>
  <si>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</si>
  <si>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</si>
  <si>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</si>
  <si>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</si>
  <si>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</si>
  <si>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</si>
  <si>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</si>
  <si>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</si>
  <si>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</si>
  <si>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</si>
  <si>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</si>
  <si>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</si>
  <si>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</si>
  <si>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</si>
  <si>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</si>
  <si>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</si>
  <si>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</si>
  <si>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</si>
  <si>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</si>
  <si>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</si>
  <si>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</si>
  <si>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</si>
  <si>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</si>
  <si>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</si>
  <si>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</si>
  <si>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</si>
  <si>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</si>
  <si>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</si>
  <si>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</si>
  <si>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</si>
  <si>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</si>
  <si>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</si>
  <si>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</si>
  <si>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</si>
  <si>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</si>
  <si>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</si>
  <si>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</si>
  <si>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</si>
  <si>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</si>
  <si>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</si>
  <si>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</si>
  <si>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</si>
  <si>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</si>
  <si>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</si>
  <si>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</si>
  <si>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</si>
  <si>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</si>
  <si>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</si>
  <si>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</si>
  <si>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</si>
  <si>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</si>
  <si>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</si>
  <si>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</si>
  <si>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</si>
  <si>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</si>
  <si>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</si>
  <si>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</si>
  <si>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</si>
  <si>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</si>
  <si>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</si>
  <si>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</si>
  <si>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</si>
  <si>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</si>
  <si>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</si>
  <si>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</si>
  <si>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</si>
  <si>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</si>
  <si>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</si>
  <si>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</si>
  <si>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</si>
  <si>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</si>
  <si>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</si>
  <si>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</si>
  <si>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</si>
  <si>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</si>
  <si>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</si>
  <si>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</si>
  <si>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</si>
  <si>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</si>
  <si>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</si>
  <si>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</si>
  <si>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</si>
  <si>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</si>
  <si>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</si>
  <si>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</si>
  <si>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</si>
  <si>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</si>
  <si>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</si>
  <si>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</si>
  <si>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</si>
  <si>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</si>
  <si>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</si>
  <si>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</si>
  <si>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</si>
  <si>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</si>
  <si>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</si>
  <si>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</si>
  <si>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</si>
  <si>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</si>
  <si>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</si>
  <si>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</si>
  <si>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</si>
  <si>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</si>
  <si>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</si>
  <si>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</si>
  <si>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</si>
  <si>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</si>
  <si>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PRESUPUESTO INSTITUCIONAL MODIFICADO AÑO FISCAL 2019 - MES DE SETIEMBRE</t>
  </si>
  <si>
    <t>Fuente: SIAF, Consulta Amigable y Base de Datos al 30 de Setiembre del 2019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</si>
</sst>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 applyProtection="1" quotePrefix="1">
      <alignment horizontal="center" vertical="center"/>
      <protection/>
    </xf>
    <xf numFmtId="171" fontId="56" fillId="34" borderId="0" xfId="0" applyNumberFormat="1" applyFont="1" applyFill="1" applyBorder="1" applyAlignment="1" applyProtection="1">
      <alignment vertical="center"/>
      <protection/>
    </xf>
    <xf numFmtId="200" fontId="56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6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197" fontId="5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7" fillId="0" borderId="0" xfId="49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6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8" fillId="0" borderId="0" xfId="0" applyFont="1" applyAlignment="1">
      <alignment vertical="center"/>
    </xf>
    <xf numFmtId="1" fontId="57" fillId="0" borderId="0" xfId="55" applyNumberFormat="1" applyFont="1" applyAlignment="1">
      <alignment vertical="center"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47877504"/>
        <c:axId val="28244353"/>
      </c:bar3D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5475"/>
          <c:w val="0.04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39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RO'!$C$59:$I$59</c:f>
              <c:strCache/>
            </c:strRef>
          </c:cat>
          <c:val>
            <c:numRef>
              <c:f>'PTO RO'!$C$60:$I$60</c:f>
              <c:numCache/>
            </c:numRef>
          </c:val>
          <c:shape val="box"/>
        </c:ser>
        <c:shape val="box"/>
        <c:axId val="52872586"/>
        <c:axId val="6091227"/>
      </c:bar3DChart>
      <c:catAx>
        <c:axId val="5287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05"/>
          <c:w val="0.036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4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54821044"/>
        <c:axId val="23627349"/>
      </c:bar3DChart>
      <c:catAx>
        <c:axId val="54821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3275"/>
          <c:w val="0.039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27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11319550"/>
        <c:axId val="34767087"/>
      </c:bar3DChart>
      <c:cat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28"/>
          <c:w val="0.04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123825</xdr:rowOff>
    </xdr:from>
    <xdr:to>
      <xdr:col>8</xdr:col>
      <xdr:colOff>66675</xdr:colOff>
      <xdr:row>78</xdr:row>
      <xdr:rowOff>104775</xdr:rowOff>
    </xdr:to>
    <xdr:graphicFrame>
      <xdr:nvGraphicFramePr>
        <xdr:cNvPr id="1" name="12 Gráfico"/>
        <xdr:cNvGraphicFramePr/>
      </xdr:nvGraphicFramePr>
      <xdr:xfrm>
        <a:off x="47625" y="98774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771525</xdr:colOff>
      <xdr:row>81</xdr:row>
      <xdr:rowOff>142875</xdr:rowOff>
    </xdr:to>
    <xdr:graphicFrame>
      <xdr:nvGraphicFramePr>
        <xdr:cNvPr id="1" name="1 Gráfico"/>
        <xdr:cNvGraphicFramePr/>
      </xdr:nvGraphicFramePr>
      <xdr:xfrm>
        <a:off x="38100" y="102965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114300</xdr:rowOff>
    </xdr:from>
    <xdr:to>
      <xdr:col>8</xdr:col>
      <xdr:colOff>685800</xdr:colOff>
      <xdr:row>82</xdr:row>
      <xdr:rowOff>142875</xdr:rowOff>
    </xdr:to>
    <xdr:graphicFrame>
      <xdr:nvGraphicFramePr>
        <xdr:cNvPr id="1" name="5 Gráfico"/>
        <xdr:cNvGraphicFramePr/>
      </xdr:nvGraphicFramePr>
      <xdr:xfrm>
        <a:off x="47625" y="103346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60" zoomScaleNormal="160" zoomScalePageLayoutView="0" workbookViewId="0" topLeftCell="A1">
      <selection activeCell="C12" sqref="C12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1" t="s">
        <v>2</v>
      </c>
      <c r="B10" s="66" t="s">
        <v>24</v>
      </c>
      <c r="C10" s="63" t="s">
        <v>4</v>
      </c>
      <c r="D10" s="67"/>
      <c r="E10" s="67"/>
      <c r="F10" s="67"/>
      <c r="G10" s="64"/>
      <c r="H10" s="61" t="s">
        <v>112</v>
      </c>
      <c r="I10" s="13"/>
      <c r="J10" s="13"/>
      <c r="K10" s="13"/>
      <c r="L10" s="13"/>
      <c r="M10" s="13"/>
    </row>
    <row r="11" spans="1:13" ht="33.75" customHeight="1">
      <c r="A11" s="65"/>
      <c r="B11" s="62"/>
      <c r="C11" s="58" t="s">
        <v>117</v>
      </c>
      <c r="D11" s="58" t="s">
        <v>118</v>
      </c>
      <c r="E11" s="58" t="s">
        <v>119</v>
      </c>
      <c r="F11" s="58" t="s">
        <v>120</v>
      </c>
      <c r="G11" s="58" t="s">
        <v>121</v>
      </c>
      <c r="H11" s="62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1641924199</v>
      </c>
      <c r="D12" s="38">
        <v>68055105</v>
      </c>
      <c r="E12" s="38">
        <v>59817770</v>
      </c>
      <c r="F12" s="38">
        <v>5260607</v>
      </c>
      <c r="G12" s="38">
        <v>0</v>
      </c>
      <c r="H12" s="39">
        <f>SUM(C12:G12)</f>
        <v>1775057681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42123612</v>
      </c>
      <c r="D13" s="40">
        <v>2450447</v>
      </c>
      <c r="E13" s="40">
        <v>0</v>
      </c>
      <c r="F13" s="40">
        <v>6755268</v>
      </c>
      <c r="G13" s="40">
        <v>0</v>
      </c>
      <c r="H13" s="41">
        <f aca="true" t="shared" si="0" ref="H13:H43">SUM(C13:G13)</f>
        <v>51329327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54044105</v>
      </c>
      <c r="D14" s="40">
        <v>5244909</v>
      </c>
      <c r="E14" s="40">
        <v>279196</v>
      </c>
      <c r="F14" s="40">
        <v>12007776</v>
      </c>
      <c r="G14" s="40">
        <v>0</v>
      </c>
      <c r="H14" s="41">
        <f t="shared" si="0"/>
        <v>71575986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30737153</v>
      </c>
      <c r="D15" s="40">
        <v>28545295</v>
      </c>
      <c r="E15" s="40">
        <v>0</v>
      </c>
      <c r="F15" s="40">
        <v>11298001</v>
      </c>
      <c r="G15" s="40">
        <v>0</v>
      </c>
      <c r="H15" s="41">
        <f t="shared" si="0"/>
        <v>70580449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44633235</v>
      </c>
      <c r="D16" s="40">
        <v>4906769</v>
      </c>
      <c r="E16" s="40">
        <v>0</v>
      </c>
      <c r="F16" s="40">
        <v>2378680</v>
      </c>
      <c r="G16" s="40">
        <v>0</v>
      </c>
      <c r="H16" s="41">
        <f t="shared" si="0"/>
        <v>51918684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184969247</v>
      </c>
      <c r="D17" s="40">
        <v>14689425</v>
      </c>
      <c r="E17" s="40">
        <v>0</v>
      </c>
      <c r="F17" s="40">
        <v>30792377</v>
      </c>
      <c r="G17" s="40">
        <v>0</v>
      </c>
      <c r="H17" s="41">
        <f t="shared" si="0"/>
        <v>230451049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126847049</v>
      </c>
      <c r="D18" s="40">
        <v>9208162</v>
      </c>
      <c r="E18" s="40">
        <v>0</v>
      </c>
      <c r="F18" s="40">
        <v>23419115</v>
      </c>
      <c r="G18" s="40">
        <v>0</v>
      </c>
      <c r="H18" s="41">
        <f t="shared" si="0"/>
        <v>159474326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161655513</v>
      </c>
      <c r="D19" s="40">
        <v>9056258</v>
      </c>
      <c r="E19" s="40">
        <v>323118</v>
      </c>
      <c r="F19" s="40">
        <v>32370742</v>
      </c>
      <c r="G19" s="40">
        <v>0</v>
      </c>
      <c r="H19" s="41">
        <f t="shared" si="0"/>
        <v>203405631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37623985</v>
      </c>
      <c r="D20" s="40">
        <v>3701539</v>
      </c>
      <c r="E20" s="40">
        <v>0</v>
      </c>
      <c r="F20" s="40">
        <v>8172016</v>
      </c>
      <c r="G20" s="40">
        <v>0</v>
      </c>
      <c r="H20" s="41">
        <f t="shared" si="0"/>
        <v>49497540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86303710</v>
      </c>
      <c r="D21" s="40">
        <v>3577190</v>
      </c>
      <c r="E21" s="40">
        <v>0</v>
      </c>
      <c r="F21" s="40">
        <v>14209837</v>
      </c>
      <c r="G21" s="40">
        <v>0</v>
      </c>
      <c r="H21" s="41">
        <f t="shared" si="0"/>
        <v>104090737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161415615</v>
      </c>
      <c r="D22" s="40">
        <v>8902854</v>
      </c>
      <c r="E22" s="40">
        <v>0</v>
      </c>
      <c r="F22" s="40">
        <v>34153348</v>
      </c>
      <c r="G22" s="40">
        <v>0</v>
      </c>
      <c r="H22" s="41">
        <f t="shared" si="0"/>
        <v>204471817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137849673</v>
      </c>
      <c r="D23" s="40">
        <v>5424805</v>
      </c>
      <c r="E23" s="40">
        <v>0</v>
      </c>
      <c r="F23" s="40">
        <v>36316379</v>
      </c>
      <c r="G23" s="40">
        <v>0</v>
      </c>
      <c r="H23" s="41">
        <f t="shared" si="0"/>
        <v>179590857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209551525</v>
      </c>
      <c r="D24" s="40">
        <v>19964105</v>
      </c>
      <c r="E24" s="40">
        <v>0</v>
      </c>
      <c r="F24" s="40">
        <v>37898195</v>
      </c>
      <c r="G24" s="40">
        <v>0</v>
      </c>
      <c r="H24" s="41">
        <f t="shared" si="0"/>
        <v>267413825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192622415</v>
      </c>
      <c r="D25" s="40">
        <v>9984054</v>
      </c>
      <c r="E25" s="40">
        <v>0</v>
      </c>
      <c r="F25" s="40">
        <v>33426274</v>
      </c>
      <c r="G25" s="40">
        <v>0</v>
      </c>
      <c r="H25" s="41">
        <f t="shared" si="0"/>
        <v>236032743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97588278</v>
      </c>
      <c r="D26" s="40">
        <v>8048809</v>
      </c>
      <c r="E26" s="40">
        <v>0</v>
      </c>
      <c r="F26" s="40">
        <v>7943690</v>
      </c>
      <c r="G26" s="40">
        <v>0</v>
      </c>
      <c r="H26" s="41">
        <f t="shared" si="0"/>
        <v>113580777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69539145</v>
      </c>
      <c r="D27" s="40">
        <v>8633865</v>
      </c>
      <c r="E27" s="40">
        <v>145070</v>
      </c>
      <c r="F27" s="40">
        <v>6872397</v>
      </c>
      <c r="G27" s="40">
        <v>0</v>
      </c>
      <c r="H27" s="41">
        <f t="shared" si="0"/>
        <v>85190477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47397315</v>
      </c>
      <c r="D28" s="40">
        <v>1716292</v>
      </c>
      <c r="E28" s="40">
        <v>0</v>
      </c>
      <c r="F28" s="40">
        <v>5349576</v>
      </c>
      <c r="G28" s="40">
        <v>0</v>
      </c>
      <c r="H28" s="41">
        <f t="shared" si="0"/>
        <v>54463183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55512354</v>
      </c>
      <c r="D29" s="40">
        <v>4767040</v>
      </c>
      <c r="E29" s="40">
        <v>0</v>
      </c>
      <c r="F29" s="40">
        <v>6647782</v>
      </c>
      <c r="G29" s="40">
        <v>0</v>
      </c>
      <c r="H29" s="41">
        <f t="shared" si="0"/>
        <v>66927176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101452448</v>
      </c>
      <c r="D30" s="40">
        <v>6976870</v>
      </c>
      <c r="E30" s="40">
        <v>0</v>
      </c>
      <c r="F30" s="40">
        <v>18308221</v>
      </c>
      <c r="G30" s="40">
        <v>0</v>
      </c>
      <c r="H30" s="41">
        <f t="shared" si="0"/>
        <v>126737539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49511224</v>
      </c>
      <c r="D31" s="40">
        <v>4062766</v>
      </c>
      <c r="E31" s="40">
        <v>0</v>
      </c>
      <c r="F31" s="40">
        <v>6453063</v>
      </c>
      <c r="G31" s="40">
        <v>0</v>
      </c>
      <c r="H31" s="41">
        <f t="shared" si="0"/>
        <v>60027053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31497253</v>
      </c>
      <c r="D32" s="40">
        <v>2327214</v>
      </c>
      <c r="E32" s="40">
        <v>0</v>
      </c>
      <c r="F32" s="40">
        <v>3732211</v>
      </c>
      <c r="G32" s="40">
        <v>0</v>
      </c>
      <c r="H32" s="41">
        <f t="shared" si="0"/>
        <v>37556678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67171454</v>
      </c>
      <c r="D33" s="40">
        <v>2058009</v>
      </c>
      <c r="E33" s="40">
        <v>0</v>
      </c>
      <c r="F33" s="40">
        <v>12142152</v>
      </c>
      <c r="G33" s="40">
        <v>0</v>
      </c>
      <c r="H33" s="41">
        <f t="shared" si="0"/>
        <v>81371615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54949185</v>
      </c>
      <c r="D34" s="40">
        <v>5327153</v>
      </c>
      <c r="E34" s="40">
        <v>0</v>
      </c>
      <c r="F34" s="40">
        <v>7001593</v>
      </c>
      <c r="G34" s="40">
        <v>0</v>
      </c>
      <c r="H34" s="41">
        <f t="shared" si="0"/>
        <v>67277931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808944131</v>
      </c>
      <c r="D35" s="40">
        <v>19300620</v>
      </c>
      <c r="E35" s="40">
        <v>0</v>
      </c>
      <c r="F35" s="40">
        <v>99045</v>
      </c>
      <c r="G35" s="40">
        <v>0</v>
      </c>
      <c r="H35" s="41">
        <f t="shared" si="0"/>
        <v>828343796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340646304</v>
      </c>
      <c r="D36" s="40">
        <v>1018415</v>
      </c>
      <c r="E36" s="40">
        <v>160584951</v>
      </c>
      <c r="F36" s="40">
        <v>0</v>
      </c>
      <c r="G36" s="40">
        <v>0</v>
      </c>
      <c r="H36" s="41">
        <f t="shared" si="0"/>
        <v>502249670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118002488</v>
      </c>
      <c r="D37" s="40">
        <v>7576020</v>
      </c>
      <c r="E37" s="40">
        <v>0</v>
      </c>
      <c r="F37" s="40">
        <v>53368605</v>
      </c>
      <c r="G37" s="40">
        <v>0</v>
      </c>
      <c r="H37" s="41">
        <f t="shared" si="0"/>
        <v>178947113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26641110</v>
      </c>
      <c r="D38" s="40">
        <v>865232</v>
      </c>
      <c r="E38" s="40">
        <v>0</v>
      </c>
      <c r="F38" s="40">
        <v>3082337</v>
      </c>
      <c r="G38" s="40">
        <v>0</v>
      </c>
      <c r="H38" s="41">
        <f t="shared" si="0"/>
        <v>30588679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90031744</v>
      </c>
      <c r="D39" s="40">
        <v>3699916</v>
      </c>
      <c r="E39" s="40">
        <v>0</v>
      </c>
      <c r="F39" s="40">
        <v>13840436</v>
      </c>
      <c r="G39" s="40">
        <v>0</v>
      </c>
      <c r="H39" s="41">
        <f t="shared" si="0"/>
        <v>107572096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199262469</v>
      </c>
      <c r="D40" s="40">
        <v>6943141</v>
      </c>
      <c r="E40" s="40">
        <v>25067</v>
      </c>
      <c r="F40" s="40">
        <v>19896206</v>
      </c>
      <c r="G40" s="40">
        <v>231290</v>
      </c>
      <c r="H40" s="41">
        <f t="shared" si="0"/>
        <v>226358173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251124719</v>
      </c>
      <c r="D41" s="40">
        <v>8280939</v>
      </c>
      <c r="E41" s="40">
        <v>79104</v>
      </c>
      <c r="F41" s="40">
        <v>24802739</v>
      </c>
      <c r="G41" s="40">
        <v>654102</v>
      </c>
      <c r="H41" s="41">
        <f t="shared" si="0"/>
        <v>284941603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280686939</v>
      </c>
      <c r="D42" s="40">
        <v>15719007</v>
      </c>
      <c r="E42" s="40">
        <v>0</v>
      </c>
      <c r="F42" s="40">
        <v>22560234</v>
      </c>
      <c r="G42" s="40">
        <v>739042</v>
      </c>
      <c r="H42" s="41">
        <f t="shared" si="0"/>
        <v>319705222</v>
      </c>
      <c r="I42" s="9"/>
      <c r="J42" s="5"/>
      <c r="K42" s="5"/>
      <c r="L42" s="4"/>
      <c r="M42" s="5"/>
    </row>
    <row r="43" spans="1:13" ht="15" customHeight="1">
      <c r="A43" s="51" t="s">
        <v>56</v>
      </c>
      <c r="B43" s="35" t="s">
        <v>87</v>
      </c>
      <c r="C43" s="42">
        <v>160189691</v>
      </c>
      <c r="D43" s="42">
        <v>8597977</v>
      </c>
      <c r="E43" s="42">
        <v>0</v>
      </c>
      <c r="F43" s="42">
        <v>12418355</v>
      </c>
      <c r="G43" s="42">
        <v>188799</v>
      </c>
      <c r="H43" s="43">
        <f t="shared" si="0"/>
        <v>181394822</v>
      </c>
      <c r="I43" s="9"/>
      <c r="J43" s="5"/>
      <c r="K43" s="5"/>
      <c r="L43" s="4"/>
      <c r="M43" s="5"/>
    </row>
    <row r="44" spans="1:13" ht="19.5" customHeight="1">
      <c r="A44" s="63" t="s">
        <v>7</v>
      </c>
      <c r="B44" s="64"/>
      <c r="C44" s="48">
        <f aca="true" t="shared" si="1" ref="C44:H44">SUM(C12:C43)</f>
        <v>5962449287</v>
      </c>
      <c r="D44" s="48">
        <f t="shared" si="1"/>
        <v>309630202</v>
      </c>
      <c r="E44" s="48">
        <f t="shared" si="1"/>
        <v>221254276</v>
      </c>
      <c r="F44" s="48">
        <f t="shared" si="1"/>
        <v>512977257</v>
      </c>
      <c r="G44" s="48">
        <f t="shared" si="1"/>
        <v>1813233</v>
      </c>
      <c r="H44" s="48">
        <f t="shared" si="1"/>
        <v>7008124255</v>
      </c>
      <c r="I44" s="4"/>
      <c r="J44" s="4"/>
      <c r="K44" s="4"/>
      <c r="L44" s="4"/>
      <c r="M44" s="4"/>
    </row>
    <row r="45" spans="1:8" ht="12.75">
      <c r="A45" s="6" t="s">
        <v>123</v>
      </c>
      <c r="C45" s="19"/>
      <c r="H45" s="19"/>
    </row>
    <row r="46" spans="2:13" ht="12.75"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</row>
    <row r="47" spans="1:13" ht="12.75">
      <c r="A47" s="5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0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18" t="s">
        <v>18</v>
      </c>
    </row>
    <row r="53" s="21" customFormat="1" ht="12.75">
      <c r="A53" s="21">
        <v>1000000</v>
      </c>
    </row>
    <row r="54" s="21" customFormat="1" ht="12.75"/>
    <row r="55" s="21" customFormat="1" ht="12.75"/>
    <row r="56" s="21" customFormat="1" ht="12.75"/>
    <row r="57" spans="2:7" s="21" customFormat="1" ht="12.75">
      <c r="B57" s="21" t="s">
        <v>88</v>
      </c>
      <c r="C57" s="21" t="s">
        <v>19</v>
      </c>
      <c r="D57" s="21" t="s">
        <v>20</v>
      </c>
      <c r="E57" s="21" t="s">
        <v>21</v>
      </c>
      <c r="F57" s="21" t="s">
        <v>22</v>
      </c>
      <c r="G57" s="21" t="s">
        <v>23</v>
      </c>
    </row>
    <row r="58" spans="2:7" s="21" customFormat="1" ht="12.75">
      <c r="B58" s="21" t="s">
        <v>89</v>
      </c>
      <c r="C58" s="52">
        <f>C44/$A$53</f>
        <v>5962.449287</v>
      </c>
      <c r="D58" s="52">
        <f>D44/$A$53</f>
        <v>309.630202</v>
      </c>
      <c r="E58" s="52">
        <f>E44/$A$53</f>
        <v>221.254276</v>
      </c>
      <c r="F58" s="52">
        <f>F44/$A$53</f>
        <v>512.977257</v>
      </c>
      <c r="G58" s="52">
        <f>G44/$A$53</f>
        <v>1.813233</v>
      </c>
    </row>
    <row r="59" spans="3:7" s="21" customFormat="1" ht="12.75">
      <c r="C59" s="60"/>
      <c r="D59" s="22"/>
      <c r="E59" s="22"/>
      <c r="F59" s="22"/>
      <c r="G59" s="22"/>
    </row>
    <row r="60" spans="3:7" s="21" customFormat="1" ht="12.75">
      <c r="C60" s="22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="21" customFormat="1" ht="12.75"/>
    <row r="63" s="21" customFormat="1" ht="12.75"/>
    <row r="64" s="59" customFormat="1" ht="12.75"/>
    <row r="65" s="28" customFormat="1" ht="12.75"/>
    <row r="66" s="28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130" zoomScaleNormal="130" zoomScalePageLayoutView="0" workbookViewId="0" topLeftCell="A1">
      <selection activeCell="E35" sqref="E35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7"/>
      <c r="J10" s="61" t="s">
        <v>112</v>
      </c>
    </row>
    <row r="11" spans="1:10" ht="19.5" customHeight="1">
      <c r="A11" s="68"/>
      <c r="B11" s="69"/>
      <c r="C11" s="70" t="s">
        <v>114</v>
      </c>
      <c r="D11" s="70"/>
      <c r="E11" s="70"/>
      <c r="F11" s="70"/>
      <c r="G11" s="70"/>
      <c r="H11" s="70" t="s">
        <v>115</v>
      </c>
      <c r="I11" s="70"/>
      <c r="J11" s="68"/>
    </row>
    <row r="12" spans="1:17" ht="19.5" customHeight="1">
      <c r="A12" s="65"/>
      <c r="B12" s="62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2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952922755</v>
      </c>
      <c r="D13" s="36">
        <v>52046908</v>
      </c>
      <c r="E13" s="36">
        <v>370386229</v>
      </c>
      <c r="F13" s="36">
        <v>28495736</v>
      </c>
      <c r="G13" s="36">
        <v>14764019</v>
      </c>
      <c r="H13" s="36">
        <v>12</v>
      </c>
      <c r="I13" s="36">
        <v>223308540</v>
      </c>
      <c r="J13" s="37">
        <f>SUM(C13:I13)</f>
        <v>1641924199</v>
      </c>
    </row>
    <row r="14" spans="1:10" ht="15" customHeight="1">
      <c r="A14" s="1" t="s">
        <v>26</v>
      </c>
      <c r="B14" s="2" t="s">
        <v>57</v>
      </c>
      <c r="C14" s="36">
        <v>26284557</v>
      </c>
      <c r="D14" s="36">
        <v>1175937</v>
      </c>
      <c r="E14" s="36">
        <v>12317266</v>
      </c>
      <c r="F14" s="36">
        <v>0</v>
      </c>
      <c r="G14" s="36">
        <v>48324</v>
      </c>
      <c r="H14" s="36">
        <v>0</v>
      </c>
      <c r="I14" s="36">
        <v>2297528</v>
      </c>
      <c r="J14" s="37">
        <f aca="true" t="shared" si="0" ref="J14:J44">SUM(C14:I14)</f>
        <v>42123612</v>
      </c>
    </row>
    <row r="15" spans="1:10" ht="15" customHeight="1">
      <c r="A15" s="1" t="s">
        <v>27</v>
      </c>
      <c r="B15" s="2" t="s">
        <v>58</v>
      </c>
      <c r="C15" s="36">
        <v>29689173</v>
      </c>
      <c r="D15" s="36">
        <v>2889779</v>
      </c>
      <c r="E15" s="36">
        <v>18451283</v>
      </c>
      <c r="F15" s="36">
        <v>0</v>
      </c>
      <c r="G15" s="36">
        <v>89649</v>
      </c>
      <c r="H15" s="36">
        <v>0</v>
      </c>
      <c r="I15" s="36">
        <v>2924221</v>
      </c>
      <c r="J15" s="37">
        <f t="shared" si="0"/>
        <v>54044105</v>
      </c>
    </row>
    <row r="16" spans="1:10" ht="15" customHeight="1">
      <c r="A16" s="1" t="s">
        <v>28</v>
      </c>
      <c r="B16" s="2" t="s">
        <v>59</v>
      </c>
      <c r="C16" s="36">
        <v>15382605</v>
      </c>
      <c r="D16" s="36">
        <v>633335</v>
      </c>
      <c r="E16" s="36">
        <v>12995582</v>
      </c>
      <c r="F16" s="36">
        <v>0</v>
      </c>
      <c r="G16" s="36">
        <v>73940</v>
      </c>
      <c r="H16" s="36">
        <v>0</v>
      </c>
      <c r="I16" s="36">
        <v>1651691</v>
      </c>
      <c r="J16" s="37">
        <f t="shared" si="0"/>
        <v>30737153</v>
      </c>
    </row>
    <row r="17" spans="1:10" ht="15" customHeight="1">
      <c r="A17" s="1" t="s">
        <v>29</v>
      </c>
      <c r="B17" s="2" t="s">
        <v>60</v>
      </c>
      <c r="C17" s="36">
        <v>21892860</v>
      </c>
      <c r="D17" s="36">
        <v>1523630</v>
      </c>
      <c r="E17" s="36">
        <v>13934996</v>
      </c>
      <c r="F17" s="36">
        <v>0</v>
      </c>
      <c r="G17" s="36">
        <v>1788</v>
      </c>
      <c r="H17" s="36">
        <v>0</v>
      </c>
      <c r="I17" s="36">
        <v>7279961</v>
      </c>
      <c r="J17" s="37">
        <f t="shared" si="0"/>
        <v>44633235</v>
      </c>
    </row>
    <row r="18" spans="1:10" ht="15" customHeight="1">
      <c r="A18" s="1" t="s">
        <v>30</v>
      </c>
      <c r="B18" s="2" t="s">
        <v>61</v>
      </c>
      <c r="C18" s="36">
        <v>115696491</v>
      </c>
      <c r="D18" s="36">
        <v>13145532</v>
      </c>
      <c r="E18" s="36">
        <v>51056422</v>
      </c>
      <c r="F18" s="36">
        <v>0</v>
      </c>
      <c r="G18" s="36">
        <v>232795</v>
      </c>
      <c r="H18" s="36">
        <v>0</v>
      </c>
      <c r="I18" s="36">
        <v>4838007</v>
      </c>
      <c r="J18" s="37">
        <f t="shared" si="0"/>
        <v>184969247</v>
      </c>
    </row>
    <row r="19" spans="1:10" ht="15" customHeight="1">
      <c r="A19" s="1" t="s">
        <v>31</v>
      </c>
      <c r="B19" s="2" t="s">
        <v>62</v>
      </c>
      <c r="C19" s="36">
        <v>87020024</v>
      </c>
      <c r="D19" s="36">
        <v>9138379</v>
      </c>
      <c r="E19" s="36">
        <v>27326656</v>
      </c>
      <c r="F19" s="36">
        <v>0</v>
      </c>
      <c r="G19" s="36">
        <v>61870</v>
      </c>
      <c r="H19" s="36">
        <v>0</v>
      </c>
      <c r="I19" s="36">
        <v>3300120</v>
      </c>
      <c r="J19" s="37">
        <f t="shared" si="0"/>
        <v>126847049</v>
      </c>
    </row>
    <row r="20" spans="1:10" ht="15" customHeight="1">
      <c r="A20" s="1" t="s">
        <v>32</v>
      </c>
      <c r="B20" s="2" t="s">
        <v>63</v>
      </c>
      <c r="C20" s="36">
        <v>91225249</v>
      </c>
      <c r="D20" s="36">
        <v>10838144</v>
      </c>
      <c r="E20" s="36">
        <v>55101657</v>
      </c>
      <c r="F20" s="36">
        <v>0</v>
      </c>
      <c r="G20" s="36">
        <v>61677</v>
      </c>
      <c r="H20" s="36">
        <v>0</v>
      </c>
      <c r="I20" s="36">
        <v>4428786</v>
      </c>
      <c r="J20" s="37">
        <f t="shared" si="0"/>
        <v>161655513</v>
      </c>
    </row>
    <row r="21" spans="1:10" ht="15" customHeight="1">
      <c r="A21" s="1" t="s">
        <v>33</v>
      </c>
      <c r="B21" s="2" t="s">
        <v>64</v>
      </c>
      <c r="C21" s="36">
        <v>25070380</v>
      </c>
      <c r="D21" s="36">
        <v>2826656</v>
      </c>
      <c r="E21" s="36">
        <v>9587659</v>
      </c>
      <c r="F21" s="36">
        <v>0</v>
      </c>
      <c r="G21" s="36">
        <v>52790</v>
      </c>
      <c r="H21" s="36">
        <v>0</v>
      </c>
      <c r="I21" s="36">
        <v>86500</v>
      </c>
      <c r="J21" s="37">
        <f t="shared" si="0"/>
        <v>37623985</v>
      </c>
    </row>
    <row r="22" spans="1:10" ht="15" customHeight="1">
      <c r="A22" s="1" t="s">
        <v>34</v>
      </c>
      <c r="B22" s="2" t="s">
        <v>65</v>
      </c>
      <c r="C22" s="36">
        <v>57884549</v>
      </c>
      <c r="D22" s="36">
        <v>5377271</v>
      </c>
      <c r="E22" s="36">
        <v>21195565</v>
      </c>
      <c r="F22" s="36">
        <v>0</v>
      </c>
      <c r="G22" s="36">
        <v>48325</v>
      </c>
      <c r="H22" s="36">
        <v>0</v>
      </c>
      <c r="I22" s="36">
        <v>1798000</v>
      </c>
      <c r="J22" s="37">
        <f t="shared" si="0"/>
        <v>86303710</v>
      </c>
    </row>
    <row r="23" spans="1:10" ht="15" customHeight="1">
      <c r="A23" s="1" t="s">
        <v>35</v>
      </c>
      <c r="B23" s="2" t="s">
        <v>66</v>
      </c>
      <c r="C23" s="36">
        <v>89949352</v>
      </c>
      <c r="D23" s="36">
        <v>8908620</v>
      </c>
      <c r="E23" s="36">
        <v>57717620</v>
      </c>
      <c r="F23" s="36">
        <v>0</v>
      </c>
      <c r="G23" s="36">
        <v>1107</v>
      </c>
      <c r="H23" s="36">
        <v>0</v>
      </c>
      <c r="I23" s="36">
        <v>4838916</v>
      </c>
      <c r="J23" s="37">
        <f t="shared" si="0"/>
        <v>161415615</v>
      </c>
    </row>
    <row r="24" spans="1:10" ht="15" customHeight="1">
      <c r="A24" s="1" t="s">
        <v>36</v>
      </c>
      <c r="B24" s="2" t="s">
        <v>67</v>
      </c>
      <c r="C24" s="36">
        <v>86891629</v>
      </c>
      <c r="D24" s="36">
        <v>4208568</v>
      </c>
      <c r="E24" s="36">
        <v>43166416</v>
      </c>
      <c r="F24" s="36">
        <v>0</v>
      </c>
      <c r="G24" s="36">
        <v>94785</v>
      </c>
      <c r="H24" s="36">
        <v>0</v>
      </c>
      <c r="I24" s="36">
        <v>3488275</v>
      </c>
      <c r="J24" s="37">
        <f t="shared" si="0"/>
        <v>137849673</v>
      </c>
    </row>
    <row r="25" spans="1:10" ht="15" customHeight="1">
      <c r="A25" s="1" t="s">
        <v>37</v>
      </c>
      <c r="B25" s="2" t="s">
        <v>68</v>
      </c>
      <c r="C25" s="36">
        <v>132629764</v>
      </c>
      <c r="D25" s="36">
        <v>16533047</v>
      </c>
      <c r="E25" s="36">
        <v>51551372</v>
      </c>
      <c r="F25" s="36">
        <v>0</v>
      </c>
      <c r="G25" s="36">
        <v>380297</v>
      </c>
      <c r="H25" s="36">
        <v>0</v>
      </c>
      <c r="I25" s="36">
        <v>8457045</v>
      </c>
      <c r="J25" s="37">
        <f t="shared" si="0"/>
        <v>209551525</v>
      </c>
    </row>
    <row r="26" spans="1:10" ht="15" customHeight="1">
      <c r="A26" s="1" t="s">
        <v>38</v>
      </c>
      <c r="B26" s="2" t="s">
        <v>69</v>
      </c>
      <c r="C26" s="36">
        <v>109974112</v>
      </c>
      <c r="D26" s="36">
        <v>14801809</v>
      </c>
      <c r="E26" s="36">
        <v>57879042</v>
      </c>
      <c r="F26" s="36">
        <v>0</v>
      </c>
      <c r="G26" s="36">
        <v>60934</v>
      </c>
      <c r="H26" s="36">
        <v>0</v>
      </c>
      <c r="I26" s="36">
        <v>9906518</v>
      </c>
      <c r="J26" s="37">
        <f t="shared" si="0"/>
        <v>192622415</v>
      </c>
    </row>
    <row r="27" spans="1:10" ht="15" customHeight="1">
      <c r="A27" s="1" t="s">
        <v>39</v>
      </c>
      <c r="B27" s="2" t="s">
        <v>70</v>
      </c>
      <c r="C27" s="36">
        <v>53796049</v>
      </c>
      <c r="D27" s="36">
        <v>11180529</v>
      </c>
      <c r="E27" s="36">
        <v>30480781</v>
      </c>
      <c r="F27" s="36">
        <v>0</v>
      </c>
      <c r="G27" s="36">
        <v>113371</v>
      </c>
      <c r="H27" s="36">
        <v>0</v>
      </c>
      <c r="I27" s="36">
        <v>2017548</v>
      </c>
      <c r="J27" s="37">
        <f t="shared" si="0"/>
        <v>97588278</v>
      </c>
    </row>
    <row r="28" spans="1:10" ht="15" customHeight="1">
      <c r="A28" s="1" t="s">
        <v>40</v>
      </c>
      <c r="B28" s="2" t="s">
        <v>71</v>
      </c>
      <c r="C28" s="36">
        <v>41511751</v>
      </c>
      <c r="D28" s="36">
        <v>3102203</v>
      </c>
      <c r="E28" s="36">
        <v>21977087</v>
      </c>
      <c r="F28" s="36">
        <v>0</v>
      </c>
      <c r="G28" s="36">
        <v>90743</v>
      </c>
      <c r="H28" s="36">
        <v>0</v>
      </c>
      <c r="I28" s="36">
        <v>2857361</v>
      </c>
      <c r="J28" s="37">
        <f t="shared" si="0"/>
        <v>69539145</v>
      </c>
    </row>
    <row r="29" spans="1:10" ht="15" customHeight="1">
      <c r="A29" s="1" t="s">
        <v>41</v>
      </c>
      <c r="B29" s="2" t="s">
        <v>72</v>
      </c>
      <c r="C29" s="36">
        <v>28019723</v>
      </c>
      <c r="D29" s="36">
        <v>183165</v>
      </c>
      <c r="E29" s="36">
        <v>16237658</v>
      </c>
      <c r="F29" s="36">
        <v>0</v>
      </c>
      <c r="G29" s="36">
        <v>45870</v>
      </c>
      <c r="H29" s="36">
        <v>0</v>
      </c>
      <c r="I29" s="36">
        <v>2910899</v>
      </c>
      <c r="J29" s="37">
        <f t="shared" si="0"/>
        <v>47397315</v>
      </c>
    </row>
    <row r="30" spans="1:10" ht="15" customHeight="1">
      <c r="A30" s="1" t="s">
        <v>42</v>
      </c>
      <c r="B30" s="2" t="s">
        <v>73</v>
      </c>
      <c r="C30" s="36">
        <v>38237558</v>
      </c>
      <c r="D30" s="36">
        <v>4542522</v>
      </c>
      <c r="E30" s="36">
        <v>12627827</v>
      </c>
      <c r="F30" s="36">
        <v>0</v>
      </c>
      <c r="G30" s="36">
        <v>1000</v>
      </c>
      <c r="H30" s="36">
        <v>0</v>
      </c>
      <c r="I30" s="36">
        <v>103447</v>
      </c>
      <c r="J30" s="37">
        <f t="shared" si="0"/>
        <v>55512354</v>
      </c>
    </row>
    <row r="31" spans="1:10" ht="15" customHeight="1">
      <c r="A31" s="1" t="s">
        <v>43</v>
      </c>
      <c r="B31" s="2" t="s">
        <v>74</v>
      </c>
      <c r="C31" s="36">
        <v>65051112</v>
      </c>
      <c r="D31" s="36">
        <v>6691533</v>
      </c>
      <c r="E31" s="36">
        <v>25665024</v>
      </c>
      <c r="F31" s="36">
        <v>0</v>
      </c>
      <c r="G31" s="36">
        <v>182928</v>
      </c>
      <c r="H31" s="36">
        <v>0</v>
      </c>
      <c r="I31" s="36">
        <v>3861851</v>
      </c>
      <c r="J31" s="37">
        <f t="shared" si="0"/>
        <v>101452448</v>
      </c>
    </row>
    <row r="32" spans="1:10" ht="15" customHeight="1">
      <c r="A32" s="1" t="s">
        <v>44</v>
      </c>
      <c r="B32" s="2" t="s">
        <v>75</v>
      </c>
      <c r="C32" s="36">
        <v>28273198</v>
      </c>
      <c r="D32" s="36">
        <v>733659</v>
      </c>
      <c r="E32" s="36">
        <v>20325148</v>
      </c>
      <c r="F32" s="36">
        <v>0</v>
      </c>
      <c r="G32" s="36">
        <v>0</v>
      </c>
      <c r="H32" s="36">
        <v>0</v>
      </c>
      <c r="I32" s="36">
        <v>179219</v>
      </c>
      <c r="J32" s="37">
        <f t="shared" si="0"/>
        <v>49511224</v>
      </c>
    </row>
    <row r="33" spans="1:10" ht="15" customHeight="1">
      <c r="A33" s="1" t="s">
        <v>45</v>
      </c>
      <c r="B33" s="2" t="s">
        <v>76</v>
      </c>
      <c r="C33" s="36">
        <v>15843728</v>
      </c>
      <c r="D33" s="36">
        <v>13231</v>
      </c>
      <c r="E33" s="36">
        <v>15147034</v>
      </c>
      <c r="F33" s="36">
        <v>0</v>
      </c>
      <c r="G33" s="36">
        <v>0</v>
      </c>
      <c r="H33" s="36">
        <v>0</v>
      </c>
      <c r="I33" s="36">
        <v>493260</v>
      </c>
      <c r="J33" s="37">
        <f t="shared" si="0"/>
        <v>31497253</v>
      </c>
    </row>
    <row r="34" spans="1:10" ht="15" customHeight="1">
      <c r="A34" s="1" t="s">
        <v>46</v>
      </c>
      <c r="B34" s="2" t="s">
        <v>77</v>
      </c>
      <c r="C34" s="36">
        <v>35883159</v>
      </c>
      <c r="D34" s="36">
        <v>122343</v>
      </c>
      <c r="E34" s="36">
        <v>29411526</v>
      </c>
      <c r="F34" s="36">
        <v>0</v>
      </c>
      <c r="G34" s="36">
        <v>0</v>
      </c>
      <c r="H34" s="36">
        <v>0</v>
      </c>
      <c r="I34" s="36">
        <v>1754426</v>
      </c>
      <c r="J34" s="37">
        <f t="shared" si="0"/>
        <v>67171454</v>
      </c>
    </row>
    <row r="35" spans="1:10" ht="15" customHeight="1">
      <c r="A35" s="1" t="s">
        <v>47</v>
      </c>
      <c r="B35" s="2" t="s">
        <v>78</v>
      </c>
      <c r="C35" s="36">
        <v>32133208</v>
      </c>
      <c r="D35" s="36">
        <v>5057</v>
      </c>
      <c r="E35" s="36">
        <v>22789748</v>
      </c>
      <c r="F35" s="36">
        <v>0</v>
      </c>
      <c r="G35" s="36">
        <v>0</v>
      </c>
      <c r="H35" s="36">
        <v>0</v>
      </c>
      <c r="I35" s="36">
        <v>21172</v>
      </c>
      <c r="J35" s="37">
        <f t="shared" si="0"/>
        <v>54949185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308382404</v>
      </c>
      <c r="F36" s="36">
        <v>411891318</v>
      </c>
      <c r="G36" s="36">
        <v>88670409</v>
      </c>
      <c r="H36" s="36">
        <v>0</v>
      </c>
      <c r="I36" s="36">
        <v>0</v>
      </c>
      <c r="J36" s="37">
        <f t="shared" si="0"/>
        <v>808944131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76710032</v>
      </c>
      <c r="F37" s="36">
        <v>0</v>
      </c>
      <c r="G37" s="36">
        <v>14077</v>
      </c>
      <c r="H37" s="36">
        <v>0</v>
      </c>
      <c r="I37" s="36">
        <v>263922195</v>
      </c>
      <c r="J37" s="37">
        <f t="shared" si="0"/>
        <v>340646304</v>
      </c>
    </row>
    <row r="38" spans="1:10" ht="15" customHeight="1">
      <c r="A38" s="1" t="s">
        <v>50</v>
      </c>
      <c r="B38" s="2" t="s">
        <v>81</v>
      </c>
      <c r="C38" s="36">
        <v>12882893</v>
      </c>
      <c r="D38" s="36">
        <v>0</v>
      </c>
      <c r="E38" s="36">
        <v>101220841</v>
      </c>
      <c r="F38" s="36">
        <v>0</v>
      </c>
      <c r="G38" s="36">
        <v>79677</v>
      </c>
      <c r="H38" s="36">
        <v>0</v>
      </c>
      <c r="I38" s="36">
        <v>3819077</v>
      </c>
      <c r="J38" s="37">
        <f t="shared" si="0"/>
        <v>118002488</v>
      </c>
    </row>
    <row r="39" spans="1:10" ht="15" customHeight="1">
      <c r="A39" s="1" t="s">
        <v>51</v>
      </c>
      <c r="B39" s="2" t="s">
        <v>82</v>
      </c>
      <c r="C39" s="36">
        <v>11230690</v>
      </c>
      <c r="D39" s="36">
        <v>30624</v>
      </c>
      <c r="E39" s="36">
        <v>15341996</v>
      </c>
      <c r="F39" s="36">
        <v>0</v>
      </c>
      <c r="G39" s="36">
        <v>10000</v>
      </c>
      <c r="H39" s="36">
        <v>0</v>
      </c>
      <c r="I39" s="36">
        <v>27800</v>
      </c>
      <c r="J39" s="37">
        <f t="shared" si="0"/>
        <v>26641110</v>
      </c>
    </row>
    <row r="40" spans="1:10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89988349</v>
      </c>
      <c r="F40" s="36">
        <v>0</v>
      </c>
      <c r="G40" s="36">
        <v>0</v>
      </c>
      <c r="H40" s="36">
        <v>0</v>
      </c>
      <c r="I40" s="36">
        <v>43395</v>
      </c>
      <c r="J40" s="37">
        <f t="shared" si="0"/>
        <v>90031744</v>
      </c>
    </row>
    <row r="41" spans="1:10" ht="15" customHeight="1">
      <c r="A41" s="1" t="s">
        <v>53</v>
      </c>
      <c r="B41" s="2" t="s">
        <v>84</v>
      </c>
      <c r="C41" s="36">
        <v>132369229</v>
      </c>
      <c r="D41" s="36">
        <v>6918093</v>
      </c>
      <c r="E41" s="36">
        <v>55681073</v>
      </c>
      <c r="F41" s="36">
        <v>0</v>
      </c>
      <c r="G41" s="36">
        <v>390698</v>
      </c>
      <c r="H41" s="36">
        <v>0</v>
      </c>
      <c r="I41" s="36">
        <v>3903376</v>
      </c>
      <c r="J41" s="37">
        <f t="shared" si="0"/>
        <v>199262469</v>
      </c>
    </row>
    <row r="42" spans="1:10" ht="15" customHeight="1">
      <c r="A42" s="1" t="s">
        <v>54</v>
      </c>
      <c r="B42" s="2" t="s">
        <v>85</v>
      </c>
      <c r="C42" s="36">
        <v>151789794</v>
      </c>
      <c r="D42" s="36">
        <v>3138788</v>
      </c>
      <c r="E42" s="36">
        <v>89593645</v>
      </c>
      <c r="F42" s="36">
        <v>0</v>
      </c>
      <c r="G42" s="36">
        <v>384675</v>
      </c>
      <c r="H42" s="36">
        <v>0</v>
      </c>
      <c r="I42" s="36">
        <v>6217817</v>
      </c>
      <c r="J42" s="37">
        <f t="shared" si="0"/>
        <v>251124719</v>
      </c>
    </row>
    <row r="43" spans="1:10" ht="15" customHeight="1">
      <c r="A43" s="1" t="s">
        <v>55</v>
      </c>
      <c r="B43" s="2" t="s">
        <v>86</v>
      </c>
      <c r="C43" s="36">
        <v>183259170</v>
      </c>
      <c r="D43" s="36">
        <v>8327324</v>
      </c>
      <c r="E43" s="36">
        <v>79356792</v>
      </c>
      <c r="F43" s="36">
        <v>0</v>
      </c>
      <c r="G43" s="36">
        <v>1336139</v>
      </c>
      <c r="H43" s="36">
        <v>0</v>
      </c>
      <c r="I43" s="36">
        <v>8407514</v>
      </c>
      <c r="J43" s="37">
        <f t="shared" si="0"/>
        <v>280686939</v>
      </c>
    </row>
    <row r="44" spans="1:10" ht="15" customHeight="1">
      <c r="A44" s="1" t="s">
        <v>56</v>
      </c>
      <c r="B44" s="2" t="s">
        <v>87</v>
      </c>
      <c r="C44" s="36">
        <v>100366601</v>
      </c>
      <c r="D44" s="36">
        <v>3295240</v>
      </c>
      <c r="E44" s="36">
        <v>51318901</v>
      </c>
      <c r="F44" s="36">
        <v>0</v>
      </c>
      <c r="G44" s="36">
        <v>39966</v>
      </c>
      <c r="H44" s="36">
        <v>0</v>
      </c>
      <c r="I44" s="36">
        <v>5168983</v>
      </c>
      <c r="J44" s="37">
        <f t="shared" si="0"/>
        <v>160189691</v>
      </c>
    </row>
    <row r="45" spans="1:10" ht="19.5" customHeight="1">
      <c r="A45" s="63" t="s">
        <v>7</v>
      </c>
      <c r="B45" s="64"/>
      <c r="C45" s="48">
        <f>SUM(C13:C44)</f>
        <v>2773161363</v>
      </c>
      <c r="D45" s="48">
        <f aca="true" t="shared" si="1" ref="D45:I45">SUM(D13:D44)</f>
        <v>192331926</v>
      </c>
      <c r="E45" s="48">
        <f t="shared" si="1"/>
        <v>1864923631</v>
      </c>
      <c r="F45" s="48">
        <f t="shared" si="1"/>
        <v>440387054</v>
      </c>
      <c r="G45" s="48">
        <f t="shared" si="1"/>
        <v>107331853</v>
      </c>
      <c r="H45" s="48">
        <f t="shared" si="1"/>
        <v>12</v>
      </c>
      <c r="I45" s="48">
        <f t="shared" si="1"/>
        <v>584313448</v>
      </c>
      <c r="J45" s="48">
        <f>SUM(J13:J44)</f>
        <v>5962449287</v>
      </c>
    </row>
    <row r="46" spans="1:10" ht="12.75">
      <c r="A46" s="6" t="s">
        <v>123</v>
      </c>
      <c r="J46" s="19"/>
    </row>
    <row r="47" spans="2:10" ht="12.75"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0" t="s">
        <v>105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108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20" t="s">
        <v>109</v>
      </c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1">
        <v>1000000</v>
      </c>
    </row>
    <row r="57" s="21" customFormat="1" ht="12.75">
      <c r="A57" s="23"/>
    </row>
    <row r="58" s="21" customFormat="1" ht="12.75"/>
    <row r="59" spans="2:9" s="21" customFormat="1" ht="12.75">
      <c r="B59" s="21" t="s">
        <v>88</v>
      </c>
      <c r="C59" s="10" t="s">
        <v>98</v>
      </c>
      <c r="D59" s="10" t="s">
        <v>99</v>
      </c>
      <c r="E59" s="10" t="s">
        <v>100</v>
      </c>
      <c r="F59" s="10" t="s">
        <v>101</v>
      </c>
      <c r="G59" s="10" t="s">
        <v>102</v>
      </c>
      <c r="H59" s="10" t="s">
        <v>103</v>
      </c>
      <c r="I59" s="10" t="s">
        <v>104</v>
      </c>
    </row>
    <row r="60" spans="2:9" s="21" customFormat="1" ht="12.75">
      <c r="B60" s="21" t="s">
        <v>89</v>
      </c>
      <c r="C60" s="53">
        <f aca="true" t="shared" si="2" ref="C60:I60">+C45/$A$56</f>
        <v>2773.161363</v>
      </c>
      <c r="D60" s="53">
        <f t="shared" si="2"/>
        <v>192.331926</v>
      </c>
      <c r="E60" s="53">
        <f t="shared" si="2"/>
        <v>1864.923631</v>
      </c>
      <c r="F60" s="53">
        <f t="shared" si="2"/>
        <v>440.387054</v>
      </c>
      <c r="G60" s="53">
        <f t="shared" si="2"/>
        <v>107.331853</v>
      </c>
      <c r="H60" s="53">
        <f t="shared" si="2"/>
        <v>1.2E-05</v>
      </c>
      <c r="I60" s="53">
        <f t="shared" si="2"/>
        <v>584.313448</v>
      </c>
    </row>
    <row r="61" spans="3:9" s="21" customFormat="1" ht="12.75">
      <c r="C61" s="26"/>
      <c r="D61" s="26"/>
      <c r="E61" s="26"/>
      <c r="F61" s="26"/>
      <c r="G61" s="26"/>
      <c r="H61" s="26"/>
      <c r="I61" s="26"/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="28" customFormat="1" ht="12.75"/>
    <row r="65" s="28" customFormat="1" ht="12.75"/>
    <row r="66" s="21" customFormat="1" ht="12.75"/>
    <row r="67" s="21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7">
    <mergeCell ref="J10:J12"/>
    <mergeCell ref="A45:B45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I45" sqref="I45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1" t="s">
        <v>112</v>
      </c>
    </row>
    <row r="11" spans="1:9" ht="25.5">
      <c r="A11" s="68"/>
      <c r="B11" s="69"/>
      <c r="C11" s="70" t="s">
        <v>114</v>
      </c>
      <c r="D11" s="70"/>
      <c r="E11" s="70"/>
      <c r="F11" s="70"/>
      <c r="G11" s="70"/>
      <c r="H11" s="57" t="s">
        <v>115</v>
      </c>
      <c r="I11" s="68"/>
    </row>
    <row r="12" spans="1:9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2"/>
    </row>
    <row r="13" spans="1:9" ht="15" customHeight="1">
      <c r="A13" s="1" t="s">
        <v>5</v>
      </c>
      <c r="B13" s="2" t="s">
        <v>6</v>
      </c>
      <c r="C13" s="36">
        <v>32402</v>
      </c>
      <c r="D13" s="36">
        <v>867000</v>
      </c>
      <c r="E13" s="36">
        <v>53801745</v>
      </c>
      <c r="F13" s="36">
        <v>6143060</v>
      </c>
      <c r="G13" s="36">
        <v>126114</v>
      </c>
      <c r="H13" s="36">
        <v>7084784</v>
      </c>
      <c r="I13" s="37">
        <f>SUM(C13:H13)</f>
        <v>68055105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2397042</v>
      </c>
      <c r="F14" s="36">
        <v>0</v>
      </c>
      <c r="G14" s="36">
        <v>0</v>
      </c>
      <c r="H14" s="36">
        <v>53405</v>
      </c>
      <c r="I14" s="37">
        <f aca="true" t="shared" si="0" ref="I14:I44">SUM(C14:H14)</f>
        <v>2450447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5188812</v>
      </c>
      <c r="F15" s="36">
        <v>0</v>
      </c>
      <c r="G15" s="36">
        <v>5050</v>
      </c>
      <c r="H15" s="36">
        <v>51047</v>
      </c>
      <c r="I15" s="37">
        <f t="shared" si="0"/>
        <v>5244909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22196827</v>
      </c>
      <c r="F16" s="36">
        <v>0</v>
      </c>
      <c r="G16" s="36">
        <v>0</v>
      </c>
      <c r="H16" s="36">
        <v>6348468</v>
      </c>
      <c r="I16" s="37">
        <f t="shared" si="0"/>
        <v>28545295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4724389</v>
      </c>
      <c r="F17" s="36">
        <v>0</v>
      </c>
      <c r="G17" s="36">
        <v>127879</v>
      </c>
      <c r="H17" s="36">
        <v>54501</v>
      </c>
      <c r="I17" s="37">
        <f t="shared" si="0"/>
        <v>4906769</v>
      </c>
    </row>
    <row r="18" spans="1:9" ht="15" customHeight="1">
      <c r="A18" s="1" t="s">
        <v>30</v>
      </c>
      <c r="B18" s="2" t="s">
        <v>61</v>
      </c>
      <c r="C18" s="36">
        <v>353722</v>
      </c>
      <c r="D18" s="36">
        <v>0</v>
      </c>
      <c r="E18" s="36">
        <v>13616649</v>
      </c>
      <c r="F18" s="36">
        <v>0</v>
      </c>
      <c r="G18" s="36">
        <v>5000</v>
      </c>
      <c r="H18" s="36">
        <v>714054</v>
      </c>
      <c r="I18" s="37">
        <f t="shared" si="0"/>
        <v>14689425</v>
      </c>
    </row>
    <row r="19" spans="1:9" ht="15" customHeight="1">
      <c r="A19" s="1" t="s">
        <v>31</v>
      </c>
      <c r="B19" s="2" t="s">
        <v>62</v>
      </c>
      <c r="C19" s="36">
        <v>212598</v>
      </c>
      <c r="D19" s="36">
        <v>0</v>
      </c>
      <c r="E19" s="36">
        <v>8439943</v>
      </c>
      <c r="F19" s="36">
        <v>0</v>
      </c>
      <c r="G19" s="36">
        <v>154761</v>
      </c>
      <c r="H19" s="36">
        <v>400860</v>
      </c>
      <c r="I19" s="37">
        <f t="shared" si="0"/>
        <v>9208162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9019158</v>
      </c>
      <c r="F20" s="36">
        <v>0</v>
      </c>
      <c r="G20" s="36">
        <v>0</v>
      </c>
      <c r="H20" s="36">
        <v>37100</v>
      </c>
      <c r="I20" s="37">
        <f t="shared" si="0"/>
        <v>9056258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3694539</v>
      </c>
      <c r="F21" s="36">
        <v>0</v>
      </c>
      <c r="G21" s="36">
        <v>0</v>
      </c>
      <c r="H21" s="36">
        <v>7000</v>
      </c>
      <c r="I21" s="37">
        <f t="shared" si="0"/>
        <v>3701539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3454690</v>
      </c>
      <c r="F22" s="36">
        <v>0</v>
      </c>
      <c r="G22" s="36">
        <v>0</v>
      </c>
      <c r="H22" s="36">
        <v>122500</v>
      </c>
      <c r="I22" s="37">
        <f t="shared" si="0"/>
        <v>3577190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8681816</v>
      </c>
      <c r="F23" s="36">
        <v>0</v>
      </c>
      <c r="G23" s="36">
        <v>100965</v>
      </c>
      <c r="H23" s="36">
        <v>120073</v>
      </c>
      <c r="I23" s="37">
        <f t="shared" si="0"/>
        <v>8902854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5424805</v>
      </c>
      <c r="F24" s="36">
        <v>0</v>
      </c>
      <c r="G24" s="36">
        <v>0</v>
      </c>
      <c r="H24" s="36">
        <v>0</v>
      </c>
      <c r="I24" s="37">
        <f t="shared" si="0"/>
        <v>5424805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19818416</v>
      </c>
      <c r="F25" s="36">
        <v>0</v>
      </c>
      <c r="G25" s="36">
        <v>2311</v>
      </c>
      <c r="H25" s="36">
        <v>143378</v>
      </c>
      <c r="I25" s="37">
        <f t="shared" si="0"/>
        <v>19964105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9332281</v>
      </c>
      <c r="F26" s="36">
        <v>0</v>
      </c>
      <c r="G26" s="36">
        <v>125678</v>
      </c>
      <c r="H26" s="36">
        <v>526095</v>
      </c>
      <c r="I26" s="37">
        <f t="shared" si="0"/>
        <v>9984054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8007839</v>
      </c>
      <c r="F27" s="36">
        <v>0</v>
      </c>
      <c r="G27" s="36">
        <v>25370</v>
      </c>
      <c r="H27" s="36">
        <v>15600</v>
      </c>
      <c r="I27" s="37">
        <f t="shared" si="0"/>
        <v>8048809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8459460</v>
      </c>
      <c r="F28" s="36">
        <v>0</v>
      </c>
      <c r="G28" s="36">
        <v>0</v>
      </c>
      <c r="H28" s="36">
        <v>174405</v>
      </c>
      <c r="I28" s="37">
        <f t="shared" si="0"/>
        <v>8633865</v>
      </c>
    </row>
    <row r="29" spans="1:9" ht="15" customHeight="1">
      <c r="A29" s="1" t="s">
        <v>41</v>
      </c>
      <c r="B29" s="2" t="s">
        <v>72</v>
      </c>
      <c r="C29" s="36">
        <v>585978</v>
      </c>
      <c r="D29" s="36">
        <v>0</v>
      </c>
      <c r="E29" s="36">
        <v>1022557</v>
      </c>
      <c r="F29" s="36">
        <v>0</v>
      </c>
      <c r="G29" s="36">
        <v>0</v>
      </c>
      <c r="H29" s="36">
        <v>107757</v>
      </c>
      <c r="I29" s="37">
        <f t="shared" si="0"/>
        <v>1716292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4757730</v>
      </c>
      <c r="F30" s="36">
        <v>0</v>
      </c>
      <c r="G30" s="36">
        <v>6000</v>
      </c>
      <c r="H30" s="36">
        <v>3310</v>
      </c>
      <c r="I30" s="37">
        <f t="shared" si="0"/>
        <v>4767040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4874884</v>
      </c>
      <c r="F31" s="36">
        <v>0</v>
      </c>
      <c r="G31" s="36">
        <v>0</v>
      </c>
      <c r="H31" s="36">
        <v>2101986</v>
      </c>
      <c r="I31" s="37">
        <f t="shared" si="0"/>
        <v>6976870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4006182</v>
      </c>
      <c r="F32" s="36">
        <v>0</v>
      </c>
      <c r="G32" s="36">
        <v>29384</v>
      </c>
      <c r="H32" s="36">
        <v>27200</v>
      </c>
      <c r="I32" s="37">
        <f t="shared" si="0"/>
        <v>4062766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2275919</v>
      </c>
      <c r="F33" s="36">
        <v>0</v>
      </c>
      <c r="G33" s="36">
        <v>0</v>
      </c>
      <c r="H33" s="36">
        <v>51295</v>
      </c>
      <c r="I33" s="37">
        <f t="shared" si="0"/>
        <v>2327214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1862555</v>
      </c>
      <c r="F34" s="36">
        <v>0</v>
      </c>
      <c r="G34" s="36">
        <v>69654</v>
      </c>
      <c r="H34" s="36">
        <v>125800</v>
      </c>
      <c r="I34" s="37">
        <f t="shared" si="0"/>
        <v>2058009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5290528</v>
      </c>
      <c r="F35" s="36">
        <v>0</v>
      </c>
      <c r="G35" s="36">
        <v>1875</v>
      </c>
      <c r="H35" s="36">
        <v>34750</v>
      </c>
      <c r="I35" s="37">
        <f t="shared" si="0"/>
        <v>5327153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3309590</v>
      </c>
      <c r="F36" s="36">
        <v>15000000</v>
      </c>
      <c r="G36" s="36">
        <v>0</v>
      </c>
      <c r="H36" s="36">
        <v>991030</v>
      </c>
      <c r="I36" s="37">
        <f t="shared" si="0"/>
        <v>19300620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1010934</v>
      </c>
      <c r="F37" s="36">
        <v>0</v>
      </c>
      <c r="G37" s="36">
        <v>7481</v>
      </c>
      <c r="H37" s="36">
        <v>0</v>
      </c>
      <c r="I37" s="37">
        <f t="shared" si="0"/>
        <v>1018415</v>
      </c>
    </row>
    <row r="38" spans="1:9" ht="15" customHeight="1">
      <c r="A38" s="1" t="s">
        <v>50</v>
      </c>
      <c r="B38" s="2" t="s">
        <v>81</v>
      </c>
      <c r="C38" s="36">
        <v>0</v>
      </c>
      <c r="D38" s="36">
        <v>0</v>
      </c>
      <c r="E38" s="36">
        <v>7485725</v>
      </c>
      <c r="F38" s="36">
        <v>0</v>
      </c>
      <c r="G38" s="36">
        <v>0</v>
      </c>
      <c r="H38" s="36">
        <v>90295</v>
      </c>
      <c r="I38" s="37">
        <f t="shared" si="0"/>
        <v>7576020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851997</v>
      </c>
      <c r="F39" s="36">
        <v>0</v>
      </c>
      <c r="G39" s="36">
        <v>0</v>
      </c>
      <c r="H39" s="36">
        <v>13235</v>
      </c>
      <c r="I39" s="37">
        <f t="shared" si="0"/>
        <v>865232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3099707</v>
      </c>
      <c r="F40" s="36">
        <v>0</v>
      </c>
      <c r="G40" s="36">
        <v>0</v>
      </c>
      <c r="H40" s="36">
        <v>600209</v>
      </c>
      <c r="I40" s="37">
        <f t="shared" si="0"/>
        <v>3699916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52554</v>
      </c>
      <c r="E41" s="36">
        <v>6890587</v>
      </c>
      <c r="F41" s="36">
        <v>0</v>
      </c>
      <c r="G41" s="36">
        <v>0</v>
      </c>
      <c r="H41" s="36">
        <v>0</v>
      </c>
      <c r="I41" s="37">
        <f t="shared" si="0"/>
        <v>6943141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7870263</v>
      </c>
      <c r="F42" s="36">
        <v>0</v>
      </c>
      <c r="G42" s="36">
        <v>199850</v>
      </c>
      <c r="H42" s="36">
        <v>210826</v>
      </c>
      <c r="I42" s="37">
        <f t="shared" si="0"/>
        <v>8280939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14654780</v>
      </c>
      <c r="F43" s="36">
        <v>0</v>
      </c>
      <c r="G43" s="36">
        <v>364227</v>
      </c>
      <c r="H43" s="36">
        <v>700000</v>
      </c>
      <c r="I43" s="37">
        <f t="shared" si="0"/>
        <v>15719007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8390922</v>
      </c>
      <c r="F44" s="36">
        <v>0</v>
      </c>
      <c r="G44" s="36">
        <v>12560</v>
      </c>
      <c r="H44" s="36">
        <v>194495</v>
      </c>
      <c r="I44" s="37">
        <f t="shared" si="0"/>
        <v>8597977</v>
      </c>
    </row>
    <row r="45" spans="1:9" ht="19.5" customHeight="1">
      <c r="A45" s="63" t="s">
        <v>7</v>
      </c>
      <c r="B45" s="64"/>
      <c r="C45" s="48">
        <f aca="true" t="shared" si="1" ref="C45:I45">SUM(C13:C44)</f>
        <v>1184700</v>
      </c>
      <c r="D45" s="48">
        <f t="shared" si="1"/>
        <v>919554</v>
      </c>
      <c r="E45" s="48">
        <f t="shared" si="1"/>
        <v>263913271</v>
      </c>
      <c r="F45" s="48">
        <f t="shared" si="1"/>
        <v>21143060</v>
      </c>
      <c r="G45" s="48">
        <f t="shared" si="1"/>
        <v>1364159</v>
      </c>
      <c r="H45" s="48">
        <f t="shared" si="1"/>
        <v>21105458</v>
      </c>
      <c r="I45" s="48">
        <f t="shared" si="1"/>
        <v>309630202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8" customFormat="1" ht="12.75">
      <c r="A56" s="18"/>
    </row>
    <row r="57" s="28" customFormat="1" ht="12.75"/>
    <row r="58" s="28" customFormat="1" ht="12.75">
      <c r="A58" s="20"/>
    </row>
    <row r="59" s="28" customFormat="1" ht="12.75">
      <c r="C59" s="28">
        <v>1000000</v>
      </c>
    </row>
    <row r="60" spans="2:8" s="28" customFormat="1" ht="12.75">
      <c r="B60" s="28" t="s">
        <v>88</v>
      </c>
      <c r="C60" s="28" t="s">
        <v>98</v>
      </c>
      <c r="D60" s="28" t="s">
        <v>99</v>
      </c>
      <c r="E60" s="28" t="s">
        <v>100</v>
      </c>
      <c r="F60" s="28" t="s">
        <v>101</v>
      </c>
      <c r="G60" s="28" t="s">
        <v>102</v>
      </c>
      <c r="H60" s="28" t="s">
        <v>104</v>
      </c>
    </row>
    <row r="61" spans="2:9" s="28" customFormat="1" ht="12.75">
      <c r="B61" s="28" t="s">
        <v>89</v>
      </c>
      <c r="C61" s="29">
        <f aca="true" t="shared" si="2" ref="C61:H61">C45/$C$59</f>
        <v>1.1847</v>
      </c>
      <c r="D61" s="29">
        <f t="shared" si="2"/>
        <v>0.919554</v>
      </c>
      <c r="E61" s="29">
        <f t="shared" si="2"/>
        <v>263.913271</v>
      </c>
      <c r="F61" s="29">
        <f t="shared" si="2"/>
        <v>21.14306</v>
      </c>
      <c r="G61" s="29">
        <f t="shared" si="2"/>
        <v>1.364159</v>
      </c>
      <c r="H61" s="29">
        <f t="shared" si="2"/>
        <v>21.105458</v>
      </c>
      <c r="I61" s="29"/>
    </row>
    <row r="62" spans="3:9" s="28" customFormat="1" ht="12.75">
      <c r="C62" s="29"/>
      <c r="D62" s="29"/>
      <c r="E62" s="29"/>
      <c r="F62" s="29"/>
      <c r="G62" s="29"/>
      <c r="H62" s="29"/>
      <c r="I62" s="29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190" zoomScaleNormal="19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1" t="s">
        <v>112</v>
      </c>
    </row>
    <row r="11" spans="1:8" ht="25.5">
      <c r="A11" s="68"/>
      <c r="B11" s="69"/>
      <c r="C11" s="70" t="s">
        <v>114</v>
      </c>
      <c r="D11" s="70"/>
      <c r="E11" s="70"/>
      <c r="F11" s="70"/>
      <c r="G11" s="57" t="s">
        <v>115</v>
      </c>
      <c r="H11" s="68"/>
    </row>
    <row r="12" spans="1:8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2"/>
    </row>
    <row r="13" spans="1:8" ht="15" customHeight="1">
      <c r="A13" s="30" t="s">
        <v>5</v>
      </c>
      <c r="B13" s="31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59817770</v>
      </c>
      <c r="H13" s="39">
        <f aca="true" t="shared" si="0" ref="H13:H21">SUM(C13:G13)</f>
        <v>59817770</v>
      </c>
    </row>
    <row r="14" spans="1:8" ht="15" customHeight="1">
      <c r="A14" s="44" t="s">
        <v>27</v>
      </c>
      <c r="B14" s="45" t="s">
        <v>58</v>
      </c>
      <c r="C14" s="46">
        <v>0</v>
      </c>
      <c r="D14" s="46">
        <v>0</v>
      </c>
      <c r="E14" s="46">
        <v>0</v>
      </c>
      <c r="F14" s="46">
        <v>0</v>
      </c>
      <c r="G14" s="46">
        <v>279196</v>
      </c>
      <c r="H14" s="41">
        <f>SUM(C14:G14)</f>
        <v>279196</v>
      </c>
    </row>
    <row r="15" spans="1:8" ht="15" customHeight="1">
      <c r="A15" s="44" t="s">
        <v>32</v>
      </c>
      <c r="B15" s="45" t="s">
        <v>113</v>
      </c>
      <c r="C15" s="46">
        <v>0</v>
      </c>
      <c r="D15" s="46">
        <v>0</v>
      </c>
      <c r="E15" s="46">
        <v>0</v>
      </c>
      <c r="F15" s="46">
        <v>0</v>
      </c>
      <c r="G15" s="46">
        <v>323118</v>
      </c>
      <c r="H15" s="41">
        <f t="shared" si="0"/>
        <v>323118</v>
      </c>
    </row>
    <row r="16" spans="1:8" ht="15" customHeight="1">
      <c r="A16" s="44" t="s">
        <v>38</v>
      </c>
      <c r="B16" s="45" t="s">
        <v>69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1">
        <f t="shared" si="0"/>
        <v>0</v>
      </c>
    </row>
    <row r="17" spans="1:8" ht="15" customHeight="1">
      <c r="A17" s="44" t="s">
        <v>40</v>
      </c>
      <c r="B17" s="45" t="s">
        <v>71</v>
      </c>
      <c r="C17" s="46">
        <v>0</v>
      </c>
      <c r="D17" s="46">
        <v>0</v>
      </c>
      <c r="E17" s="46">
        <v>0</v>
      </c>
      <c r="F17" s="46">
        <v>0</v>
      </c>
      <c r="G17" s="46">
        <v>145070</v>
      </c>
      <c r="H17" s="41">
        <f t="shared" si="0"/>
        <v>145070</v>
      </c>
    </row>
    <row r="18" spans="1:8" ht="15" customHeight="1">
      <c r="A18" s="32" t="s">
        <v>43</v>
      </c>
      <c r="B18" s="33" t="s">
        <v>74</v>
      </c>
      <c r="C18" s="40">
        <v>0</v>
      </c>
      <c r="D18" s="40">
        <v>0</v>
      </c>
      <c r="E18" s="40">
        <v>0</v>
      </c>
      <c r="F18" s="46">
        <v>0</v>
      </c>
      <c r="G18" s="46">
        <v>0</v>
      </c>
      <c r="H18" s="41">
        <f t="shared" si="0"/>
        <v>0</v>
      </c>
    </row>
    <row r="19" spans="1:8" ht="15" customHeight="1">
      <c r="A19" s="32" t="s">
        <v>49</v>
      </c>
      <c r="B19" s="33" t="s">
        <v>80</v>
      </c>
      <c r="C19" s="40">
        <v>0</v>
      </c>
      <c r="D19" s="40">
        <v>0</v>
      </c>
      <c r="E19" s="40">
        <v>0</v>
      </c>
      <c r="F19" s="46">
        <v>0</v>
      </c>
      <c r="G19" s="46">
        <v>160584951</v>
      </c>
      <c r="H19" s="41">
        <f t="shared" si="0"/>
        <v>160584951</v>
      </c>
    </row>
    <row r="20" spans="1:8" ht="15" customHeight="1">
      <c r="A20" s="32" t="s">
        <v>53</v>
      </c>
      <c r="B20" s="33" t="s">
        <v>84</v>
      </c>
      <c r="C20" s="40">
        <v>0</v>
      </c>
      <c r="D20" s="40">
        <v>0</v>
      </c>
      <c r="E20" s="40">
        <v>0</v>
      </c>
      <c r="F20" s="40">
        <v>0</v>
      </c>
      <c r="G20" s="46">
        <v>25067</v>
      </c>
      <c r="H20" s="41">
        <f t="shared" si="0"/>
        <v>25067</v>
      </c>
    </row>
    <row r="21" spans="1:8" ht="15" customHeight="1">
      <c r="A21" s="34" t="s">
        <v>54</v>
      </c>
      <c r="B21" s="35" t="s">
        <v>85</v>
      </c>
      <c r="C21" s="42">
        <v>0</v>
      </c>
      <c r="D21" s="42">
        <v>0</v>
      </c>
      <c r="E21" s="42">
        <v>0</v>
      </c>
      <c r="F21" s="40">
        <v>0</v>
      </c>
      <c r="G21" s="46">
        <v>79104</v>
      </c>
      <c r="H21" s="43">
        <f t="shared" si="0"/>
        <v>79104</v>
      </c>
    </row>
    <row r="22" spans="1:8" ht="19.5" customHeight="1">
      <c r="A22" s="63" t="s">
        <v>7</v>
      </c>
      <c r="B22" s="64"/>
      <c r="C22" s="48">
        <f aca="true" t="shared" si="1" ref="C22:H22">SUM(C13:C21)</f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221254276</v>
      </c>
      <c r="H22" s="48">
        <f t="shared" si="1"/>
        <v>221254276</v>
      </c>
    </row>
    <row r="23" ht="12.75">
      <c r="A23" s="6" t="s">
        <v>123</v>
      </c>
    </row>
    <row r="24" spans="2:8" ht="12.75">
      <c r="B24" s="4"/>
      <c r="C24" s="4"/>
      <c r="D24" s="4"/>
      <c r="E24" s="4"/>
      <c r="F24" s="4"/>
      <c r="G24" s="4"/>
      <c r="H24" s="4"/>
    </row>
    <row r="25" spans="1:8" ht="12.75">
      <c r="A25" s="54" t="s">
        <v>8</v>
      </c>
      <c r="B25" s="4"/>
      <c r="C25" s="4"/>
      <c r="D25" s="4"/>
      <c r="E25" s="4"/>
      <c r="F25" s="4"/>
      <c r="G25" s="4"/>
      <c r="H25" s="4"/>
    </row>
    <row r="26" spans="1:8" ht="12.75">
      <c r="A26" s="20" t="s">
        <v>105</v>
      </c>
      <c r="B26" s="4"/>
      <c r="C26" s="4"/>
      <c r="D26" s="4"/>
      <c r="E26" s="4"/>
      <c r="F26" s="4"/>
      <c r="G26" s="4"/>
      <c r="H26" s="4"/>
    </row>
    <row r="27" spans="1:8" ht="12.75">
      <c r="A27" s="20" t="s">
        <v>106</v>
      </c>
      <c r="B27" s="4"/>
      <c r="C27" s="4"/>
      <c r="D27" s="4"/>
      <c r="E27" s="4"/>
      <c r="F27" s="4"/>
      <c r="G27" s="4"/>
      <c r="H27" s="4"/>
    </row>
    <row r="28" spans="1:8" ht="12.75">
      <c r="A28" s="20" t="s">
        <v>107</v>
      </c>
      <c r="B28" s="4"/>
      <c r="C28" s="4"/>
      <c r="D28" s="4"/>
      <c r="E28" s="4"/>
      <c r="F28" s="4"/>
      <c r="G28" s="4"/>
      <c r="H28" s="4"/>
    </row>
    <row r="29" ht="12.75">
      <c r="A29" s="20" t="s">
        <v>108</v>
      </c>
    </row>
    <row r="30" ht="12.75">
      <c r="A30" s="20" t="s">
        <v>109</v>
      </c>
    </row>
    <row r="31" s="28" customFormat="1" ht="12.75">
      <c r="A31" s="20" t="s">
        <v>110</v>
      </c>
    </row>
    <row r="32" s="28" customFormat="1" ht="12.75">
      <c r="A32" s="20" t="s">
        <v>111</v>
      </c>
    </row>
    <row r="33" s="28" customFormat="1" ht="12.75">
      <c r="A33" s="20"/>
    </row>
    <row r="34" s="28" customFormat="1" ht="12.75"/>
    <row r="35" s="28" customFormat="1" ht="12.75"/>
    <row r="36" s="28" customFormat="1" ht="12.75"/>
    <row r="37" spans="3:7" s="28" customFormat="1" ht="12.75">
      <c r="C37" s="29"/>
      <c r="D37" s="29"/>
      <c r="E37" s="29"/>
      <c r="F37" s="29"/>
      <c r="G37" s="29"/>
    </row>
    <row r="38" spans="3:8" s="28" customFormat="1" ht="12.75">
      <c r="C38" s="29"/>
      <c r="D38" s="29"/>
      <c r="E38" s="29"/>
      <c r="F38" s="29"/>
      <c r="G38" s="29"/>
      <c r="H38" s="29"/>
    </row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</sheetData>
  <sheetProtection/>
  <mergeCells count="6">
    <mergeCell ref="H10:H12"/>
    <mergeCell ref="A22:B22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1">
      <selection activeCell="I44" sqref="I44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1" t="s">
        <v>112</v>
      </c>
    </row>
    <row r="11" spans="1:9" ht="25.5">
      <c r="A11" s="68"/>
      <c r="B11" s="69"/>
      <c r="C11" s="70" t="s">
        <v>114</v>
      </c>
      <c r="D11" s="70"/>
      <c r="E11" s="70"/>
      <c r="F11" s="70"/>
      <c r="G11" s="70"/>
      <c r="H11" s="57" t="s">
        <v>115</v>
      </c>
      <c r="I11" s="68"/>
    </row>
    <row r="12" spans="1:13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2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>
        <v>0</v>
      </c>
      <c r="E13" s="47">
        <v>5260607</v>
      </c>
      <c r="F13" s="36">
        <v>0</v>
      </c>
      <c r="G13" s="36">
        <v>0</v>
      </c>
      <c r="H13" s="36">
        <v>0</v>
      </c>
      <c r="I13" s="37">
        <f>SUM(C13:H13)</f>
        <v>5260607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6332768</v>
      </c>
      <c r="F14" s="36">
        <v>0</v>
      </c>
      <c r="G14" s="36">
        <v>0</v>
      </c>
      <c r="H14" s="36">
        <v>422500</v>
      </c>
      <c r="I14" s="37">
        <f aca="true" t="shared" si="0" ref="I14:I43">SUM(C14:H14)</f>
        <v>6755268</v>
      </c>
    </row>
    <row r="15" spans="1:9" ht="15" customHeight="1">
      <c r="A15" s="1" t="s">
        <v>27</v>
      </c>
      <c r="B15" s="2" t="s">
        <v>58</v>
      </c>
      <c r="C15" s="36">
        <v>35815</v>
      </c>
      <c r="D15" s="36">
        <v>0</v>
      </c>
      <c r="E15" s="47">
        <v>11616927</v>
      </c>
      <c r="F15" s="36">
        <v>0</v>
      </c>
      <c r="G15" s="36">
        <v>0</v>
      </c>
      <c r="H15" s="36">
        <v>355034</v>
      </c>
      <c r="I15" s="37">
        <f t="shared" si="0"/>
        <v>12007776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7652555</v>
      </c>
      <c r="F16" s="36">
        <v>0</v>
      </c>
      <c r="G16" s="36">
        <v>0</v>
      </c>
      <c r="H16" s="36">
        <v>3645446</v>
      </c>
      <c r="I16" s="37">
        <f t="shared" si="0"/>
        <v>11298001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2378680</v>
      </c>
      <c r="F17" s="36">
        <v>0</v>
      </c>
      <c r="G17" s="36">
        <v>0</v>
      </c>
      <c r="H17" s="36">
        <v>0</v>
      </c>
      <c r="I17" s="37">
        <f t="shared" si="0"/>
        <v>2378680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30490387</v>
      </c>
      <c r="F18" s="36">
        <v>0</v>
      </c>
      <c r="G18" s="36">
        <v>0</v>
      </c>
      <c r="H18" s="36">
        <v>301990</v>
      </c>
      <c r="I18" s="37">
        <f t="shared" si="0"/>
        <v>30792377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22500081</v>
      </c>
      <c r="F19" s="36">
        <v>0</v>
      </c>
      <c r="G19" s="36">
        <v>0</v>
      </c>
      <c r="H19" s="36">
        <v>919034</v>
      </c>
      <c r="I19" s="37">
        <f t="shared" si="0"/>
        <v>23419115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32370742</v>
      </c>
      <c r="F20" s="36">
        <v>0</v>
      </c>
      <c r="G20" s="36">
        <v>0</v>
      </c>
      <c r="H20" s="36">
        <v>0</v>
      </c>
      <c r="I20" s="37">
        <f t="shared" si="0"/>
        <v>32370742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8144114</v>
      </c>
      <c r="F21" s="36">
        <v>0</v>
      </c>
      <c r="G21" s="36">
        <v>0</v>
      </c>
      <c r="H21" s="36">
        <v>27902</v>
      </c>
      <c r="I21" s="37">
        <f t="shared" si="0"/>
        <v>8172016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14054837</v>
      </c>
      <c r="F22" s="36">
        <v>0</v>
      </c>
      <c r="G22" s="36">
        <v>0</v>
      </c>
      <c r="H22" s="36">
        <v>155000</v>
      </c>
      <c r="I22" s="37">
        <f t="shared" si="0"/>
        <v>14209837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34153348</v>
      </c>
      <c r="F23" s="36">
        <v>0</v>
      </c>
      <c r="G23" s="36">
        <v>0</v>
      </c>
      <c r="H23" s="36">
        <v>0</v>
      </c>
      <c r="I23" s="37">
        <f t="shared" si="0"/>
        <v>34153348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35816379</v>
      </c>
      <c r="F24" s="36">
        <v>0</v>
      </c>
      <c r="G24" s="36">
        <v>0</v>
      </c>
      <c r="H24" s="36">
        <v>500000</v>
      </c>
      <c r="I24" s="37">
        <f t="shared" si="0"/>
        <v>36316379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37339137</v>
      </c>
      <c r="F25" s="36">
        <v>0</v>
      </c>
      <c r="G25" s="36">
        <v>0</v>
      </c>
      <c r="H25" s="36">
        <v>559058</v>
      </c>
      <c r="I25" s="37">
        <f t="shared" si="0"/>
        <v>37898195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33426274</v>
      </c>
      <c r="F26" s="36">
        <v>0</v>
      </c>
      <c r="G26" s="36">
        <v>0</v>
      </c>
      <c r="H26" s="36">
        <v>0</v>
      </c>
      <c r="I26" s="37">
        <f t="shared" si="0"/>
        <v>33426274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7943690</v>
      </c>
      <c r="F27" s="36">
        <v>0</v>
      </c>
      <c r="G27" s="36">
        <v>0</v>
      </c>
      <c r="H27" s="36">
        <v>0</v>
      </c>
      <c r="I27" s="37">
        <f t="shared" si="0"/>
        <v>7943690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6835797</v>
      </c>
      <c r="F28" s="36">
        <v>0</v>
      </c>
      <c r="G28" s="36">
        <v>0</v>
      </c>
      <c r="H28" s="36">
        <v>36600</v>
      </c>
      <c r="I28" s="37">
        <f t="shared" si="0"/>
        <v>6872397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5004496</v>
      </c>
      <c r="F29" s="36">
        <v>0</v>
      </c>
      <c r="G29" s="36">
        <v>0</v>
      </c>
      <c r="H29" s="36">
        <v>345080</v>
      </c>
      <c r="I29" s="37">
        <f t="shared" si="0"/>
        <v>5349576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6353347</v>
      </c>
      <c r="F30" s="36">
        <v>0</v>
      </c>
      <c r="G30" s="36">
        <v>0</v>
      </c>
      <c r="H30" s="36">
        <v>294435</v>
      </c>
      <c r="I30" s="37">
        <f t="shared" si="0"/>
        <v>6647782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17728221</v>
      </c>
      <c r="F31" s="36">
        <v>0</v>
      </c>
      <c r="G31" s="36">
        <v>0</v>
      </c>
      <c r="H31" s="36">
        <v>580000</v>
      </c>
      <c r="I31" s="37">
        <f t="shared" si="0"/>
        <v>18308221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6383063</v>
      </c>
      <c r="F32" s="36">
        <v>0</v>
      </c>
      <c r="G32" s="36">
        <v>0</v>
      </c>
      <c r="H32" s="36">
        <v>70000</v>
      </c>
      <c r="I32" s="37">
        <f t="shared" si="0"/>
        <v>6453063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3732211</v>
      </c>
      <c r="F33" s="36">
        <v>0</v>
      </c>
      <c r="G33" s="36">
        <v>0</v>
      </c>
      <c r="H33" s="36">
        <v>0</v>
      </c>
      <c r="I33" s="37">
        <f t="shared" si="0"/>
        <v>3732211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11776572</v>
      </c>
      <c r="F34" s="36">
        <v>0</v>
      </c>
      <c r="G34" s="36">
        <v>0</v>
      </c>
      <c r="H34" s="36">
        <v>365580</v>
      </c>
      <c r="I34" s="37">
        <f t="shared" si="0"/>
        <v>12142152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6966893</v>
      </c>
      <c r="F35" s="36">
        <v>0</v>
      </c>
      <c r="G35" s="36">
        <v>0</v>
      </c>
      <c r="H35" s="36">
        <v>34700</v>
      </c>
      <c r="I35" s="37">
        <f t="shared" si="0"/>
        <v>7001593</v>
      </c>
    </row>
    <row r="36" spans="1:9" ht="15" customHeight="1">
      <c r="A36" s="1" t="s">
        <v>49</v>
      </c>
      <c r="B36" s="2" t="s">
        <v>80</v>
      </c>
      <c r="C36" s="36">
        <v>0</v>
      </c>
      <c r="D36" s="36">
        <v>0</v>
      </c>
      <c r="E36" s="47">
        <v>99045</v>
      </c>
      <c r="F36" s="36">
        <v>0</v>
      </c>
      <c r="G36" s="36">
        <v>0</v>
      </c>
      <c r="H36" s="36">
        <v>0</v>
      </c>
      <c r="I36" s="37">
        <f t="shared" si="0"/>
        <v>99045</v>
      </c>
    </row>
    <row r="37" spans="1:9" ht="15" customHeight="1">
      <c r="A37" s="1" t="s">
        <v>50</v>
      </c>
      <c r="B37" s="2" t="s">
        <v>81</v>
      </c>
      <c r="C37" s="36">
        <v>0</v>
      </c>
      <c r="D37" s="36">
        <v>0</v>
      </c>
      <c r="E37" s="47">
        <v>53351660</v>
      </c>
      <c r="F37" s="36">
        <v>0</v>
      </c>
      <c r="G37" s="36">
        <v>0</v>
      </c>
      <c r="H37" s="36">
        <v>16945</v>
      </c>
      <c r="I37" s="37">
        <f t="shared" si="0"/>
        <v>53368605</v>
      </c>
    </row>
    <row r="38" spans="1:9" ht="15" customHeight="1">
      <c r="A38" s="1" t="s">
        <v>51</v>
      </c>
      <c r="B38" s="2" t="s">
        <v>82</v>
      </c>
      <c r="C38" s="36">
        <v>0</v>
      </c>
      <c r="D38" s="36">
        <v>0</v>
      </c>
      <c r="E38" s="47">
        <v>3054937</v>
      </c>
      <c r="F38" s="36">
        <v>0</v>
      </c>
      <c r="G38" s="36">
        <v>0</v>
      </c>
      <c r="H38" s="36">
        <v>27400</v>
      </c>
      <c r="I38" s="37">
        <f t="shared" si="0"/>
        <v>3082337</v>
      </c>
    </row>
    <row r="39" spans="1:9" ht="15" customHeight="1">
      <c r="A39" s="1" t="s">
        <v>52</v>
      </c>
      <c r="B39" s="2" t="s">
        <v>83</v>
      </c>
      <c r="C39" s="36">
        <v>0</v>
      </c>
      <c r="D39" s="36">
        <v>0</v>
      </c>
      <c r="E39" s="47">
        <v>13827789</v>
      </c>
      <c r="F39" s="36">
        <v>0</v>
      </c>
      <c r="G39" s="36">
        <v>0</v>
      </c>
      <c r="H39" s="36">
        <v>12647</v>
      </c>
      <c r="I39" s="37">
        <f t="shared" si="0"/>
        <v>13840436</v>
      </c>
    </row>
    <row r="40" spans="1:9" ht="15" customHeight="1">
      <c r="A40" s="1" t="s">
        <v>53</v>
      </c>
      <c r="B40" s="2" t="s">
        <v>84</v>
      </c>
      <c r="C40" s="36">
        <v>0</v>
      </c>
      <c r="D40" s="36">
        <v>0</v>
      </c>
      <c r="E40" s="47">
        <v>17958735</v>
      </c>
      <c r="F40" s="36">
        <v>0</v>
      </c>
      <c r="G40" s="36">
        <v>0</v>
      </c>
      <c r="H40" s="36">
        <v>1937471</v>
      </c>
      <c r="I40" s="37">
        <f t="shared" si="0"/>
        <v>19896206</v>
      </c>
    </row>
    <row r="41" spans="1:9" ht="15" customHeight="1">
      <c r="A41" s="1" t="s">
        <v>54</v>
      </c>
      <c r="B41" s="2" t="s">
        <v>85</v>
      </c>
      <c r="C41" s="36">
        <v>0</v>
      </c>
      <c r="D41" s="36">
        <v>0</v>
      </c>
      <c r="E41" s="47">
        <v>22977996</v>
      </c>
      <c r="F41" s="36">
        <v>0</v>
      </c>
      <c r="G41" s="36">
        <v>0</v>
      </c>
      <c r="H41" s="36">
        <v>1824743</v>
      </c>
      <c r="I41" s="37">
        <f t="shared" si="0"/>
        <v>24802739</v>
      </c>
    </row>
    <row r="42" spans="1:9" ht="15" customHeight="1">
      <c r="A42" s="1" t="s">
        <v>55</v>
      </c>
      <c r="B42" s="2" t="s">
        <v>86</v>
      </c>
      <c r="C42" s="36">
        <v>0</v>
      </c>
      <c r="D42" s="36">
        <v>0</v>
      </c>
      <c r="E42" s="47">
        <v>21398532</v>
      </c>
      <c r="F42" s="36">
        <v>0</v>
      </c>
      <c r="G42" s="36">
        <v>0</v>
      </c>
      <c r="H42" s="36">
        <v>1161702</v>
      </c>
      <c r="I42" s="37">
        <f t="shared" si="0"/>
        <v>22560234</v>
      </c>
    </row>
    <row r="43" spans="1:9" ht="15" customHeight="1">
      <c r="A43" s="1" t="s">
        <v>56</v>
      </c>
      <c r="B43" s="2" t="s">
        <v>87</v>
      </c>
      <c r="C43" s="36">
        <v>0</v>
      </c>
      <c r="D43" s="36">
        <v>0</v>
      </c>
      <c r="E43" s="47">
        <v>12418355</v>
      </c>
      <c r="F43" s="36">
        <v>0</v>
      </c>
      <c r="G43" s="36">
        <v>0</v>
      </c>
      <c r="H43" s="36">
        <v>0</v>
      </c>
      <c r="I43" s="37">
        <f t="shared" si="0"/>
        <v>12418355</v>
      </c>
    </row>
    <row r="44" spans="1:9" ht="19.5" customHeight="1">
      <c r="A44" s="63" t="s">
        <v>7</v>
      </c>
      <c r="B44" s="64"/>
      <c r="C44" s="48">
        <f aca="true" t="shared" si="1" ref="C44:I44">SUM(C13:C43)</f>
        <v>35815</v>
      </c>
      <c r="D44" s="48">
        <f t="shared" si="1"/>
        <v>0</v>
      </c>
      <c r="E44" s="48">
        <f t="shared" si="1"/>
        <v>499348175</v>
      </c>
      <c r="F44" s="48">
        <f t="shared" si="1"/>
        <v>0</v>
      </c>
      <c r="G44" s="48">
        <f t="shared" si="1"/>
        <v>0</v>
      </c>
      <c r="H44" s="48">
        <f t="shared" si="1"/>
        <v>13593267</v>
      </c>
      <c r="I44" s="48">
        <f t="shared" si="1"/>
        <v>512977257</v>
      </c>
    </row>
    <row r="45" ht="12.75">
      <c r="A45" s="6" t="s">
        <v>123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0.035815</v>
      </c>
      <c r="D58" s="55">
        <f t="shared" si="2"/>
        <v>0</v>
      </c>
      <c r="E58" s="55">
        <f t="shared" si="2"/>
        <v>499.348175</v>
      </c>
      <c r="F58" s="55">
        <f t="shared" si="2"/>
        <v>0</v>
      </c>
      <c r="G58" s="55">
        <f t="shared" si="2"/>
        <v>0</v>
      </c>
      <c r="H58" s="55">
        <f t="shared" si="2"/>
        <v>13.593267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130" zoomScaleNormal="130" zoomScalePageLayoutView="0" workbookViewId="0" topLeftCell="A1">
      <selection activeCell="H17" sqref="H17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1" t="s">
        <v>2</v>
      </c>
      <c r="B10" s="66" t="s">
        <v>3</v>
      </c>
      <c r="C10" s="63" t="s">
        <v>116</v>
      </c>
      <c r="D10" s="67"/>
      <c r="E10" s="67"/>
      <c r="F10" s="67"/>
      <c r="G10" s="67"/>
      <c r="H10" s="61" t="s">
        <v>112</v>
      </c>
    </row>
    <row r="11" spans="1:8" ht="25.5">
      <c r="A11" s="68"/>
      <c r="B11" s="69"/>
      <c r="C11" s="70" t="s">
        <v>114</v>
      </c>
      <c r="D11" s="70"/>
      <c r="E11" s="70"/>
      <c r="F11" s="70"/>
      <c r="G11" s="57" t="s">
        <v>115</v>
      </c>
      <c r="H11" s="68"/>
    </row>
    <row r="12" spans="1:8" ht="12.75">
      <c r="A12" s="65"/>
      <c r="B12" s="62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5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204645</v>
      </c>
      <c r="F13" s="8">
        <v>0</v>
      </c>
      <c r="G13" s="8">
        <v>26645</v>
      </c>
      <c r="H13" s="3">
        <f>SUM(C13:G13)</f>
        <v>231290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654102</v>
      </c>
      <c r="F14" s="8">
        <v>0</v>
      </c>
      <c r="G14" s="8">
        <v>0</v>
      </c>
      <c r="H14" s="3">
        <f>SUM(C14:G14)</f>
        <v>654102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739042</v>
      </c>
      <c r="F15" s="8">
        <v>0</v>
      </c>
      <c r="G15" s="8">
        <v>0</v>
      </c>
      <c r="H15" s="3">
        <f>SUM(C15:G15)</f>
        <v>739042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188799</v>
      </c>
      <c r="F16" s="8">
        <v>0</v>
      </c>
      <c r="G16" s="8">
        <v>0</v>
      </c>
      <c r="H16" s="3">
        <f>SUM(C16:G16)</f>
        <v>188799</v>
      </c>
    </row>
    <row r="17" spans="1:8" ht="19.5" customHeight="1">
      <c r="A17" s="63" t="s">
        <v>7</v>
      </c>
      <c r="B17" s="64"/>
      <c r="C17" s="56">
        <f aca="true" t="shared" si="0" ref="C17:H17">SUM(C13:C16)</f>
        <v>0</v>
      </c>
      <c r="D17" s="56">
        <f t="shared" si="0"/>
        <v>0</v>
      </c>
      <c r="E17" s="56">
        <f t="shared" si="0"/>
        <v>1786588</v>
      </c>
      <c r="F17" s="56">
        <f t="shared" si="0"/>
        <v>0</v>
      </c>
      <c r="G17" s="56">
        <f t="shared" si="0"/>
        <v>26645</v>
      </c>
      <c r="H17" s="56">
        <f t="shared" si="0"/>
        <v>1813233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2019-10-10T14:23:28Z</dcterms:modified>
  <cp:category/>
  <cp:version/>
  <cp:contentType/>
  <cp:contentStatus/>
</cp:coreProperties>
</file>