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<sst xmlns="http://schemas.openxmlformats.org/spreadsheetml/2006/main" count="517" uniqueCount="127">
  <si>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</si>
  <si>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</si>
  <si>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</si>
  <si>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</si>
  <si>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</si>
  <si>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</si>
  <si>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</si>
  <si>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</si>
  <si>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</si>
  <si>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</si>
  <si>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</si>
  <si>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</si>
  <si>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</si>
  <si>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</si>
  <si>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</si>
  <si>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</si>
  <si>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</si>
  <si>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</si>
  <si>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</si>
  <si>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</si>
  <si>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</si>
  <si>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</si>
  <si>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</si>
  <si>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</si>
  <si>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</si>
  <si>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</si>
  <si>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</si>
  <si>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</si>
  <si>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</si>
  <si>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</si>
  <si>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</si>
  <si>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</si>
  <si>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</si>
  <si>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</si>
  <si>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</si>
  <si>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</si>
  <si>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</si>
  <si>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</si>
  <si>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</si>
  <si>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</si>
  <si>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</si>
  <si>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</si>
  <si>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</si>
  <si>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</si>
  <si>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</si>
  <si>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</si>
  <si>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</si>
  <si>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</si>
  <si>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</si>
  <si>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</si>
  <si>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</si>
  <si>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</si>
  <si>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</si>
  <si>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</si>
  <si>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</si>
  <si>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</si>
  <si>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</si>
  <si>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</si>
  <si>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</si>
  <si>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</si>
  <si>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</si>
  <si>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</si>
  <si>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</si>
  <si>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</si>
  <si>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</si>
  <si>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</si>
  <si>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</si>
  <si>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</si>
  <si>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</si>
  <si>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</si>
  <si>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</si>
  <si>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</si>
  <si>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</si>
  <si>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</si>
  <si>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</si>
  <si>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</si>
  <si>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</si>
  <si>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</si>
  <si>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</si>
  <si>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</si>
  <si>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</si>
  <si>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</si>
  <si>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</si>
  <si>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</si>
  <si>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</si>
  <si>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</si>
  <si>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</si>
  <si>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</si>
  <si>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</si>
  <si>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</si>
  <si>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</si>
  <si>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</si>
  <si>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</si>
  <si>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</si>
  <si>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</si>
  <si>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</si>
  <si>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</si>
  <si>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</si>
  <si>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</si>
  <si>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</si>
  <si>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</si>
  <si>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</si>
  <si>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</si>
  <si>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</si>
  <si>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</si>
  <si>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</si>
  <si>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</si>
  <si>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</si>
  <si>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</si>
  <si>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</si>
  <si>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</si>
  <si>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</si>
  <si>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</si>
  <si>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</si>
  <si>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</si>
  <si>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</si>
  <si>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</si>
  <si>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</si>
  <si>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</si>
  <si>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</si>
  <si>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</si>
  <si>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</si>
  <si>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</si>
  <si>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PRESPUESTO INSTITUCIONAL MODIFICADO AÑO FISCAL 2020 - MES DE OCTUBRE</t>
  </si>
  <si>
    <t>Fuente: SIAF, Consulta Amigable y Base de Datos al 31 de Octubre del 2020</t>
  </si>
  <si>
    <t xml:space="preserve">INSTITUTO NACIONAL DE SALUD MENTAL </t>
  </si>
  <si>
    <t xml:space="preserve">INSTITUTO NACIONAL DE CIENCIAS NEUROLOGICAS 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</si>
</sst>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9"/>
      <color indexed="63"/>
      <name val="Calibri"/>
      <family val="0"/>
    </font>
    <font>
      <sz val="7.55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197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5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00" fontId="67" fillId="34" borderId="0" xfId="0" applyNumberFormat="1" applyFont="1" applyFill="1" applyBorder="1" applyAlignment="1" applyProtection="1">
      <alignment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36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FTE'!$C$58:$G$58</c:f>
              <c:strCache/>
            </c:strRef>
          </c:cat>
          <c:val>
            <c:numRef>
              <c:f>'PIM FTE'!$C$59:$G$59</c:f>
              <c:numCache/>
            </c:numRef>
          </c:val>
          <c:shape val="box"/>
        </c:ser>
        <c:shape val="box"/>
        <c:axId val="64426181"/>
        <c:axId val="42964718"/>
      </c:bar3D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5"/>
          <c:y val="0.478"/>
          <c:w val="0.036"/>
          <c:h val="0.2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48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RO'!$C$60:$I$60</c:f>
              <c:strCache/>
            </c:strRef>
          </c:cat>
          <c:val>
            <c:numRef>
              <c:f>'PTO RO'!$C$61:$I$61</c:f>
              <c:numCache/>
            </c:numRef>
          </c:val>
          <c:shape val="box"/>
        </c:ser>
        <c:shape val="box"/>
        <c:axId val="51138143"/>
        <c:axId val="57590104"/>
      </c:bar3DChart>
      <c:cat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38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5"/>
          <c:y val="0.4375"/>
          <c:w val="0.0275"/>
          <c:h val="0.2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4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RDR'!$C$60:$H$60</c:f>
              <c:strCache/>
            </c:strRef>
          </c:cat>
          <c:val>
            <c:numRef>
              <c:f>'PTO RDR'!$C$61:$H$61</c:f>
              <c:numCache/>
            </c:numRef>
          </c:val>
          <c:shape val="box"/>
        </c:ser>
        <c:shape val="box"/>
        <c:axId val="48548889"/>
        <c:axId val="34286818"/>
      </c:bar3DChart>
      <c:catAx>
        <c:axId val="4854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45925"/>
          <c:w val="0.0297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2095"/>
          <c:w val="0.930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ROOC'!$B$65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ROOC'!$C$64:$H$64</c:f>
              <c:strCache/>
            </c:strRef>
          </c:cat>
          <c:val>
            <c:numRef>
              <c:f>'PTO ROOC'!$C$65:$H$65</c:f>
              <c:numCache/>
            </c:numRef>
          </c:val>
          <c:shape val="box"/>
        </c:ser>
        <c:shape val="box"/>
        <c:axId val="40145907"/>
        <c:axId val="25768844"/>
      </c:bar3D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145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43075"/>
          <c:w val="0.0395"/>
          <c:h val="0.3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38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30593005"/>
        <c:axId val="6901590"/>
      </c:bar3DChart>
      <c:catAx>
        <c:axId val="305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01590"/>
        <c:crosses val="autoZero"/>
        <c:auto val="1"/>
        <c:lblOffset val="100"/>
        <c:tickLblSkip val="1"/>
        <c:noMultiLvlLbl val="0"/>
      </c:catAx>
      <c:valAx>
        <c:axId val="6901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3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175"/>
          <c:y val="0.45825"/>
          <c:w val="0.03325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247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62114311"/>
        <c:axId val="22157888"/>
      </c:bar3DChart>
      <c:catAx>
        <c:axId val="6211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157888"/>
        <c:crosses val="autoZero"/>
        <c:auto val="1"/>
        <c:lblOffset val="100"/>
        <c:tickLblSkip val="1"/>
        <c:noMultiLvlLbl val="0"/>
      </c:catAx>
      <c:valAx>
        <c:axId val="22157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114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44375"/>
          <c:w val="0.04525"/>
          <c:h val="0.2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123825</xdr:rowOff>
    </xdr:from>
    <xdr:to>
      <xdr:col>8</xdr:col>
      <xdr:colOff>66675</xdr:colOff>
      <xdr:row>79</xdr:row>
      <xdr:rowOff>104775</xdr:rowOff>
    </xdr:to>
    <xdr:graphicFrame>
      <xdr:nvGraphicFramePr>
        <xdr:cNvPr id="1" name="12 Gráfico"/>
        <xdr:cNvGraphicFramePr/>
      </xdr:nvGraphicFramePr>
      <xdr:xfrm>
        <a:off x="47625" y="1006792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152400</xdr:rowOff>
    </xdr:from>
    <xdr:to>
      <xdr:col>9</xdr:col>
      <xdr:colOff>771525</xdr:colOff>
      <xdr:row>82</xdr:row>
      <xdr:rowOff>142875</xdr:rowOff>
    </xdr:to>
    <xdr:graphicFrame>
      <xdr:nvGraphicFramePr>
        <xdr:cNvPr id="1" name="1 Gráfico"/>
        <xdr:cNvGraphicFramePr/>
      </xdr:nvGraphicFramePr>
      <xdr:xfrm>
        <a:off x="38100" y="10487025"/>
        <a:ext cx="115538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28575</xdr:rowOff>
    </xdr:from>
    <xdr:to>
      <xdr:col>8</xdr:col>
      <xdr:colOff>666750</xdr:colOff>
      <xdr:row>82</xdr:row>
      <xdr:rowOff>57150</xdr:rowOff>
    </xdr:to>
    <xdr:graphicFrame>
      <xdr:nvGraphicFramePr>
        <xdr:cNvPr id="1" name="5 Gráfico"/>
        <xdr:cNvGraphicFramePr/>
      </xdr:nvGraphicFramePr>
      <xdr:xfrm>
        <a:off x="28575" y="10248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55</xdr:row>
      <xdr:rowOff>142875</xdr:rowOff>
    </xdr:from>
    <xdr:to>
      <xdr:col>9</xdr:col>
      <xdr:colOff>0</xdr:colOff>
      <xdr:row>78</xdr:row>
      <xdr:rowOff>152400</xdr:rowOff>
    </xdr:to>
    <xdr:graphicFrame>
      <xdr:nvGraphicFramePr>
        <xdr:cNvPr id="5" name="Gráfico 2"/>
        <xdr:cNvGraphicFramePr/>
      </xdr:nvGraphicFramePr>
      <xdr:xfrm>
        <a:off x="66675" y="10363200"/>
        <a:ext cx="94869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="130" zoomScaleNormal="13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6" width="12.140625" style="12" customWidth="1"/>
    <col min="7" max="7" width="11.8515625" style="12" bestFit="1" customWidth="1"/>
    <col min="8" max="8" width="13.4218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66" t="s">
        <v>2</v>
      </c>
      <c r="B10" s="71" t="s">
        <v>24</v>
      </c>
      <c r="C10" s="68" t="s">
        <v>4</v>
      </c>
      <c r="D10" s="72"/>
      <c r="E10" s="72"/>
      <c r="F10" s="72"/>
      <c r="G10" s="69"/>
      <c r="H10" s="66" t="s">
        <v>112</v>
      </c>
      <c r="I10" s="11"/>
      <c r="J10" s="11"/>
      <c r="K10" s="11"/>
      <c r="L10" s="11"/>
      <c r="M10" s="11"/>
    </row>
    <row r="11" spans="1:13" ht="33.75" customHeight="1">
      <c r="A11" s="70"/>
      <c r="B11" s="67"/>
      <c r="C11" s="55" t="s">
        <v>116</v>
      </c>
      <c r="D11" s="55" t="s">
        <v>117</v>
      </c>
      <c r="E11" s="55" t="s">
        <v>118</v>
      </c>
      <c r="F11" s="55" t="s">
        <v>119</v>
      </c>
      <c r="G11" s="55" t="s">
        <v>120</v>
      </c>
      <c r="H11" s="67"/>
      <c r="I11" s="11"/>
      <c r="J11" s="11"/>
      <c r="K11" s="11"/>
      <c r="L11" s="11"/>
      <c r="M11" s="11"/>
    </row>
    <row r="12" spans="1:13" ht="15" customHeight="1">
      <c r="A12" s="46" t="s">
        <v>5</v>
      </c>
      <c r="B12" s="28" t="s">
        <v>6</v>
      </c>
      <c r="C12" s="35">
        <v>1710406915</v>
      </c>
      <c r="D12" s="35">
        <v>79644699</v>
      </c>
      <c r="E12" s="35">
        <v>59527523</v>
      </c>
      <c r="F12" s="35">
        <v>9047622</v>
      </c>
      <c r="G12" s="35">
        <v>0</v>
      </c>
      <c r="H12" s="36">
        <f>SUM(C12:G12)</f>
        <v>1858626759</v>
      </c>
      <c r="I12" s="9"/>
      <c r="J12" s="5"/>
      <c r="K12" s="5"/>
      <c r="L12" s="4"/>
      <c r="M12" s="5"/>
    </row>
    <row r="13" spans="1:13" ht="15" customHeight="1">
      <c r="A13" s="47" t="s">
        <v>26</v>
      </c>
      <c r="B13" s="30" t="s">
        <v>125</v>
      </c>
      <c r="C13" s="37">
        <v>44573374</v>
      </c>
      <c r="D13" s="37">
        <v>3704612</v>
      </c>
      <c r="E13" s="37">
        <v>818955</v>
      </c>
      <c r="F13" s="37">
        <v>4835925</v>
      </c>
      <c r="G13" s="37">
        <v>0</v>
      </c>
      <c r="H13" s="38">
        <f aca="true" t="shared" si="0" ref="H13:H44">SUM(C13:G13)</f>
        <v>53932866</v>
      </c>
      <c r="I13" s="9"/>
      <c r="J13" s="5"/>
      <c r="K13" s="5"/>
      <c r="L13" s="4"/>
      <c r="M13" s="5"/>
    </row>
    <row r="14" spans="1:13" ht="15" customHeight="1">
      <c r="A14" s="47" t="s">
        <v>27</v>
      </c>
      <c r="B14" s="30" t="s">
        <v>126</v>
      </c>
      <c r="C14" s="37">
        <v>53815847</v>
      </c>
      <c r="D14" s="37">
        <v>5978407</v>
      </c>
      <c r="E14" s="37">
        <v>1308969</v>
      </c>
      <c r="F14" s="37">
        <v>17226085</v>
      </c>
      <c r="G14" s="37">
        <v>0</v>
      </c>
      <c r="H14" s="38">
        <f t="shared" si="0"/>
        <v>78329308</v>
      </c>
      <c r="I14" s="9"/>
      <c r="J14" s="5"/>
      <c r="K14" s="5"/>
      <c r="L14" s="4"/>
      <c r="M14" s="5"/>
    </row>
    <row r="15" spans="1:13" ht="15" customHeight="1">
      <c r="A15" s="47" t="s">
        <v>28</v>
      </c>
      <c r="B15" s="30" t="s">
        <v>59</v>
      </c>
      <c r="C15" s="37">
        <v>30629504</v>
      </c>
      <c r="D15" s="37">
        <v>20654206</v>
      </c>
      <c r="E15" s="37">
        <v>0</v>
      </c>
      <c r="F15" s="37">
        <v>12817973</v>
      </c>
      <c r="G15" s="37">
        <v>0</v>
      </c>
      <c r="H15" s="38">
        <f t="shared" si="0"/>
        <v>64101683</v>
      </c>
      <c r="I15" s="9"/>
      <c r="J15" s="5"/>
      <c r="K15" s="5"/>
      <c r="L15" s="4"/>
      <c r="M15" s="5"/>
    </row>
    <row r="16" spans="1:13" ht="15" customHeight="1">
      <c r="A16" s="47" t="s">
        <v>29</v>
      </c>
      <c r="B16" s="30" t="s">
        <v>60</v>
      </c>
      <c r="C16" s="37">
        <v>44370994</v>
      </c>
      <c r="D16" s="37">
        <v>4190047</v>
      </c>
      <c r="E16" s="37">
        <v>330255</v>
      </c>
      <c r="F16" s="37">
        <v>3321256</v>
      </c>
      <c r="G16" s="37">
        <v>0</v>
      </c>
      <c r="H16" s="38">
        <f t="shared" si="0"/>
        <v>52212552</v>
      </c>
      <c r="I16" s="9"/>
      <c r="J16" s="5"/>
      <c r="K16" s="5"/>
      <c r="L16" s="4"/>
      <c r="M16" s="5"/>
    </row>
    <row r="17" spans="1:13" ht="15" customHeight="1">
      <c r="A17" s="47" t="s">
        <v>30</v>
      </c>
      <c r="B17" s="30" t="s">
        <v>61</v>
      </c>
      <c r="C17" s="37">
        <v>190850312</v>
      </c>
      <c r="D17" s="37">
        <v>17923557</v>
      </c>
      <c r="E17" s="37">
        <v>3502750</v>
      </c>
      <c r="F17" s="37">
        <v>37566356</v>
      </c>
      <c r="G17" s="37">
        <v>0</v>
      </c>
      <c r="H17" s="38">
        <f t="shared" si="0"/>
        <v>249842975</v>
      </c>
      <c r="I17" s="9"/>
      <c r="J17" s="5"/>
      <c r="K17" s="5"/>
      <c r="L17" s="4"/>
      <c r="M17" s="5"/>
    </row>
    <row r="18" spans="1:13" ht="15" customHeight="1">
      <c r="A18" s="47" t="s">
        <v>31</v>
      </c>
      <c r="B18" s="30" t="s">
        <v>62</v>
      </c>
      <c r="C18" s="37">
        <v>135310362</v>
      </c>
      <c r="D18" s="37">
        <v>9118010</v>
      </c>
      <c r="E18" s="37">
        <v>6908723</v>
      </c>
      <c r="F18" s="37">
        <v>26681857</v>
      </c>
      <c r="G18" s="37">
        <v>0</v>
      </c>
      <c r="H18" s="38">
        <f t="shared" si="0"/>
        <v>178018952</v>
      </c>
      <c r="I18" s="9"/>
      <c r="J18" s="5"/>
      <c r="K18" s="5"/>
      <c r="L18" s="4"/>
      <c r="M18" s="5"/>
    </row>
    <row r="19" spans="1:13" ht="15" customHeight="1">
      <c r="A19" s="47" t="s">
        <v>32</v>
      </c>
      <c r="B19" s="30" t="s">
        <v>63</v>
      </c>
      <c r="C19" s="37">
        <v>182764027</v>
      </c>
      <c r="D19" s="37">
        <v>12702208</v>
      </c>
      <c r="E19" s="37">
        <v>9939992</v>
      </c>
      <c r="F19" s="37">
        <v>34089403</v>
      </c>
      <c r="G19" s="37">
        <v>0</v>
      </c>
      <c r="H19" s="38">
        <f t="shared" si="0"/>
        <v>239495630</v>
      </c>
      <c r="I19" s="9"/>
      <c r="J19" s="5"/>
      <c r="K19" s="5"/>
      <c r="L19" s="4"/>
      <c r="M19" s="5"/>
    </row>
    <row r="20" spans="1:13" ht="15" customHeight="1">
      <c r="A20" s="47" t="s">
        <v>33</v>
      </c>
      <c r="B20" s="30" t="s">
        <v>64</v>
      </c>
      <c r="C20" s="37">
        <v>40073089</v>
      </c>
      <c r="D20" s="37">
        <v>4900539</v>
      </c>
      <c r="E20" s="37">
        <v>1740641</v>
      </c>
      <c r="F20" s="37">
        <v>6360163</v>
      </c>
      <c r="G20" s="37">
        <v>0</v>
      </c>
      <c r="H20" s="38">
        <f t="shared" si="0"/>
        <v>53074432</v>
      </c>
      <c r="I20" s="9"/>
      <c r="J20" s="5"/>
      <c r="K20" s="5"/>
      <c r="L20" s="4"/>
      <c r="M20" s="5"/>
    </row>
    <row r="21" spans="1:13" ht="15" customHeight="1">
      <c r="A21" s="47" t="s">
        <v>34</v>
      </c>
      <c r="B21" s="30" t="s">
        <v>65</v>
      </c>
      <c r="C21" s="37">
        <v>94201090</v>
      </c>
      <c r="D21" s="37">
        <v>5796040</v>
      </c>
      <c r="E21" s="37">
        <v>4111353</v>
      </c>
      <c r="F21" s="37">
        <v>14601954</v>
      </c>
      <c r="G21" s="37">
        <v>0</v>
      </c>
      <c r="H21" s="38">
        <f t="shared" si="0"/>
        <v>118710437</v>
      </c>
      <c r="I21" s="9"/>
      <c r="J21" s="5"/>
      <c r="K21" s="5"/>
      <c r="L21" s="4"/>
      <c r="M21" s="5"/>
    </row>
    <row r="22" spans="1:13" ht="15" customHeight="1">
      <c r="A22" s="47" t="s">
        <v>35</v>
      </c>
      <c r="B22" s="30" t="s">
        <v>66</v>
      </c>
      <c r="C22" s="37">
        <v>180481257</v>
      </c>
      <c r="D22" s="37">
        <v>16272859</v>
      </c>
      <c r="E22" s="37">
        <v>10330727</v>
      </c>
      <c r="F22" s="37">
        <v>45264920</v>
      </c>
      <c r="G22" s="37">
        <v>0</v>
      </c>
      <c r="H22" s="38">
        <f t="shared" si="0"/>
        <v>252349763</v>
      </c>
      <c r="I22" s="9"/>
      <c r="J22" s="5"/>
      <c r="K22" s="5"/>
      <c r="L22" s="4"/>
      <c r="M22" s="5"/>
    </row>
    <row r="23" spans="1:13" ht="15" customHeight="1">
      <c r="A23" s="47" t="s">
        <v>36</v>
      </c>
      <c r="B23" s="30" t="s">
        <v>67</v>
      </c>
      <c r="C23" s="37">
        <v>149175558</v>
      </c>
      <c r="D23" s="37">
        <v>8900534</v>
      </c>
      <c r="E23" s="37">
        <v>6710489</v>
      </c>
      <c r="F23" s="37">
        <v>42194066</v>
      </c>
      <c r="G23" s="37">
        <v>0</v>
      </c>
      <c r="H23" s="38">
        <f t="shared" si="0"/>
        <v>206980647</v>
      </c>
      <c r="I23" s="9"/>
      <c r="J23" s="5"/>
      <c r="K23" s="5"/>
      <c r="L23" s="4"/>
      <c r="M23" s="5"/>
    </row>
    <row r="24" spans="1:13" ht="15" customHeight="1">
      <c r="A24" s="47" t="s">
        <v>37</v>
      </c>
      <c r="B24" s="30" t="s">
        <v>68</v>
      </c>
      <c r="C24" s="37">
        <v>225591711</v>
      </c>
      <c r="D24" s="37">
        <v>20995704</v>
      </c>
      <c r="E24" s="37">
        <v>15680778</v>
      </c>
      <c r="F24" s="37">
        <v>47339143</v>
      </c>
      <c r="G24" s="37">
        <v>0</v>
      </c>
      <c r="H24" s="38">
        <f t="shared" si="0"/>
        <v>309607336</v>
      </c>
      <c r="I24" s="9"/>
      <c r="J24" s="5"/>
      <c r="K24" s="5"/>
      <c r="L24" s="4"/>
      <c r="M24" s="5"/>
    </row>
    <row r="25" spans="1:13" ht="15" customHeight="1">
      <c r="A25" s="47" t="s">
        <v>38</v>
      </c>
      <c r="B25" s="30" t="s">
        <v>69</v>
      </c>
      <c r="C25" s="37">
        <v>209265341</v>
      </c>
      <c r="D25" s="37">
        <v>14914687</v>
      </c>
      <c r="E25" s="37">
        <v>12916994</v>
      </c>
      <c r="F25" s="37">
        <v>41454298</v>
      </c>
      <c r="G25" s="37">
        <v>0</v>
      </c>
      <c r="H25" s="38">
        <f t="shared" si="0"/>
        <v>278551320</v>
      </c>
      <c r="I25" s="9"/>
      <c r="J25" s="5"/>
      <c r="K25" s="5"/>
      <c r="L25" s="4"/>
      <c r="M25" s="5"/>
    </row>
    <row r="26" spans="1:13" ht="15" customHeight="1">
      <c r="A26" s="47" t="s">
        <v>39</v>
      </c>
      <c r="B26" s="30" t="s">
        <v>70</v>
      </c>
      <c r="C26" s="37">
        <v>106057422</v>
      </c>
      <c r="D26" s="37">
        <v>9640622</v>
      </c>
      <c r="E26" s="37">
        <v>5392705</v>
      </c>
      <c r="F26" s="37">
        <v>9977363</v>
      </c>
      <c r="G26" s="37">
        <v>0</v>
      </c>
      <c r="H26" s="38">
        <f t="shared" si="0"/>
        <v>131068112</v>
      </c>
      <c r="I26" s="9"/>
      <c r="J26" s="5"/>
      <c r="K26" s="5"/>
      <c r="L26" s="4"/>
      <c r="M26" s="5"/>
    </row>
    <row r="27" spans="1:13" ht="15" customHeight="1">
      <c r="A27" s="47" t="s">
        <v>40</v>
      </c>
      <c r="B27" s="30" t="s">
        <v>71</v>
      </c>
      <c r="C27" s="37">
        <v>68955137</v>
      </c>
      <c r="D27" s="37">
        <v>10724943</v>
      </c>
      <c r="E27" s="37">
        <v>2993796</v>
      </c>
      <c r="F27" s="37">
        <v>7613049</v>
      </c>
      <c r="G27" s="37">
        <v>0</v>
      </c>
      <c r="H27" s="38">
        <f t="shared" si="0"/>
        <v>90286925</v>
      </c>
      <c r="I27" s="9"/>
      <c r="J27" s="5"/>
      <c r="K27" s="5"/>
      <c r="L27" s="4"/>
      <c r="M27" s="5"/>
    </row>
    <row r="28" spans="1:13" ht="15" customHeight="1">
      <c r="A28" s="47" t="s">
        <v>41</v>
      </c>
      <c r="B28" s="30" t="s">
        <v>72</v>
      </c>
      <c r="C28" s="37">
        <v>51706068</v>
      </c>
      <c r="D28" s="37">
        <v>2259976</v>
      </c>
      <c r="E28" s="37">
        <v>1870776</v>
      </c>
      <c r="F28" s="37">
        <v>5924779</v>
      </c>
      <c r="G28" s="37">
        <v>0</v>
      </c>
      <c r="H28" s="38">
        <f t="shared" si="0"/>
        <v>61761599</v>
      </c>
      <c r="I28" s="9"/>
      <c r="J28" s="5"/>
      <c r="K28" s="5"/>
      <c r="L28" s="4"/>
      <c r="M28" s="5"/>
    </row>
    <row r="29" spans="1:13" ht="15" customHeight="1">
      <c r="A29" s="47" t="s">
        <v>42</v>
      </c>
      <c r="B29" s="30" t="s">
        <v>73</v>
      </c>
      <c r="C29" s="37">
        <v>57067937</v>
      </c>
      <c r="D29" s="37">
        <v>4574544</v>
      </c>
      <c r="E29" s="37">
        <v>946872</v>
      </c>
      <c r="F29" s="37">
        <v>5544071</v>
      </c>
      <c r="G29" s="37">
        <v>0</v>
      </c>
      <c r="H29" s="38">
        <f t="shared" si="0"/>
        <v>68133424</v>
      </c>
      <c r="I29" s="9"/>
      <c r="J29" s="5"/>
      <c r="K29" s="5"/>
      <c r="L29" s="4"/>
      <c r="M29" s="5"/>
    </row>
    <row r="30" spans="1:13" ht="15" customHeight="1">
      <c r="A30" s="47" t="s">
        <v>43</v>
      </c>
      <c r="B30" s="30" t="s">
        <v>74</v>
      </c>
      <c r="C30" s="37">
        <v>110948973</v>
      </c>
      <c r="D30" s="37">
        <v>8344358</v>
      </c>
      <c r="E30" s="37">
        <v>2812398</v>
      </c>
      <c r="F30" s="37">
        <v>16493645</v>
      </c>
      <c r="G30" s="37">
        <v>0</v>
      </c>
      <c r="H30" s="38">
        <f t="shared" si="0"/>
        <v>138599374</v>
      </c>
      <c r="I30" s="9"/>
      <c r="J30" s="5"/>
      <c r="K30" s="5"/>
      <c r="L30" s="4"/>
      <c r="M30" s="5"/>
    </row>
    <row r="31" spans="1:13" ht="15" customHeight="1">
      <c r="A31" s="47" t="s">
        <v>44</v>
      </c>
      <c r="B31" s="30" t="s">
        <v>75</v>
      </c>
      <c r="C31" s="37">
        <v>58233447</v>
      </c>
      <c r="D31" s="37">
        <v>5127153</v>
      </c>
      <c r="E31" s="37">
        <v>3201280</v>
      </c>
      <c r="F31" s="37">
        <v>8656598</v>
      </c>
      <c r="G31" s="37">
        <v>0</v>
      </c>
      <c r="H31" s="38">
        <f t="shared" si="0"/>
        <v>75218478</v>
      </c>
      <c r="I31" s="9"/>
      <c r="J31" s="5"/>
      <c r="K31" s="5"/>
      <c r="L31" s="4"/>
      <c r="M31" s="5"/>
    </row>
    <row r="32" spans="1:13" ht="15" customHeight="1">
      <c r="A32" s="47" t="s">
        <v>45</v>
      </c>
      <c r="B32" s="30" t="s">
        <v>76</v>
      </c>
      <c r="C32" s="37">
        <v>34444624</v>
      </c>
      <c r="D32" s="37">
        <v>3593969</v>
      </c>
      <c r="E32" s="37">
        <v>1130110</v>
      </c>
      <c r="F32" s="37">
        <v>3704662</v>
      </c>
      <c r="G32" s="37">
        <v>0</v>
      </c>
      <c r="H32" s="38">
        <f t="shared" si="0"/>
        <v>42873365</v>
      </c>
      <c r="I32" s="9"/>
      <c r="J32" s="5"/>
      <c r="K32" s="5"/>
      <c r="L32" s="4"/>
      <c r="M32" s="5"/>
    </row>
    <row r="33" spans="1:13" ht="15" customHeight="1">
      <c r="A33" s="47" t="s">
        <v>46</v>
      </c>
      <c r="B33" s="30" t="s">
        <v>77</v>
      </c>
      <c r="C33" s="37">
        <v>75815993</v>
      </c>
      <c r="D33" s="37">
        <v>3788581</v>
      </c>
      <c r="E33" s="37">
        <v>6311769</v>
      </c>
      <c r="F33" s="37">
        <v>11751449</v>
      </c>
      <c r="G33" s="37">
        <v>0</v>
      </c>
      <c r="H33" s="38">
        <f t="shared" si="0"/>
        <v>97667792</v>
      </c>
      <c r="I33" s="9"/>
      <c r="J33" s="5"/>
      <c r="K33" s="5"/>
      <c r="L33" s="4"/>
      <c r="M33" s="5"/>
    </row>
    <row r="34" spans="1:13" ht="15" customHeight="1">
      <c r="A34" s="47" t="s">
        <v>47</v>
      </c>
      <c r="B34" s="30" t="s">
        <v>78</v>
      </c>
      <c r="C34" s="37">
        <v>63623612</v>
      </c>
      <c r="D34" s="37">
        <v>5155230</v>
      </c>
      <c r="E34" s="37">
        <v>2090346</v>
      </c>
      <c r="F34" s="37">
        <v>7000200</v>
      </c>
      <c r="G34" s="37">
        <v>0</v>
      </c>
      <c r="H34" s="38">
        <f t="shared" si="0"/>
        <v>77869388</v>
      </c>
      <c r="I34" s="9"/>
      <c r="J34" s="5"/>
      <c r="K34" s="5"/>
      <c r="L34" s="4"/>
      <c r="M34" s="5"/>
    </row>
    <row r="35" spans="1:13" ht="15" customHeight="1">
      <c r="A35" s="47" t="s">
        <v>48</v>
      </c>
      <c r="B35" s="30" t="s">
        <v>79</v>
      </c>
      <c r="C35" s="37">
        <v>1462154875</v>
      </c>
      <c r="D35" s="37">
        <v>9850785</v>
      </c>
      <c r="E35" s="37">
        <v>1020594711</v>
      </c>
      <c r="F35" s="37">
        <v>1354800</v>
      </c>
      <c r="G35" s="37">
        <v>0</v>
      </c>
      <c r="H35" s="38">
        <f t="shared" si="0"/>
        <v>2493955171</v>
      </c>
      <c r="I35" s="9"/>
      <c r="L35" s="4"/>
      <c r="M35" s="5"/>
    </row>
    <row r="36" spans="1:13" ht="15" customHeight="1">
      <c r="A36" s="47" t="s">
        <v>49</v>
      </c>
      <c r="B36" s="30" t="s">
        <v>80</v>
      </c>
      <c r="C36" s="37">
        <v>452072169</v>
      </c>
      <c r="D36" s="37">
        <v>1500000</v>
      </c>
      <c r="E36" s="37">
        <v>339344030</v>
      </c>
      <c r="F36" s="37">
        <v>0</v>
      </c>
      <c r="G36" s="37">
        <v>0</v>
      </c>
      <c r="H36" s="38">
        <f t="shared" si="0"/>
        <v>792916199</v>
      </c>
      <c r="I36" s="9"/>
      <c r="L36" s="4"/>
      <c r="M36" s="5"/>
    </row>
    <row r="37" spans="1:13" ht="15" customHeight="1">
      <c r="A37" s="47" t="s">
        <v>50</v>
      </c>
      <c r="B37" s="30" t="s">
        <v>81</v>
      </c>
      <c r="C37" s="37">
        <v>124084047</v>
      </c>
      <c r="D37" s="37">
        <v>12599485</v>
      </c>
      <c r="E37" s="37">
        <v>6886599</v>
      </c>
      <c r="F37" s="37">
        <v>57957538</v>
      </c>
      <c r="G37" s="37">
        <v>0</v>
      </c>
      <c r="H37" s="38">
        <f t="shared" si="0"/>
        <v>201527669</v>
      </c>
      <c r="I37" s="9"/>
      <c r="J37" s="5"/>
      <c r="K37" s="5"/>
      <c r="L37" s="4"/>
      <c r="M37" s="5"/>
    </row>
    <row r="38" spans="1:13" ht="15" customHeight="1">
      <c r="A38" s="47" t="s">
        <v>51</v>
      </c>
      <c r="B38" s="30" t="s">
        <v>82</v>
      </c>
      <c r="C38" s="37">
        <v>34824791</v>
      </c>
      <c r="D38" s="37">
        <v>1250054</v>
      </c>
      <c r="E38" s="37">
        <v>1120197</v>
      </c>
      <c r="F38" s="37">
        <v>4791285</v>
      </c>
      <c r="G38" s="37">
        <v>0</v>
      </c>
      <c r="H38" s="38">
        <f t="shared" si="0"/>
        <v>41986327</v>
      </c>
      <c r="I38" s="9"/>
      <c r="J38" s="5"/>
      <c r="K38" s="5"/>
      <c r="L38" s="4"/>
      <c r="M38" s="5"/>
    </row>
    <row r="39" spans="1:13" ht="15" customHeight="1">
      <c r="A39" s="47" t="s">
        <v>52</v>
      </c>
      <c r="B39" s="30" t="s">
        <v>83</v>
      </c>
      <c r="C39" s="37">
        <v>122495715</v>
      </c>
      <c r="D39" s="37">
        <v>4812583</v>
      </c>
      <c r="E39" s="37">
        <v>27933674</v>
      </c>
      <c r="F39" s="37">
        <v>23507587</v>
      </c>
      <c r="G39" s="37">
        <v>0</v>
      </c>
      <c r="H39" s="38">
        <f t="shared" si="0"/>
        <v>178749559</v>
      </c>
      <c r="I39" s="9"/>
      <c r="J39" s="5"/>
      <c r="K39" s="5"/>
      <c r="L39" s="4"/>
      <c r="M39" s="5"/>
    </row>
    <row r="40" spans="1:13" ht="15" customHeight="1">
      <c r="A40" s="47" t="s">
        <v>53</v>
      </c>
      <c r="B40" s="30" t="s">
        <v>84</v>
      </c>
      <c r="C40" s="37">
        <v>227186433</v>
      </c>
      <c r="D40" s="37">
        <v>10954162</v>
      </c>
      <c r="E40" s="37">
        <v>7979743</v>
      </c>
      <c r="F40" s="37">
        <v>28465422</v>
      </c>
      <c r="G40" s="37">
        <v>808070</v>
      </c>
      <c r="H40" s="38">
        <f t="shared" si="0"/>
        <v>275393830</v>
      </c>
      <c r="I40" s="9"/>
      <c r="J40" s="5"/>
      <c r="K40" s="5"/>
      <c r="L40" s="4"/>
      <c r="M40" s="5"/>
    </row>
    <row r="41" spans="1:13" ht="15" customHeight="1">
      <c r="A41" s="47" t="s">
        <v>54</v>
      </c>
      <c r="B41" s="30" t="s">
        <v>85</v>
      </c>
      <c r="C41" s="37">
        <v>296424383</v>
      </c>
      <c r="D41" s="37">
        <v>8000000</v>
      </c>
      <c r="E41" s="37">
        <v>13173138</v>
      </c>
      <c r="F41" s="37">
        <v>32244047</v>
      </c>
      <c r="G41" s="37">
        <v>132615</v>
      </c>
      <c r="H41" s="38">
        <f t="shared" si="0"/>
        <v>349974183</v>
      </c>
      <c r="I41" s="9"/>
      <c r="J41" s="5"/>
      <c r="K41" s="5"/>
      <c r="L41" s="4"/>
      <c r="M41" s="5"/>
    </row>
    <row r="42" spans="1:13" ht="15" customHeight="1">
      <c r="A42" s="47" t="s">
        <v>55</v>
      </c>
      <c r="B42" s="30" t="s">
        <v>86</v>
      </c>
      <c r="C42" s="37">
        <v>303690726</v>
      </c>
      <c r="D42" s="37">
        <v>24624452</v>
      </c>
      <c r="E42" s="37">
        <v>9691667</v>
      </c>
      <c r="F42" s="37">
        <v>23524474</v>
      </c>
      <c r="G42" s="37">
        <v>799129</v>
      </c>
      <c r="H42" s="38">
        <f t="shared" si="0"/>
        <v>362330448</v>
      </c>
      <c r="I42" s="9"/>
      <c r="J42" s="5"/>
      <c r="K42" s="5"/>
      <c r="L42" s="4"/>
      <c r="M42" s="5"/>
    </row>
    <row r="43" spans="1:13" ht="15" customHeight="1">
      <c r="A43" s="58" t="s">
        <v>56</v>
      </c>
      <c r="B43" s="59" t="s">
        <v>87</v>
      </c>
      <c r="C43" s="60">
        <v>161188468</v>
      </c>
      <c r="D43" s="60">
        <v>10396023</v>
      </c>
      <c r="E43" s="60">
        <v>5294879</v>
      </c>
      <c r="F43" s="60">
        <v>13953323</v>
      </c>
      <c r="G43" s="60">
        <v>538239</v>
      </c>
      <c r="H43" s="61">
        <f t="shared" si="0"/>
        <v>191370932</v>
      </c>
      <c r="I43" s="9"/>
      <c r="J43" s="5"/>
      <c r="K43" s="5"/>
      <c r="L43" s="4"/>
      <c r="M43" s="5"/>
    </row>
    <row r="44" spans="1:13" ht="15" customHeight="1">
      <c r="A44" s="48">
        <v>148</v>
      </c>
      <c r="B44" s="32" t="s">
        <v>121</v>
      </c>
      <c r="C44" s="39">
        <v>80735983</v>
      </c>
      <c r="D44" s="39">
        <v>0</v>
      </c>
      <c r="E44" s="39">
        <v>22812074</v>
      </c>
      <c r="F44" s="39">
        <v>368750</v>
      </c>
      <c r="G44" s="39">
        <v>0</v>
      </c>
      <c r="H44" s="40">
        <f t="shared" si="0"/>
        <v>103916807</v>
      </c>
      <c r="I44" s="9"/>
      <c r="J44" s="5"/>
      <c r="K44" s="5"/>
      <c r="L44" s="4"/>
      <c r="M44" s="5"/>
    </row>
    <row r="45" spans="1:13" ht="19.5" customHeight="1">
      <c r="A45" s="68" t="s">
        <v>7</v>
      </c>
      <c r="B45" s="69"/>
      <c r="C45" s="45">
        <f aca="true" t="shared" si="1" ref="C45:H45">SUM(C12:C44)</f>
        <v>7183220184</v>
      </c>
      <c r="D45" s="45">
        <f t="shared" si="1"/>
        <v>362893029</v>
      </c>
      <c r="E45" s="45">
        <f t="shared" si="1"/>
        <v>1615408913</v>
      </c>
      <c r="F45" s="45">
        <f t="shared" si="1"/>
        <v>605634063</v>
      </c>
      <c r="G45" s="45">
        <f t="shared" si="1"/>
        <v>2278053</v>
      </c>
      <c r="H45" s="45">
        <f t="shared" si="1"/>
        <v>9769434242</v>
      </c>
      <c r="I45" s="4"/>
      <c r="J45" s="4"/>
      <c r="K45" s="4"/>
      <c r="L45" s="4"/>
      <c r="M45" s="4"/>
    </row>
    <row r="46" spans="1:8" ht="12.75">
      <c r="A46" s="6" t="s">
        <v>124</v>
      </c>
      <c r="C46" s="17"/>
      <c r="H46" s="17"/>
    </row>
    <row r="47" spans="2:13" ht="12.75">
      <c r="B47" s="4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</row>
    <row r="48" spans="1:13" ht="12.75">
      <c r="A48" s="51" t="s">
        <v>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18" t="s">
        <v>13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2.75">
      <c r="A53" s="16" t="s">
        <v>18</v>
      </c>
    </row>
    <row r="54" s="19" customFormat="1" ht="12.75">
      <c r="A54" s="19">
        <v>1000000</v>
      </c>
    </row>
    <row r="55" s="19" customFormat="1" ht="12.75"/>
    <row r="56" s="19" customFormat="1" ht="12.75"/>
    <row r="57" s="19" customFormat="1" ht="12.75"/>
    <row r="58" spans="2:7" s="19" customFormat="1" ht="12.75">
      <c r="B58" s="19" t="s">
        <v>88</v>
      </c>
      <c r="C58" s="19" t="s">
        <v>19</v>
      </c>
      <c r="D58" s="19" t="s">
        <v>20</v>
      </c>
      <c r="E58" s="19" t="s">
        <v>21</v>
      </c>
      <c r="F58" s="19" t="s">
        <v>22</v>
      </c>
      <c r="G58" s="19" t="s">
        <v>23</v>
      </c>
    </row>
    <row r="59" spans="2:7" s="19" customFormat="1" ht="12.75">
      <c r="B59" s="19" t="s">
        <v>89</v>
      </c>
      <c r="C59" s="49">
        <f>C45/$A$54</f>
        <v>7183.220184</v>
      </c>
      <c r="D59" s="49">
        <f>D45/$A$54</f>
        <v>362.893029</v>
      </c>
      <c r="E59" s="49">
        <f>E45/$A$54</f>
        <v>1615.408913</v>
      </c>
      <c r="F59" s="49">
        <f>F45/$A$54</f>
        <v>605.634063</v>
      </c>
      <c r="G59" s="49">
        <f>G45/$A$54</f>
        <v>2.278053</v>
      </c>
    </row>
    <row r="60" spans="3:7" s="19" customFormat="1" ht="12.75">
      <c r="C60" s="57"/>
      <c r="D60" s="20"/>
      <c r="E60" s="20"/>
      <c r="F60" s="20"/>
      <c r="G60" s="20"/>
    </row>
    <row r="61" spans="3:7" s="19" customFormat="1" ht="12.75">
      <c r="C61" s="20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="19" customFormat="1" ht="12.75"/>
    <row r="64" s="19" customFormat="1" ht="12.75"/>
    <row r="65" s="56" customFormat="1" ht="12.75"/>
    <row r="66" s="25" customFormat="1" ht="12.75"/>
    <row r="67" s="25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</sheetData>
  <sheetProtection/>
  <mergeCells count="5">
    <mergeCell ref="H10:H11"/>
    <mergeCell ref="A45:B45"/>
    <mergeCell ref="A10:A11"/>
    <mergeCell ref="B10:B11"/>
    <mergeCell ref="C10:G10"/>
  </mergeCells>
  <conditionalFormatting sqref="C47:G4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5" width="12.00390625" style="12" bestFit="1" customWidth="1"/>
    <col min="6" max="6" width="11.421875" style="12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00390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123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66" t="s">
        <v>2</v>
      </c>
      <c r="B10" s="71" t="s">
        <v>24</v>
      </c>
      <c r="C10" s="68" t="s">
        <v>115</v>
      </c>
      <c r="D10" s="72"/>
      <c r="E10" s="72"/>
      <c r="F10" s="72"/>
      <c r="G10" s="72"/>
      <c r="H10" s="72"/>
      <c r="I10" s="72"/>
      <c r="J10" s="66" t="s">
        <v>112</v>
      </c>
    </row>
    <row r="11" spans="1:10" ht="19.5" customHeight="1">
      <c r="A11" s="73"/>
      <c r="B11" s="74"/>
      <c r="C11" s="75" t="s">
        <v>113</v>
      </c>
      <c r="D11" s="75"/>
      <c r="E11" s="75"/>
      <c r="F11" s="75"/>
      <c r="G11" s="75"/>
      <c r="H11" s="75" t="s">
        <v>114</v>
      </c>
      <c r="I11" s="75"/>
      <c r="J11" s="73"/>
    </row>
    <row r="12" spans="1:17" ht="19.5" customHeight="1">
      <c r="A12" s="70"/>
      <c r="B12" s="67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7"/>
      <c r="L12" s="24"/>
      <c r="M12" s="24"/>
      <c r="N12" s="24"/>
      <c r="O12" s="24"/>
      <c r="P12" s="24"/>
      <c r="Q12" s="24"/>
    </row>
    <row r="13" spans="1:10" ht="15" customHeight="1">
      <c r="A13" s="1" t="s">
        <v>5</v>
      </c>
      <c r="B13" s="2" t="s">
        <v>6</v>
      </c>
      <c r="C13" s="33">
        <v>851119262</v>
      </c>
      <c r="D13" s="33">
        <v>35207735</v>
      </c>
      <c r="E13" s="33">
        <v>510732278</v>
      </c>
      <c r="F13" s="33">
        <v>56237948</v>
      </c>
      <c r="G13" s="33">
        <v>15384380</v>
      </c>
      <c r="H13" s="33">
        <v>849872</v>
      </c>
      <c r="I13" s="33">
        <v>240875440</v>
      </c>
      <c r="J13" s="34">
        <f>SUM(C13:I13)</f>
        <v>1710406915</v>
      </c>
    </row>
    <row r="14" spans="1:10" ht="15" customHeight="1">
      <c r="A14" s="1" t="s">
        <v>26</v>
      </c>
      <c r="B14" s="2" t="s">
        <v>125</v>
      </c>
      <c r="C14" s="33">
        <v>26670817</v>
      </c>
      <c r="D14" s="33">
        <v>1305687</v>
      </c>
      <c r="E14" s="33">
        <v>11855886</v>
      </c>
      <c r="F14" s="33">
        <v>0</v>
      </c>
      <c r="G14" s="33">
        <v>32437</v>
      </c>
      <c r="H14" s="33">
        <v>0</v>
      </c>
      <c r="I14" s="33">
        <v>4708547</v>
      </c>
      <c r="J14" s="34">
        <f aca="true" t="shared" si="0" ref="J14:J45">SUM(C14:I14)</f>
        <v>44573374</v>
      </c>
    </row>
    <row r="15" spans="1:10" ht="15" customHeight="1">
      <c r="A15" s="1" t="s">
        <v>27</v>
      </c>
      <c r="B15" s="2" t="s">
        <v>126</v>
      </c>
      <c r="C15" s="33">
        <v>30339568</v>
      </c>
      <c r="D15" s="33">
        <v>2496872</v>
      </c>
      <c r="E15" s="33">
        <v>20178372</v>
      </c>
      <c r="F15" s="33">
        <v>0</v>
      </c>
      <c r="G15" s="33">
        <v>90835</v>
      </c>
      <c r="H15" s="33">
        <v>0</v>
      </c>
      <c r="I15" s="33">
        <v>710200</v>
      </c>
      <c r="J15" s="34">
        <f t="shared" si="0"/>
        <v>53815847</v>
      </c>
    </row>
    <row r="16" spans="1:10" ht="15" customHeight="1">
      <c r="A16" s="1" t="s">
        <v>28</v>
      </c>
      <c r="B16" s="2" t="s">
        <v>59</v>
      </c>
      <c r="C16" s="33">
        <v>15220345</v>
      </c>
      <c r="D16" s="33">
        <v>768820</v>
      </c>
      <c r="E16" s="33">
        <v>14226880</v>
      </c>
      <c r="F16" s="33">
        <v>4680</v>
      </c>
      <c r="G16" s="33">
        <v>79084</v>
      </c>
      <c r="H16" s="33">
        <v>0</v>
      </c>
      <c r="I16" s="33">
        <v>329695</v>
      </c>
      <c r="J16" s="34">
        <f t="shared" si="0"/>
        <v>30629504</v>
      </c>
    </row>
    <row r="17" spans="1:10" ht="15" customHeight="1">
      <c r="A17" s="1" t="s">
        <v>29</v>
      </c>
      <c r="B17" s="2" t="s">
        <v>60</v>
      </c>
      <c r="C17" s="33">
        <v>20983832</v>
      </c>
      <c r="D17" s="33">
        <v>1675411</v>
      </c>
      <c r="E17" s="33">
        <v>20305643</v>
      </c>
      <c r="F17" s="33">
        <v>0</v>
      </c>
      <c r="G17" s="33">
        <v>0</v>
      </c>
      <c r="H17" s="33">
        <v>0</v>
      </c>
      <c r="I17" s="33">
        <v>1406108</v>
      </c>
      <c r="J17" s="34">
        <f t="shared" si="0"/>
        <v>44370994</v>
      </c>
    </row>
    <row r="18" spans="1:10" ht="15" customHeight="1">
      <c r="A18" s="1" t="s">
        <v>30</v>
      </c>
      <c r="B18" s="2" t="s">
        <v>61</v>
      </c>
      <c r="C18" s="33">
        <v>124313136</v>
      </c>
      <c r="D18" s="33">
        <v>15389686</v>
      </c>
      <c r="E18" s="33">
        <v>49821615</v>
      </c>
      <c r="F18" s="33">
        <v>0</v>
      </c>
      <c r="G18" s="33">
        <v>549296</v>
      </c>
      <c r="H18" s="33">
        <v>0</v>
      </c>
      <c r="I18" s="33">
        <v>776579</v>
      </c>
      <c r="J18" s="34">
        <f t="shared" si="0"/>
        <v>190850312</v>
      </c>
    </row>
    <row r="19" spans="1:10" ht="15" customHeight="1">
      <c r="A19" s="1" t="s">
        <v>31</v>
      </c>
      <c r="B19" s="2" t="s">
        <v>62</v>
      </c>
      <c r="C19" s="33">
        <v>87366970</v>
      </c>
      <c r="D19" s="33">
        <v>10156856</v>
      </c>
      <c r="E19" s="33">
        <v>36500872</v>
      </c>
      <c r="F19" s="33">
        <v>0</v>
      </c>
      <c r="G19" s="33">
        <v>176598</v>
      </c>
      <c r="H19" s="33">
        <v>0</v>
      </c>
      <c r="I19" s="33">
        <v>1109066</v>
      </c>
      <c r="J19" s="34">
        <f t="shared" si="0"/>
        <v>135310362</v>
      </c>
    </row>
    <row r="20" spans="1:10" ht="15" customHeight="1">
      <c r="A20" s="1" t="s">
        <v>32</v>
      </c>
      <c r="B20" s="2" t="s">
        <v>63</v>
      </c>
      <c r="C20" s="33">
        <v>94334522</v>
      </c>
      <c r="D20" s="33">
        <v>9252275</v>
      </c>
      <c r="E20" s="33">
        <v>74357329</v>
      </c>
      <c r="F20" s="33">
        <v>0</v>
      </c>
      <c r="G20" s="33">
        <v>44105</v>
      </c>
      <c r="H20" s="33">
        <v>0</v>
      </c>
      <c r="I20" s="33">
        <v>4775796</v>
      </c>
      <c r="J20" s="34">
        <f t="shared" si="0"/>
        <v>182764027</v>
      </c>
    </row>
    <row r="21" spans="1:10" ht="15" customHeight="1">
      <c r="A21" s="1" t="s">
        <v>33</v>
      </c>
      <c r="B21" s="2" t="s">
        <v>64</v>
      </c>
      <c r="C21" s="33">
        <v>25413095</v>
      </c>
      <c r="D21" s="33">
        <v>2273297</v>
      </c>
      <c r="E21" s="33">
        <v>12324607</v>
      </c>
      <c r="F21" s="33">
        <v>0</v>
      </c>
      <c r="G21" s="33">
        <v>30000</v>
      </c>
      <c r="H21" s="33">
        <v>0</v>
      </c>
      <c r="I21" s="33">
        <v>32090</v>
      </c>
      <c r="J21" s="34">
        <f t="shared" si="0"/>
        <v>40073089</v>
      </c>
    </row>
    <row r="22" spans="1:10" ht="15" customHeight="1">
      <c r="A22" s="1" t="s">
        <v>34</v>
      </c>
      <c r="B22" s="2" t="s">
        <v>65</v>
      </c>
      <c r="C22" s="33">
        <v>60529312</v>
      </c>
      <c r="D22" s="33">
        <v>6666917</v>
      </c>
      <c r="E22" s="33">
        <v>26974861</v>
      </c>
      <c r="F22" s="33">
        <v>0</v>
      </c>
      <c r="G22" s="33">
        <v>30000</v>
      </c>
      <c r="H22" s="33">
        <v>0</v>
      </c>
      <c r="I22" s="33">
        <v>0</v>
      </c>
      <c r="J22" s="34">
        <f t="shared" si="0"/>
        <v>94201090</v>
      </c>
    </row>
    <row r="23" spans="1:10" ht="15" customHeight="1">
      <c r="A23" s="1" t="s">
        <v>35</v>
      </c>
      <c r="B23" s="2" t="s">
        <v>66</v>
      </c>
      <c r="C23" s="33">
        <v>96459444</v>
      </c>
      <c r="D23" s="33">
        <v>9793916</v>
      </c>
      <c r="E23" s="33">
        <v>68502193</v>
      </c>
      <c r="F23" s="33">
        <v>4500</v>
      </c>
      <c r="G23" s="33">
        <v>0</v>
      </c>
      <c r="H23" s="33">
        <v>0</v>
      </c>
      <c r="I23" s="33">
        <v>5721204</v>
      </c>
      <c r="J23" s="34">
        <f t="shared" si="0"/>
        <v>180481257</v>
      </c>
    </row>
    <row r="24" spans="1:10" ht="15" customHeight="1">
      <c r="A24" s="1" t="s">
        <v>36</v>
      </c>
      <c r="B24" s="2" t="s">
        <v>67</v>
      </c>
      <c r="C24" s="33">
        <v>95550450</v>
      </c>
      <c r="D24" s="33">
        <v>4735173</v>
      </c>
      <c r="E24" s="33">
        <v>48419367</v>
      </c>
      <c r="F24" s="33">
        <v>0</v>
      </c>
      <c r="G24" s="33">
        <v>50000</v>
      </c>
      <c r="H24" s="33">
        <v>0</v>
      </c>
      <c r="I24" s="33">
        <v>420568</v>
      </c>
      <c r="J24" s="34">
        <f t="shared" si="0"/>
        <v>149175558</v>
      </c>
    </row>
    <row r="25" spans="1:10" ht="15" customHeight="1">
      <c r="A25" s="1" t="s">
        <v>37</v>
      </c>
      <c r="B25" s="2" t="s">
        <v>68</v>
      </c>
      <c r="C25" s="33">
        <v>143068309</v>
      </c>
      <c r="D25" s="33">
        <v>16645687</v>
      </c>
      <c r="E25" s="33">
        <v>63937104</v>
      </c>
      <c r="F25" s="33">
        <v>0</v>
      </c>
      <c r="G25" s="33">
        <v>275585</v>
      </c>
      <c r="H25" s="33">
        <v>0</v>
      </c>
      <c r="I25" s="33">
        <v>1665026</v>
      </c>
      <c r="J25" s="34">
        <f t="shared" si="0"/>
        <v>225591711</v>
      </c>
    </row>
    <row r="26" spans="1:10" ht="15" customHeight="1">
      <c r="A26" s="1" t="s">
        <v>38</v>
      </c>
      <c r="B26" s="2" t="s">
        <v>69</v>
      </c>
      <c r="C26" s="33">
        <v>115391098</v>
      </c>
      <c r="D26" s="33">
        <v>14853524</v>
      </c>
      <c r="E26" s="33">
        <v>65859677</v>
      </c>
      <c r="F26" s="33">
        <v>0</v>
      </c>
      <c r="G26" s="33">
        <v>42915</v>
      </c>
      <c r="H26" s="33">
        <v>0</v>
      </c>
      <c r="I26" s="33">
        <v>13118127</v>
      </c>
      <c r="J26" s="34">
        <f t="shared" si="0"/>
        <v>209265341</v>
      </c>
    </row>
    <row r="27" spans="1:10" ht="15" customHeight="1">
      <c r="A27" s="1" t="s">
        <v>39</v>
      </c>
      <c r="B27" s="2" t="s">
        <v>70</v>
      </c>
      <c r="C27" s="33">
        <v>57469198</v>
      </c>
      <c r="D27" s="33">
        <v>11765018</v>
      </c>
      <c r="E27" s="33">
        <v>36142506</v>
      </c>
      <c r="F27" s="33">
        <v>0</v>
      </c>
      <c r="G27" s="33">
        <v>48285</v>
      </c>
      <c r="H27" s="33">
        <v>0</v>
      </c>
      <c r="I27" s="33">
        <v>632415</v>
      </c>
      <c r="J27" s="34">
        <f t="shared" si="0"/>
        <v>106057422</v>
      </c>
    </row>
    <row r="28" spans="1:10" ht="15" customHeight="1">
      <c r="A28" s="1" t="s">
        <v>40</v>
      </c>
      <c r="B28" s="2" t="s">
        <v>71</v>
      </c>
      <c r="C28" s="33">
        <v>43431026</v>
      </c>
      <c r="D28" s="33">
        <v>2668190</v>
      </c>
      <c r="E28" s="33">
        <v>22790415</v>
      </c>
      <c r="F28" s="33">
        <v>0</v>
      </c>
      <c r="G28" s="33">
        <v>23906</v>
      </c>
      <c r="H28" s="33">
        <v>0</v>
      </c>
      <c r="I28" s="33">
        <v>41600</v>
      </c>
      <c r="J28" s="34">
        <f t="shared" si="0"/>
        <v>68955137</v>
      </c>
    </row>
    <row r="29" spans="1:10" ht="15" customHeight="1">
      <c r="A29" s="1" t="s">
        <v>41</v>
      </c>
      <c r="B29" s="2" t="s">
        <v>72</v>
      </c>
      <c r="C29" s="33">
        <v>30941563</v>
      </c>
      <c r="D29" s="33">
        <v>213582</v>
      </c>
      <c r="E29" s="33">
        <v>18204536</v>
      </c>
      <c r="F29" s="33">
        <v>0</v>
      </c>
      <c r="G29" s="33">
        <v>70644</v>
      </c>
      <c r="H29" s="33">
        <v>0</v>
      </c>
      <c r="I29" s="33">
        <v>2275743</v>
      </c>
      <c r="J29" s="34">
        <f t="shared" si="0"/>
        <v>51706068</v>
      </c>
    </row>
    <row r="30" spans="1:10" ht="15" customHeight="1">
      <c r="A30" s="1" t="s">
        <v>42</v>
      </c>
      <c r="B30" s="2" t="s">
        <v>73</v>
      </c>
      <c r="C30" s="33">
        <v>39198407</v>
      </c>
      <c r="D30" s="33">
        <v>4623372</v>
      </c>
      <c r="E30" s="33">
        <v>12644741</v>
      </c>
      <c r="F30" s="33">
        <v>0</v>
      </c>
      <c r="G30" s="33">
        <v>194914</v>
      </c>
      <c r="H30" s="33">
        <v>0</v>
      </c>
      <c r="I30" s="33">
        <v>406503</v>
      </c>
      <c r="J30" s="34">
        <f t="shared" si="0"/>
        <v>57067937</v>
      </c>
    </row>
    <row r="31" spans="1:10" ht="15" customHeight="1">
      <c r="A31" s="1" t="s">
        <v>43</v>
      </c>
      <c r="B31" s="2" t="s">
        <v>74</v>
      </c>
      <c r="C31" s="33">
        <v>69073130</v>
      </c>
      <c r="D31" s="33">
        <v>6387860</v>
      </c>
      <c r="E31" s="33">
        <v>33235812</v>
      </c>
      <c r="F31" s="33">
        <v>0</v>
      </c>
      <c r="G31" s="33">
        <v>339541</v>
      </c>
      <c r="H31" s="33">
        <v>0</v>
      </c>
      <c r="I31" s="33">
        <v>1912630</v>
      </c>
      <c r="J31" s="34">
        <f t="shared" si="0"/>
        <v>110948973</v>
      </c>
    </row>
    <row r="32" spans="1:10" ht="15" customHeight="1">
      <c r="A32" s="1" t="s">
        <v>44</v>
      </c>
      <c r="B32" s="2" t="s">
        <v>75</v>
      </c>
      <c r="C32" s="33">
        <v>29849219</v>
      </c>
      <c r="D32" s="33">
        <v>861847</v>
      </c>
      <c r="E32" s="33">
        <v>27324585</v>
      </c>
      <c r="F32" s="33">
        <v>0</v>
      </c>
      <c r="G32" s="33">
        <v>0</v>
      </c>
      <c r="H32" s="33">
        <v>0</v>
      </c>
      <c r="I32" s="33">
        <v>197796</v>
      </c>
      <c r="J32" s="34">
        <f t="shared" si="0"/>
        <v>58233447</v>
      </c>
    </row>
    <row r="33" spans="1:10" ht="15" customHeight="1">
      <c r="A33" s="1" t="s">
        <v>45</v>
      </c>
      <c r="B33" s="2" t="s">
        <v>76</v>
      </c>
      <c r="C33" s="33">
        <v>17019811</v>
      </c>
      <c r="D33" s="33">
        <v>201229</v>
      </c>
      <c r="E33" s="33">
        <v>17184104</v>
      </c>
      <c r="F33" s="33">
        <v>0</v>
      </c>
      <c r="G33" s="33">
        <v>0</v>
      </c>
      <c r="H33" s="33">
        <v>0</v>
      </c>
      <c r="I33" s="33">
        <v>39480</v>
      </c>
      <c r="J33" s="34">
        <f t="shared" si="0"/>
        <v>34444624</v>
      </c>
    </row>
    <row r="34" spans="1:10" ht="15" customHeight="1">
      <c r="A34" s="1" t="s">
        <v>46</v>
      </c>
      <c r="B34" s="2" t="s">
        <v>77</v>
      </c>
      <c r="C34" s="33">
        <v>38325579</v>
      </c>
      <c r="D34" s="33">
        <v>238692</v>
      </c>
      <c r="E34" s="33">
        <v>36158130</v>
      </c>
      <c r="F34" s="33">
        <v>0</v>
      </c>
      <c r="G34" s="33">
        <v>7910</v>
      </c>
      <c r="H34" s="33">
        <v>0</v>
      </c>
      <c r="I34" s="33">
        <v>1085682</v>
      </c>
      <c r="J34" s="34">
        <f t="shared" si="0"/>
        <v>75815993</v>
      </c>
    </row>
    <row r="35" spans="1:10" ht="15" customHeight="1">
      <c r="A35" s="1" t="s">
        <v>47</v>
      </c>
      <c r="B35" s="2" t="s">
        <v>78</v>
      </c>
      <c r="C35" s="33">
        <v>35900059</v>
      </c>
      <c r="D35" s="33">
        <v>42694</v>
      </c>
      <c r="E35" s="33">
        <v>27672459</v>
      </c>
      <c r="F35" s="33">
        <v>0</v>
      </c>
      <c r="G35" s="33">
        <v>0</v>
      </c>
      <c r="H35" s="33">
        <v>0</v>
      </c>
      <c r="I35" s="33">
        <v>8400</v>
      </c>
      <c r="J35" s="34">
        <f t="shared" si="0"/>
        <v>63623612</v>
      </c>
    </row>
    <row r="36" spans="1:10" ht="15" customHeight="1">
      <c r="A36" s="1" t="s">
        <v>48</v>
      </c>
      <c r="B36" s="2" t="s">
        <v>79</v>
      </c>
      <c r="C36" s="33">
        <v>0</v>
      </c>
      <c r="D36" s="33">
        <v>0</v>
      </c>
      <c r="E36" s="33">
        <v>884111481</v>
      </c>
      <c r="F36" s="33">
        <v>504994001</v>
      </c>
      <c r="G36" s="33">
        <v>68479135</v>
      </c>
      <c r="H36" s="33">
        <v>0</v>
      </c>
      <c r="I36" s="33">
        <v>4570258</v>
      </c>
      <c r="J36" s="34">
        <f t="shared" si="0"/>
        <v>1462154875</v>
      </c>
    </row>
    <row r="37" spans="1:10" ht="15" customHeight="1">
      <c r="A37" s="1" t="s">
        <v>49</v>
      </c>
      <c r="B37" s="2" t="s">
        <v>80</v>
      </c>
      <c r="C37" s="33">
        <v>0</v>
      </c>
      <c r="D37" s="33">
        <v>0</v>
      </c>
      <c r="E37" s="33">
        <v>147116708</v>
      </c>
      <c r="F37" s="33">
        <v>0</v>
      </c>
      <c r="G37" s="33">
        <v>3510801</v>
      </c>
      <c r="H37" s="33">
        <v>0</v>
      </c>
      <c r="I37" s="33">
        <v>301444660</v>
      </c>
      <c r="J37" s="34">
        <f t="shared" si="0"/>
        <v>452072169</v>
      </c>
    </row>
    <row r="38" spans="1:10" ht="15" customHeight="1">
      <c r="A38" s="1" t="s">
        <v>50</v>
      </c>
      <c r="B38" s="2" t="s">
        <v>81</v>
      </c>
      <c r="C38" s="33">
        <v>14834235</v>
      </c>
      <c r="D38" s="33">
        <v>15000</v>
      </c>
      <c r="E38" s="33">
        <v>107802073</v>
      </c>
      <c r="F38" s="33">
        <v>7620</v>
      </c>
      <c r="G38" s="33">
        <v>90601</v>
      </c>
      <c r="H38" s="33">
        <v>0</v>
      </c>
      <c r="I38" s="33">
        <v>1334518</v>
      </c>
      <c r="J38" s="34">
        <f t="shared" si="0"/>
        <v>124084047</v>
      </c>
    </row>
    <row r="39" spans="1:10" ht="15" customHeight="1">
      <c r="A39" s="1" t="s">
        <v>51</v>
      </c>
      <c r="B39" s="2" t="s">
        <v>82</v>
      </c>
      <c r="C39" s="33">
        <v>12048925</v>
      </c>
      <c r="D39" s="33">
        <v>22257</v>
      </c>
      <c r="E39" s="33">
        <v>22623865</v>
      </c>
      <c r="F39" s="33">
        <v>0</v>
      </c>
      <c r="G39" s="33">
        <v>15226</v>
      </c>
      <c r="H39" s="33">
        <v>0</v>
      </c>
      <c r="I39" s="33">
        <v>114518</v>
      </c>
      <c r="J39" s="34">
        <f t="shared" si="0"/>
        <v>34824791</v>
      </c>
    </row>
    <row r="40" spans="1:10" ht="15" customHeight="1">
      <c r="A40" s="1" t="s">
        <v>52</v>
      </c>
      <c r="B40" s="2" t="s">
        <v>83</v>
      </c>
      <c r="C40" s="33">
        <v>577752</v>
      </c>
      <c r="D40" s="33">
        <v>0</v>
      </c>
      <c r="E40" s="33">
        <v>121073683</v>
      </c>
      <c r="F40" s="33">
        <v>0</v>
      </c>
      <c r="G40" s="33">
        <v>0</v>
      </c>
      <c r="H40" s="33">
        <v>0</v>
      </c>
      <c r="I40" s="33">
        <v>844280</v>
      </c>
      <c r="J40" s="34">
        <f t="shared" si="0"/>
        <v>122495715</v>
      </c>
    </row>
    <row r="41" spans="1:10" ht="15" customHeight="1">
      <c r="A41" s="1" t="s">
        <v>53</v>
      </c>
      <c r="B41" s="2" t="s">
        <v>84</v>
      </c>
      <c r="C41" s="33">
        <v>141548243</v>
      </c>
      <c r="D41" s="33">
        <v>7428445</v>
      </c>
      <c r="E41" s="33">
        <v>76525777</v>
      </c>
      <c r="F41" s="33">
        <v>4680</v>
      </c>
      <c r="G41" s="33">
        <v>272422</v>
      </c>
      <c r="H41" s="33">
        <v>0</v>
      </c>
      <c r="I41" s="33">
        <v>1406866</v>
      </c>
      <c r="J41" s="34">
        <f t="shared" si="0"/>
        <v>227186433</v>
      </c>
    </row>
    <row r="42" spans="1:10" ht="15" customHeight="1">
      <c r="A42" s="1" t="s">
        <v>54</v>
      </c>
      <c r="B42" s="2" t="s">
        <v>85</v>
      </c>
      <c r="C42" s="33">
        <v>156338219</v>
      </c>
      <c r="D42" s="33">
        <v>3623261</v>
      </c>
      <c r="E42" s="33">
        <v>132776482</v>
      </c>
      <c r="F42" s="33">
        <v>0</v>
      </c>
      <c r="G42" s="33">
        <v>85024</v>
      </c>
      <c r="H42" s="33">
        <v>0</v>
      </c>
      <c r="I42" s="33">
        <v>3601397</v>
      </c>
      <c r="J42" s="34">
        <f t="shared" si="0"/>
        <v>296424383</v>
      </c>
    </row>
    <row r="43" spans="1:10" ht="15" customHeight="1">
      <c r="A43" s="1" t="s">
        <v>55</v>
      </c>
      <c r="B43" s="2" t="s">
        <v>86</v>
      </c>
      <c r="C43" s="33">
        <v>190573222</v>
      </c>
      <c r="D43" s="33">
        <v>10487016</v>
      </c>
      <c r="E43" s="33">
        <v>98924540</v>
      </c>
      <c r="F43" s="33">
        <v>4680</v>
      </c>
      <c r="G43" s="33">
        <v>1141653</v>
      </c>
      <c r="H43" s="33">
        <v>0</v>
      </c>
      <c r="I43" s="33">
        <v>2559615</v>
      </c>
      <c r="J43" s="34">
        <f t="shared" si="0"/>
        <v>303690726</v>
      </c>
    </row>
    <row r="44" spans="1:10" ht="15" customHeight="1">
      <c r="A44" s="1" t="s">
        <v>56</v>
      </c>
      <c r="B44" s="2" t="s">
        <v>87</v>
      </c>
      <c r="C44" s="33">
        <v>92807170</v>
      </c>
      <c r="D44" s="33">
        <v>2740357</v>
      </c>
      <c r="E44" s="33">
        <v>64681728</v>
      </c>
      <c r="F44" s="33">
        <v>4680</v>
      </c>
      <c r="G44" s="33">
        <v>53172</v>
      </c>
      <c r="H44" s="33">
        <v>0</v>
      </c>
      <c r="I44" s="33">
        <v>901361</v>
      </c>
      <c r="J44" s="34">
        <f t="shared" si="0"/>
        <v>161188468</v>
      </c>
    </row>
    <row r="45" spans="1:10" ht="15" customHeight="1">
      <c r="A45" s="1">
        <v>148</v>
      </c>
      <c r="B45" s="2" t="s">
        <v>121</v>
      </c>
      <c r="C45" s="33">
        <v>1792170</v>
      </c>
      <c r="D45" s="33">
        <v>0</v>
      </c>
      <c r="E45" s="33">
        <v>73348992</v>
      </c>
      <c r="F45" s="33">
        <v>5100</v>
      </c>
      <c r="G45" s="33">
        <v>0</v>
      </c>
      <c r="H45" s="33">
        <v>0</v>
      </c>
      <c r="I45" s="33">
        <v>5589721</v>
      </c>
      <c r="J45" s="34">
        <f t="shared" si="0"/>
        <v>80735983</v>
      </c>
    </row>
    <row r="46" spans="1:10" ht="19.5" customHeight="1">
      <c r="A46" s="68" t="s">
        <v>7</v>
      </c>
      <c r="B46" s="69"/>
      <c r="C46" s="45">
        <f>SUM(C13:C45)</f>
        <v>2758488088</v>
      </c>
      <c r="D46" s="45">
        <f aca="true" t="shared" si="1" ref="D46:I46">SUM(D13:D45)</f>
        <v>182540676</v>
      </c>
      <c r="E46" s="45">
        <f t="shared" si="1"/>
        <v>2984339301</v>
      </c>
      <c r="F46" s="45">
        <f t="shared" si="1"/>
        <v>561267889</v>
      </c>
      <c r="G46" s="45">
        <f t="shared" si="1"/>
        <v>91118469</v>
      </c>
      <c r="H46" s="45">
        <f t="shared" si="1"/>
        <v>849872</v>
      </c>
      <c r="I46" s="45">
        <f t="shared" si="1"/>
        <v>604615889</v>
      </c>
      <c r="J46" s="45">
        <f>SUM(J13:J45)</f>
        <v>7183220184</v>
      </c>
    </row>
    <row r="47" spans="1:10" ht="12.75">
      <c r="A47" s="6" t="s">
        <v>124</v>
      </c>
      <c r="J47" s="17"/>
    </row>
    <row r="48" spans="2:10" ht="12.75"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51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105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107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108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18" t="s">
        <v>109</v>
      </c>
    </row>
    <row r="55" ht="12.75">
      <c r="A55" s="18" t="s">
        <v>110</v>
      </c>
    </row>
    <row r="56" ht="12.75">
      <c r="A56" s="18" t="s">
        <v>111</v>
      </c>
    </row>
    <row r="57" s="19" customFormat="1" ht="12.75">
      <c r="A57" s="19">
        <v>1000000</v>
      </c>
    </row>
    <row r="58" s="19" customFormat="1" ht="12.75">
      <c r="A58" s="21"/>
    </row>
    <row r="59" s="19" customFormat="1" ht="12.75"/>
    <row r="60" spans="2:9" s="19" customFormat="1" ht="12.75">
      <c r="B60" s="19" t="s">
        <v>88</v>
      </c>
      <c r="C60" s="10" t="s">
        <v>98</v>
      </c>
      <c r="D60" s="10" t="s">
        <v>99</v>
      </c>
      <c r="E60" s="10" t="s">
        <v>100</v>
      </c>
      <c r="F60" s="10" t="s">
        <v>101</v>
      </c>
      <c r="G60" s="10" t="s">
        <v>102</v>
      </c>
      <c r="H60" s="10" t="s">
        <v>103</v>
      </c>
      <c r="I60" s="10" t="s">
        <v>104</v>
      </c>
    </row>
    <row r="61" spans="2:9" s="19" customFormat="1" ht="12.75">
      <c r="B61" s="19" t="s">
        <v>89</v>
      </c>
      <c r="C61" s="50">
        <f aca="true" t="shared" si="2" ref="C61:I61">+C46/$A$57</f>
        <v>2758.488088</v>
      </c>
      <c r="D61" s="50">
        <f t="shared" si="2"/>
        <v>182.540676</v>
      </c>
      <c r="E61" s="50">
        <f t="shared" si="2"/>
        <v>2984.339301</v>
      </c>
      <c r="F61" s="50">
        <f t="shared" si="2"/>
        <v>561.267889</v>
      </c>
      <c r="G61" s="50">
        <f t="shared" si="2"/>
        <v>91.118469</v>
      </c>
      <c r="H61" s="50">
        <f t="shared" si="2"/>
        <v>0.849872</v>
      </c>
      <c r="I61" s="50">
        <f t="shared" si="2"/>
        <v>604.615889</v>
      </c>
    </row>
    <row r="62" spans="3:9" s="19" customFormat="1" ht="12.75">
      <c r="C62" s="23"/>
      <c r="D62" s="23"/>
      <c r="E62" s="23"/>
      <c r="F62" s="23"/>
      <c r="G62" s="23"/>
      <c r="H62" s="23"/>
      <c r="I62" s="23"/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="25" customFormat="1" ht="12.75"/>
    <row r="66" s="25" customFormat="1" ht="12.75"/>
    <row r="67" s="19" customFormat="1" ht="12.75"/>
    <row r="68" s="19" customFormat="1" ht="12.75"/>
    <row r="69" s="25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66" t="s">
        <v>2</v>
      </c>
      <c r="B10" s="71" t="s">
        <v>24</v>
      </c>
      <c r="C10" s="68" t="s">
        <v>115</v>
      </c>
      <c r="D10" s="72"/>
      <c r="E10" s="72"/>
      <c r="F10" s="72"/>
      <c r="G10" s="72"/>
      <c r="H10" s="72"/>
      <c r="I10" s="66" t="s">
        <v>112</v>
      </c>
    </row>
    <row r="11" spans="1:9" ht="25.5">
      <c r="A11" s="73"/>
      <c r="B11" s="74"/>
      <c r="C11" s="75" t="s">
        <v>113</v>
      </c>
      <c r="D11" s="75"/>
      <c r="E11" s="75"/>
      <c r="F11" s="75"/>
      <c r="G11" s="75"/>
      <c r="H11" s="54" t="s">
        <v>114</v>
      </c>
      <c r="I11" s="73"/>
    </row>
    <row r="12" spans="1:9" ht="19.5" customHeight="1">
      <c r="A12" s="70"/>
      <c r="B12" s="67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7"/>
    </row>
    <row r="13" spans="1:9" ht="15" customHeight="1">
      <c r="A13" s="1" t="s">
        <v>5</v>
      </c>
      <c r="B13" s="2" t="s">
        <v>6</v>
      </c>
      <c r="C13" s="33">
        <v>4091929</v>
      </c>
      <c r="D13" s="33">
        <v>724309</v>
      </c>
      <c r="E13" s="33">
        <v>73809385</v>
      </c>
      <c r="F13" s="33">
        <v>123578</v>
      </c>
      <c r="G13" s="33">
        <v>123049</v>
      </c>
      <c r="H13" s="33">
        <v>772449</v>
      </c>
      <c r="I13" s="34">
        <f>SUM(C13:H13)</f>
        <v>79644699</v>
      </c>
    </row>
    <row r="14" spans="1:9" ht="15" customHeight="1">
      <c r="A14" s="1" t="s">
        <v>26</v>
      </c>
      <c r="B14" s="2" t="s">
        <v>125</v>
      </c>
      <c r="C14" s="33">
        <v>0</v>
      </c>
      <c r="D14" s="33">
        <v>0</v>
      </c>
      <c r="E14" s="33">
        <v>3671022</v>
      </c>
      <c r="F14" s="33">
        <v>0</v>
      </c>
      <c r="G14" s="33">
        <v>0</v>
      </c>
      <c r="H14" s="33">
        <v>33590</v>
      </c>
      <c r="I14" s="34">
        <f aca="true" t="shared" si="0" ref="I14:I44">SUM(C14:H14)</f>
        <v>3704612</v>
      </c>
    </row>
    <row r="15" spans="1:9" ht="15" customHeight="1">
      <c r="A15" s="1" t="s">
        <v>27</v>
      </c>
      <c r="B15" s="2" t="s">
        <v>126</v>
      </c>
      <c r="C15" s="33">
        <v>0</v>
      </c>
      <c r="D15" s="33">
        <v>0</v>
      </c>
      <c r="E15" s="33">
        <v>5602355</v>
      </c>
      <c r="F15" s="33">
        <v>0</v>
      </c>
      <c r="G15" s="33">
        <v>8005</v>
      </c>
      <c r="H15" s="33">
        <v>368047</v>
      </c>
      <c r="I15" s="34">
        <f t="shared" si="0"/>
        <v>5978407</v>
      </c>
    </row>
    <row r="16" spans="1:9" ht="15" customHeight="1">
      <c r="A16" s="1" t="s">
        <v>28</v>
      </c>
      <c r="B16" s="2" t="s">
        <v>59</v>
      </c>
      <c r="C16" s="33">
        <v>0</v>
      </c>
      <c r="D16" s="33">
        <v>0</v>
      </c>
      <c r="E16" s="33">
        <v>19449136</v>
      </c>
      <c r="F16" s="33">
        <v>0</v>
      </c>
      <c r="G16" s="33">
        <v>0</v>
      </c>
      <c r="H16" s="33">
        <v>1205070</v>
      </c>
      <c r="I16" s="34">
        <f t="shared" si="0"/>
        <v>20654206</v>
      </c>
    </row>
    <row r="17" spans="1:9" ht="15" customHeight="1">
      <c r="A17" s="1" t="s">
        <v>29</v>
      </c>
      <c r="B17" s="2" t="s">
        <v>60</v>
      </c>
      <c r="C17" s="33">
        <v>0</v>
      </c>
      <c r="D17" s="33">
        <v>0</v>
      </c>
      <c r="E17" s="33">
        <v>4097154</v>
      </c>
      <c r="F17" s="33">
        <v>0</v>
      </c>
      <c r="G17" s="33">
        <v>92893</v>
      </c>
      <c r="H17" s="33">
        <v>0</v>
      </c>
      <c r="I17" s="34">
        <f t="shared" si="0"/>
        <v>4190047</v>
      </c>
    </row>
    <row r="18" spans="1:9" ht="15" customHeight="1">
      <c r="A18" s="1" t="s">
        <v>30</v>
      </c>
      <c r="B18" s="2" t="s">
        <v>61</v>
      </c>
      <c r="C18" s="33">
        <v>108450</v>
      </c>
      <c r="D18" s="33">
        <v>0</v>
      </c>
      <c r="E18" s="33">
        <v>17789249</v>
      </c>
      <c r="F18" s="33">
        <v>0</v>
      </c>
      <c r="G18" s="33">
        <v>0</v>
      </c>
      <c r="H18" s="33">
        <v>25858</v>
      </c>
      <c r="I18" s="34">
        <f t="shared" si="0"/>
        <v>17923557</v>
      </c>
    </row>
    <row r="19" spans="1:9" ht="15" customHeight="1">
      <c r="A19" s="1" t="s">
        <v>31</v>
      </c>
      <c r="B19" s="2" t="s">
        <v>62</v>
      </c>
      <c r="C19" s="33">
        <v>102244</v>
      </c>
      <c r="D19" s="33">
        <v>0</v>
      </c>
      <c r="E19" s="33">
        <v>8939179</v>
      </c>
      <c r="F19" s="33">
        <v>0</v>
      </c>
      <c r="G19" s="33">
        <v>6804</v>
      </c>
      <c r="H19" s="33">
        <v>69783</v>
      </c>
      <c r="I19" s="34">
        <f t="shared" si="0"/>
        <v>9118010</v>
      </c>
    </row>
    <row r="20" spans="1:9" ht="15" customHeight="1">
      <c r="A20" s="1" t="s">
        <v>32</v>
      </c>
      <c r="B20" s="2" t="s">
        <v>63</v>
      </c>
      <c r="C20" s="33">
        <v>0</v>
      </c>
      <c r="D20" s="33">
        <v>0</v>
      </c>
      <c r="E20" s="33">
        <v>11983648</v>
      </c>
      <c r="F20" s="33">
        <v>0</v>
      </c>
      <c r="G20" s="33">
        <v>0</v>
      </c>
      <c r="H20" s="33">
        <v>718560</v>
      </c>
      <c r="I20" s="34">
        <f t="shared" si="0"/>
        <v>12702208</v>
      </c>
    </row>
    <row r="21" spans="1:9" ht="15" customHeight="1">
      <c r="A21" s="1" t="s">
        <v>33</v>
      </c>
      <c r="B21" s="2" t="s">
        <v>64</v>
      </c>
      <c r="C21" s="33">
        <v>0</v>
      </c>
      <c r="D21" s="33">
        <v>0</v>
      </c>
      <c r="E21" s="33">
        <v>4900539</v>
      </c>
      <c r="F21" s="33">
        <v>0</v>
      </c>
      <c r="G21" s="33">
        <v>0</v>
      </c>
      <c r="H21" s="33">
        <v>0</v>
      </c>
      <c r="I21" s="34">
        <f t="shared" si="0"/>
        <v>4900539</v>
      </c>
    </row>
    <row r="22" spans="1:9" ht="15" customHeight="1">
      <c r="A22" s="1" t="s">
        <v>34</v>
      </c>
      <c r="B22" s="2" t="s">
        <v>65</v>
      </c>
      <c r="C22" s="33">
        <v>0</v>
      </c>
      <c r="D22" s="33">
        <v>0</v>
      </c>
      <c r="E22" s="33">
        <v>5796040</v>
      </c>
      <c r="F22" s="33">
        <v>0</v>
      </c>
      <c r="G22" s="33">
        <v>0</v>
      </c>
      <c r="H22" s="33">
        <v>0</v>
      </c>
      <c r="I22" s="34">
        <f t="shared" si="0"/>
        <v>5796040</v>
      </c>
    </row>
    <row r="23" spans="1:9" ht="15" customHeight="1">
      <c r="A23" s="1" t="s">
        <v>35</v>
      </c>
      <c r="B23" s="2" t="s">
        <v>66</v>
      </c>
      <c r="C23" s="33">
        <v>0</v>
      </c>
      <c r="D23" s="33">
        <v>0</v>
      </c>
      <c r="E23" s="33">
        <v>16063147</v>
      </c>
      <c r="F23" s="33">
        <v>0</v>
      </c>
      <c r="G23" s="33">
        <v>0</v>
      </c>
      <c r="H23" s="33">
        <v>209712</v>
      </c>
      <c r="I23" s="34">
        <f t="shared" si="0"/>
        <v>16272859</v>
      </c>
    </row>
    <row r="24" spans="1:9" ht="15" customHeight="1">
      <c r="A24" s="1" t="s">
        <v>36</v>
      </c>
      <c r="B24" s="2" t="s">
        <v>67</v>
      </c>
      <c r="C24" s="33">
        <v>0</v>
      </c>
      <c r="D24" s="33">
        <v>0</v>
      </c>
      <c r="E24" s="33">
        <v>8900534</v>
      </c>
      <c r="F24" s="33">
        <v>0</v>
      </c>
      <c r="G24" s="33">
        <v>0</v>
      </c>
      <c r="H24" s="33">
        <v>0</v>
      </c>
      <c r="I24" s="34">
        <f t="shared" si="0"/>
        <v>8900534</v>
      </c>
    </row>
    <row r="25" spans="1:9" ht="15" customHeight="1">
      <c r="A25" s="1" t="s">
        <v>37</v>
      </c>
      <c r="B25" s="2" t="s">
        <v>68</v>
      </c>
      <c r="C25" s="33">
        <v>0</v>
      </c>
      <c r="D25" s="33">
        <v>0</v>
      </c>
      <c r="E25" s="33">
        <v>20869045</v>
      </c>
      <c r="F25" s="33">
        <v>0</v>
      </c>
      <c r="G25" s="33">
        <v>93700</v>
      </c>
      <c r="H25" s="33">
        <v>32959</v>
      </c>
      <c r="I25" s="34">
        <f t="shared" si="0"/>
        <v>20995704</v>
      </c>
    </row>
    <row r="26" spans="1:9" ht="15" customHeight="1">
      <c r="A26" s="1" t="s">
        <v>38</v>
      </c>
      <c r="B26" s="2" t="s">
        <v>69</v>
      </c>
      <c r="C26" s="33">
        <v>0</v>
      </c>
      <c r="D26" s="33">
        <v>0</v>
      </c>
      <c r="E26" s="33">
        <v>14207966</v>
      </c>
      <c r="F26" s="33">
        <v>0</v>
      </c>
      <c r="G26" s="33">
        <v>261596</v>
      </c>
      <c r="H26" s="33">
        <v>445125</v>
      </c>
      <c r="I26" s="34">
        <f t="shared" si="0"/>
        <v>14914687</v>
      </c>
    </row>
    <row r="27" spans="1:9" ht="15" customHeight="1">
      <c r="A27" s="1" t="s">
        <v>39</v>
      </c>
      <c r="B27" s="2" t="s">
        <v>70</v>
      </c>
      <c r="C27" s="33">
        <v>0</v>
      </c>
      <c r="D27" s="33">
        <v>0</v>
      </c>
      <c r="E27" s="33">
        <v>9588972</v>
      </c>
      <c r="F27" s="33">
        <v>0</v>
      </c>
      <c r="G27" s="33">
        <v>20750</v>
      </c>
      <c r="H27" s="33">
        <v>30900</v>
      </c>
      <c r="I27" s="34">
        <f t="shared" si="0"/>
        <v>9640622</v>
      </c>
    </row>
    <row r="28" spans="1:9" ht="15" customHeight="1">
      <c r="A28" s="1" t="s">
        <v>40</v>
      </c>
      <c r="B28" s="2" t="s">
        <v>71</v>
      </c>
      <c r="C28" s="33">
        <v>0</v>
      </c>
      <c r="D28" s="33">
        <v>0</v>
      </c>
      <c r="E28" s="33">
        <v>10654943</v>
      </c>
      <c r="F28" s="33">
        <v>0</v>
      </c>
      <c r="G28" s="33">
        <v>0</v>
      </c>
      <c r="H28" s="33">
        <v>70000</v>
      </c>
      <c r="I28" s="34">
        <f t="shared" si="0"/>
        <v>10724943</v>
      </c>
    </row>
    <row r="29" spans="1:9" ht="15" customHeight="1">
      <c r="A29" s="1" t="s">
        <v>41</v>
      </c>
      <c r="B29" s="2" t="s">
        <v>72</v>
      </c>
      <c r="C29" s="33">
        <v>581028</v>
      </c>
      <c r="D29" s="33">
        <v>0</v>
      </c>
      <c r="E29" s="33">
        <v>1678948</v>
      </c>
      <c r="F29" s="33">
        <v>0</v>
      </c>
      <c r="G29" s="33">
        <v>0</v>
      </c>
      <c r="H29" s="33">
        <v>0</v>
      </c>
      <c r="I29" s="34">
        <f t="shared" si="0"/>
        <v>2259976</v>
      </c>
    </row>
    <row r="30" spans="1:9" ht="15" customHeight="1">
      <c r="A30" s="1" t="s">
        <v>42</v>
      </c>
      <c r="B30" s="2" t="s">
        <v>73</v>
      </c>
      <c r="C30" s="33">
        <v>0</v>
      </c>
      <c r="D30" s="33">
        <v>0</v>
      </c>
      <c r="E30" s="33">
        <v>4569544</v>
      </c>
      <c r="F30" s="33">
        <v>0</v>
      </c>
      <c r="G30" s="33">
        <v>0</v>
      </c>
      <c r="H30" s="33">
        <v>5000</v>
      </c>
      <c r="I30" s="34">
        <f t="shared" si="0"/>
        <v>4574544</v>
      </c>
    </row>
    <row r="31" spans="1:9" ht="15" customHeight="1">
      <c r="A31" s="1" t="s">
        <v>43</v>
      </c>
      <c r="B31" s="2" t="s">
        <v>74</v>
      </c>
      <c r="C31" s="33">
        <v>0</v>
      </c>
      <c r="D31" s="33">
        <v>0</v>
      </c>
      <c r="E31" s="33">
        <v>8312312</v>
      </c>
      <c r="F31" s="33">
        <v>0</v>
      </c>
      <c r="G31" s="33">
        <v>0</v>
      </c>
      <c r="H31" s="33">
        <v>32046</v>
      </c>
      <c r="I31" s="34">
        <f t="shared" si="0"/>
        <v>8344358</v>
      </c>
    </row>
    <row r="32" spans="1:9" ht="15" customHeight="1">
      <c r="A32" s="1" t="s">
        <v>44</v>
      </c>
      <c r="B32" s="2" t="s">
        <v>75</v>
      </c>
      <c r="C32" s="33">
        <v>0</v>
      </c>
      <c r="D32" s="33">
        <v>0</v>
      </c>
      <c r="E32" s="33">
        <v>4955993</v>
      </c>
      <c r="F32" s="33">
        <v>0</v>
      </c>
      <c r="G32" s="33">
        <v>10486</v>
      </c>
      <c r="H32" s="33">
        <v>160674</v>
      </c>
      <c r="I32" s="34">
        <f t="shared" si="0"/>
        <v>5127153</v>
      </c>
    </row>
    <row r="33" spans="1:9" ht="15" customHeight="1">
      <c r="A33" s="1" t="s">
        <v>45</v>
      </c>
      <c r="B33" s="2" t="s">
        <v>76</v>
      </c>
      <c r="C33" s="33">
        <v>0</v>
      </c>
      <c r="D33" s="33">
        <v>0</v>
      </c>
      <c r="E33" s="33">
        <v>3593969</v>
      </c>
      <c r="F33" s="33">
        <v>0</v>
      </c>
      <c r="G33" s="33">
        <v>0</v>
      </c>
      <c r="H33" s="33">
        <v>0</v>
      </c>
      <c r="I33" s="34">
        <f t="shared" si="0"/>
        <v>3593969</v>
      </c>
    </row>
    <row r="34" spans="1:9" ht="15" customHeight="1">
      <c r="A34" s="1" t="s">
        <v>46</v>
      </c>
      <c r="B34" s="2" t="s">
        <v>77</v>
      </c>
      <c r="C34" s="33">
        <v>0</v>
      </c>
      <c r="D34" s="33">
        <v>0</v>
      </c>
      <c r="E34" s="33">
        <v>3769844</v>
      </c>
      <c r="F34" s="33">
        <v>0</v>
      </c>
      <c r="G34" s="33">
        <v>0</v>
      </c>
      <c r="H34" s="33">
        <v>18737</v>
      </c>
      <c r="I34" s="34">
        <f t="shared" si="0"/>
        <v>3788581</v>
      </c>
    </row>
    <row r="35" spans="1:9" ht="15" customHeight="1">
      <c r="A35" s="1" t="s">
        <v>47</v>
      </c>
      <c r="B35" s="2" t="s">
        <v>78</v>
      </c>
      <c r="C35" s="33">
        <v>0</v>
      </c>
      <c r="D35" s="33">
        <v>0</v>
      </c>
      <c r="E35" s="33">
        <v>5140230</v>
      </c>
      <c r="F35" s="33">
        <v>0</v>
      </c>
      <c r="G35" s="33">
        <v>0</v>
      </c>
      <c r="H35" s="33">
        <v>15000</v>
      </c>
      <c r="I35" s="34">
        <f t="shared" si="0"/>
        <v>5155230</v>
      </c>
    </row>
    <row r="36" spans="1:9" ht="15" customHeight="1">
      <c r="A36" s="1" t="s">
        <v>48</v>
      </c>
      <c r="B36" s="2" t="s">
        <v>79</v>
      </c>
      <c r="C36" s="33">
        <v>0</v>
      </c>
      <c r="D36" s="33">
        <v>0</v>
      </c>
      <c r="E36" s="33">
        <v>8773157</v>
      </c>
      <c r="F36" s="33">
        <v>0</v>
      </c>
      <c r="G36" s="33">
        <v>591883</v>
      </c>
      <c r="H36" s="33">
        <v>485745</v>
      </c>
      <c r="I36" s="34">
        <f t="shared" si="0"/>
        <v>9850785</v>
      </c>
    </row>
    <row r="37" spans="1:9" ht="15" customHeight="1">
      <c r="A37" s="1" t="s">
        <v>49</v>
      </c>
      <c r="B37" s="2" t="s">
        <v>80</v>
      </c>
      <c r="C37" s="33">
        <v>0</v>
      </c>
      <c r="D37" s="33">
        <v>0</v>
      </c>
      <c r="E37" s="33">
        <v>1500000</v>
      </c>
      <c r="F37" s="33">
        <v>0</v>
      </c>
      <c r="G37" s="33">
        <v>0</v>
      </c>
      <c r="H37" s="33">
        <v>0</v>
      </c>
      <c r="I37" s="34">
        <f t="shared" si="0"/>
        <v>1500000</v>
      </c>
    </row>
    <row r="38" spans="1:9" ht="15" customHeight="1">
      <c r="A38" s="1" t="s">
        <v>50</v>
      </c>
      <c r="B38" s="2" t="s">
        <v>81</v>
      </c>
      <c r="C38" s="33">
        <v>70000</v>
      </c>
      <c r="D38" s="33">
        <v>0</v>
      </c>
      <c r="E38" s="33">
        <v>12371358</v>
      </c>
      <c r="F38" s="33">
        <v>0</v>
      </c>
      <c r="G38" s="33">
        <v>7740</v>
      </c>
      <c r="H38" s="33">
        <v>150387</v>
      </c>
      <c r="I38" s="34">
        <f t="shared" si="0"/>
        <v>12599485</v>
      </c>
    </row>
    <row r="39" spans="1:9" ht="15" customHeight="1">
      <c r="A39" s="1" t="s">
        <v>51</v>
      </c>
      <c r="B39" s="2" t="s">
        <v>82</v>
      </c>
      <c r="C39" s="33">
        <v>0</v>
      </c>
      <c r="D39" s="33">
        <v>0</v>
      </c>
      <c r="E39" s="33">
        <v>1238987</v>
      </c>
      <c r="F39" s="33">
        <v>0</v>
      </c>
      <c r="G39" s="33">
        <v>0</v>
      </c>
      <c r="H39" s="33">
        <v>11067</v>
      </c>
      <c r="I39" s="34">
        <f t="shared" si="0"/>
        <v>1250054</v>
      </c>
    </row>
    <row r="40" spans="1:9" ht="15" customHeight="1">
      <c r="A40" s="1" t="s">
        <v>52</v>
      </c>
      <c r="B40" s="2" t="s">
        <v>83</v>
      </c>
      <c r="C40" s="33">
        <v>0</v>
      </c>
      <c r="D40" s="33">
        <v>0</v>
      </c>
      <c r="E40" s="33">
        <v>4552603</v>
      </c>
      <c r="F40" s="33">
        <v>0</v>
      </c>
      <c r="G40" s="33">
        <v>0</v>
      </c>
      <c r="H40" s="33">
        <v>259980</v>
      </c>
      <c r="I40" s="34">
        <f t="shared" si="0"/>
        <v>4812583</v>
      </c>
    </row>
    <row r="41" spans="1:9" ht="15" customHeight="1">
      <c r="A41" s="1" t="s">
        <v>53</v>
      </c>
      <c r="B41" s="2" t="s">
        <v>84</v>
      </c>
      <c r="C41" s="33">
        <v>0</v>
      </c>
      <c r="D41" s="33">
        <v>605214</v>
      </c>
      <c r="E41" s="33">
        <v>10348948</v>
      </c>
      <c r="F41" s="33">
        <v>0</v>
      </c>
      <c r="G41" s="33">
        <v>0</v>
      </c>
      <c r="H41" s="33">
        <v>0</v>
      </c>
      <c r="I41" s="34">
        <f t="shared" si="0"/>
        <v>10954162</v>
      </c>
    </row>
    <row r="42" spans="1:9" ht="15" customHeight="1">
      <c r="A42" s="1" t="s">
        <v>54</v>
      </c>
      <c r="B42" s="2" t="s">
        <v>85</v>
      </c>
      <c r="C42" s="33">
        <v>0</v>
      </c>
      <c r="D42" s="33">
        <v>0</v>
      </c>
      <c r="E42" s="33">
        <v>7975717</v>
      </c>
      <c r="F42" s="33">
        <v>0</v>
      </c>
      <c r="G42" s="33">
        <v>24283</v>
      </c>
      <c r="H42" s="33">
        <v>0</v>
      </c>
      <c r="I42" s="34">
        <f t="shared" si="0"/>
        <v>8000000</v>
      </c>
    </row>
    <row r="43" spans="1:9" ht="15" customHeight="1">
      <c r="A43" s="1" t="s">
        <v>55</v>
      </c>
      <c r="B43" s="2" t="s">
        <v>86</v>
      </c>
      <c r="C43" s="33">
        <v>0</v>
      </c>
      <c r="D43" s="33">
        <v>0</v>
      </c>
      <c r="E43" s="33">
        <v>24624452</v>
      </c>
      <c r="F43" s="33">
        <v>0</v>
      </c>
      <c r="G43" s="33">
        <v>0</v>
      </c>
      <c r="H43" s="33">
        <v>0</v>
      </c>
      <c r="I43" s="34">
        <f t="shared" si="0"/>
        <v>24624452</v>
      </c>
    </row>
    <row r="44" spans="1:9" ht="15" customHeight="1">
      <c r="A44" s="1" t="s">
        <v>56</v>
      </c>
      <c r="B44" s="2" t="s">
        <v>87</v>
      </c>
      <c r="C44" s="33">
        <v>0</v>
      </c>
      <c r="D44" s="33">
        <v>0</v>
      </c>
      <c r="E44" s="33">
        <v>10115681</v>
      </c>
      <c r="F44" s="33">
        <v>0</v>
      </c>
      <c r="G44" s="33">
        <v>3252</v>
      </c>
      <c r="H44" s="33">
        <v>277090</v>
      </c>
      <c r="I44" s="34">
        <f t="shared" si="0"/>
        <v>10396023</v>
      </c>
    </row>
    <row r="45" spans="1:9" ht="19.5" customHeight="1">
      <c r="A45" s="68" t="s">
        <v>7</v>
      </c>
      <c r="B45" s="69"/>
      <c r="C45" s="45">
        <f aca="true" t="shared" si="1" ref="C45:I45">SUM(C13:C44)</f>
        <v>4953651</v>
      </c>
      <c r="D45" s="45">
        <f t="shared" si="1"/>
        <v>1329523</v>
      </c>
      <c r="E45" s="45">
        <f t="shared" si="1"/>
        <v>349844057</v>
      </c>
      <c r="F45" s="45">
        <f t="shared" si="1"/>
        <v>123578</v>
      </c>
      <c r="G45" s="45">
        <f t="shared" si="1"/>
        <v>1244441</v>
      </c>
      <c r="H45" s="45">
        <f t="shared" si="1"/>
        <v>5397779</v>
      </c>
      <c r="I45" s="45">
        <f t="shared" si="1"/>
        <v>362893029</v>
      </c>
    </row>
    <row r="46" ht="12.75">
      <c r="A46" s="6" t="s">
        <v>124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1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110</v>
      </c>
    </row>
    <row r="55" ht="12.75">
      <c r="A55" s="18" t="s">
        <v>111</v>
      </c>
    </row>
    <row r="56" s="25" customFormat="1" ht="12.75">
      <c r="A56" s="16"/>
    </row>
    <row r="57" s="25" customFormat="1" ht="12.75"/>
    <row r="58" s="25" customFormat="1" ht="12.75">
      <c r="A58" s="18"/>
    </row>
    <row r="59" s="25" customFormat="1" ht="12.75">
      <c r="C59" s="25">
        <v>1000000</v>
      </c>
    </row>
    <row r="60" spans="2:8" s="25" customFormat="1" ht="12.75">
      <c r="B60" s="25" t="s">
        <v>88</v>
      </c>
      <c r="C60" s="25" t="s">
        <v>98</v>
      </c>
      <c r="D60" s="25" t="s">
        <v>99</v>
      </c>
      <c r="E60" s="25" t="s">
        <v>100</v>
      </c>
      <c r="F60" s="25" t="s">
        <v>101</v>
      </c>
      <c r="G60" s="25" t="s">
        <v>102</v>
      </c>
      <c r="H60" s="25" t="s">
        <v>104</v>
      </c>
    </row>
    <row r="61" spans="2:9" s="25" customFormat="1" ht="12.75">
      <c r="B61" s="25" t="s">
        <v>89</v>
      </c>
      <c r="C61" s="26">
        <f aca="true" t="shared" si="2" ref="C61:H61">C45/$C$59</f>
        <v>4.953651</v>
      </c>
      <c r="D61" s="26">
        <f t="shared" si="2"/>
        <v>1.329523</v>
      </c>
      <c r="E61" s="26">
        <f t="shared" si="2"/>
        <v>349.844057</v>
      </c>
      <c r="F61" s="26">
        <f t="shared" si="2"/>
        <v>0.123578</v>
      </c>
      <c r="G61" s="26">
        <f t="shared" si="2"/>
        <v>1.244441</v>
      </c>
      <c r="H61" s="26">
        <f t="shared" si="2"/>
        <v>5.397779</v>
      </c>
      <c r="I61" s="26"/>
    </row>
    <row r="62" spans="3:9" s="25" customFormat="1" ht="12.75">
      <c r="C62" s="26"/>
      <c r="D62" s="26"/>
      <c r="E62" s="26"/>
      <c r="F62" s="26"/>
      <c r="G62" s="26"/>
      <c r="H62" s="26"/>
      <c r="I62" s="26"/>
    </row>
    <row r="63" spans="3:8" s="25" customFormat="1" ht="12.75">
      <c r="C63" s="26"/>
      <c r="D63" s="26"/>
      <c r="E63" s="26"/>
      <c r="F63" s="26"/>
      <c r="G63" s="26"/>
      <c r="H63" s="26"/>
    </row>
    <row r="64" spans="3:8" s="25" customFormat="1" ht="12.75">
      <c r="C64" s="26"/>
      <c r="D64" s="26"/>
      <c r="E64" s="26"/>
      <c r="F64" s="26"/>
      <c r="G64" s="26"/>
      <c r="H64" s="26"/>
    </row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19" customFormat="1" ht="12.75"/>
    <row r="85" s="19" customFormat="1" ht="12.75"/>
    <row r="86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4" width="11.421875" style="12" customWidth="1"/>
    <col min="5" max="5" width="12.00390625" style="12" bestFit="1" customWidth="1"/>
    <col min="6" max="8" width="11.421875" style="12" customWidth="1"/>
    <col min="9" max="9" width="12.00390625" style="12" bestFit="1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12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66" t="s">
        <v>2</v>
      </c>
      <c r="B10" s="71" t="s">
        <v>24</v>
      </c>
      <c r="C10" s="68" t="s">
        <v>115</v>
      </c>
      <c r="D10" s="72"/>
      <c r="E10" s="72"/>
      <c r="F10" s="72"/>
      <c r="G10" s="72"/>
      <c r="H10" s="72"/>
      <c r="I10" s="66" t="s">
        <v>112</v>
      </c>
    </row>
    <row r="11" spans="1:9" ht="25.5">
      <c r="A11" s="73"/>
      <c r="B11" s="74"/>
      <c r="C11" s="75" t="s">
        <v>113</v>
      </c>
      <c r="D11" s="75"/>
      <c r="E11" s="75"/>
      <c r="F11" s="75"/>
      <c r="G11" s="75"/>
      <c r="H11" s="54" t="s">
        <v>114</v>
      </c>
      <c r="I11" s="73"/>
    </row>
    <row r="12" spans="1:9" ht="19.5" customHeight="1">
      <c r="A12" s="70"/>
      <c r="B12" s="67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7"/>
    </row>
    <row r="13" spans="1:9" ht="15" customHeight="1">
      <c r="A13" s="27" t="s">
        <v>5</v>
      </c>
      <c r="B13" s="28" t="s">
        <v>6</v>
      </c>
      <c r="C13" s="35">
        <v>10823810</v>
      </c>
      <c r="D13" s="35">
        <v>0</v>
      </c>
      <c r="E13" s="35">
        <v>48477310</v>
      </c>
      <c r="F13" s="35">
        <v>0</v>
      </c>
      <c r="G13" s="35">
        <v>0</v>
      </c>
      <c r="H13" s="35">
        <v>226403</v>
      </c>
      <c r="I13" s="36">
        <f>SUM(C13:H13)</f>
        <v>59527523</v>
      </c>
    </row>
    <row r="14" spans="1:9" ht="15" customHeight="1">
      <c r="A14" s="41" t="s">
        <v>26</v>
      </c>
      <c r="B14" s="42" t="s">
        <v>125</v>
      </c>
      <c r="C14" s="43">
        <v>367200</v>
      </c>
      <c r="D14" s="43">
        <v>0</v>
      </c>
      <c r="E14" s="43">
        <v>451755</v>
      </c>
      <c r="F14" s="43">
        <v>0</v>
      </c>
      <c r="G14" s="43">
        <v>0</v>
      </c>
      <c r="H14" s="43">
        <v>0</v>
      </c>
      <c r="I14" s="38">
        <f>SUM(C14:H14)</f>
        <v>818955</v>
      </c>
    </row>
    <row r="15" spans="1:9" ht="15" customHeight="1">
      <c r="A15" s="41" t="s">
        <v>27</v>
      </c>
      <c r="B15" s="42" t="s">
        <v>126</v>
      </c>
      <c r="C15" s="43">
        <v>616263</v>
      </c>
      <c r="D15" s="43">
        <v>0</v>
      </c>
      <c r="E15" s="43">
        <v>692706</v>
      </c>
      <c r="F15" s="43">
        <v>0</v>
      </c>
      <c r="G15" s="43">
        <v>0</v>
      </c>
      <c r="H15" s="43">
        <v>0</v>
      </c>
      <c r="I15" s="38">
        <f aca="true" t="shared" si="0" ref="I15:I37">SUM(C15:H15)</f>
        <v>1308969</v>
      </c>
    </row>
    <row r="16" spans="1:9" ht="15" customHeight="1">
      <c r="A16" s="41" t="s">
        <v>29</v>
      </c>
      <c r="B16" s="42" t="s">
        <v>60</v>
      </c>
      <c r="C16" s="43">
        <v>0</v>
      </c>
      <c r="D16" s="43">
        <v>0</v>
      </c>
      <c r="E16" s="43">
        <v>330255</v>
      </c>
      <c r="F16" s="43">
        <v>0</v>
      </c>
      <c r="G16" s="43">
        <v>0</v>
      </c>
      <c r="H16" s="43">
        <v>0</v>
      </c>
      <c r="I16" s="38">
        <f t="shared" si="0"/>
        <v>330255</v>
      </c>
    </row>
    <row r="17" spans="1:9" ht="15" customHeight="1">
      <c r="A17" s="41" t="s">
        <v>30</v>
      </c>
      <c r="B17" s="42" t="s">
        <v>61</v>
      </c>
      <c r="C17" s="43">
        <v>1318292</v>
      </c>
      <c r="D17" s="43">
        <v>0</v>
      </c>
      <c r="E17" s="43">
        <v>2184458</v>
      </c>
      <c r="F17" s="43">
        <v>0</v>
      </c>
      <c r="G17" s="43">
        <v>0</v>
      </c>
      <c r="H17" s="43">
        <v>0</v>
      </c>
      <c r="I17" s="38">
        <f t="shared" si="0"/>
        <v>3502750</v>
      </c>
    </row>
    <row r="18" spans="1:9" ht="15" customHeight="1">
      <c r="A18" s="41" t="s">
        <v>31</v>
      </c>
      <c r="B18" s="42" t="s">
        <v>62</v>
      </c>
      <c r="C18" s="43">
        <v>3310071</v>
      </c>
      <c r="D18" s="43">
        <v>0</v>
      </c>
      <c r="E18" s="43">
        <v>3598652</v>
      </c>
      <c r="F18" s="43">
        <v>0</v>
      </c>
      <c r="G18" s="43">
        <v>0</v>
      </c>
      <c r="H18" s="43">
        <v>0</v>
      </c>
      <c r="I18" s="38">
        <f t="shared" si="0"/>
        <v>6908723</v>
      </c>
    </row>
    <row r="19" spans="1:9" ht="15" customHeight="1">
      <c r="A19" s="41" t="s">
        <v>32</v>
      </c>
      <c r="B19" s="42" t="s">
        <v>63</v>
      </c>
      <c r="C19" s="43">
        <v>1125188</v>
      </c>
      <c r="D19" s="43">
        <v>0</v>
      </c>
      <c r="E19" s="43">
        <v>8814804</v>
      </c>
      <c r="F19" s="43">
        <v>0</v>
      </c>
      <c r="G19" s="43">
        <v>0</v>
      </c>
      <c r="H19" s="43">
        <v>0</v>
      </c>
      <c r="I19" s="38">
        <f t="shared" si="0"/>
        <v>9939992</v>
      </c>
    </row>
    <row r="20" spans="1:9" ht="15" customHeight="1">
      <c r="A20" s="41" t="s">
        <v>33</v>
      </c>
      <c r="B20" s="42" t="s">
        <v>64</v>
      </c>
      <c r="C20" s="43">
        <v>677664</v>
      </c>
      <c r="D20" s="43">
        <v>0</v>
      </c>
      <c r="E20" s="43">
        <v>1062977</v>
      </c>
      <c r="F20" s="43">
        <v>0</v>
      </c>
      <c r="G20" s="43">
        <v>0</v>
      </c>
      <c r="H20" s="43">
        <v>0</v>
      </c>
      <c r="I20" s="38">
        <f t="shared" si="0"/>
        <v>1740641</v>
      </c>
    </row>
    <row r="21" spans="1:9" ht="15" customHeight="1">
      <c r="A21" s="41" t="s">
        <v>34</v>
      </c>
      <c r="B21" s="42" t="s">
        <v>65</v>
      </c>
      <c r="C21" s="43">
        <v>1140826</v>
      </c>
      <c r="D21" s="43">
        <v>0</v>
      </c>
      <c r="E21" s="43">
        <v>2970527</v>
      </c>
      <c r="F21" s="43">
        <v>0</v>
      </c>
      <c r="G21" s="43">
        <v>0</v>
      </c>
      <c r="H21" s="43">
        <v>0</v>
      </c>
      <c r="I21" s="38">
        <f t="shared" si="0"/>
        <v>4111353</v>
      </c>
    </row>
    <row r="22" spans="1:9" ht="15" customHeight="1">
      <c r="A22" s="41" t="s">
        <v>35</v>
      </c>
      <c r="B22" s="42" t="s">
        <v>66</v>
      </c>
      <c r="C22" s="43">
        <v>1811578</v>
      </c>
      <c r="D22" s="43">
        <v>0</v>
      </c>
      <c r="E22" s="43">
        <v>8519149</v>
      </c>
      <c r="F22" s="43">
        <v>0</v>
      </c>
      <c r="G22" s="43">
        <v>0</v>
      </c>
      <c r="H22" s="43">
        <v>0</v>
      </c>
      <c r="I22" s="38">
        <f t="shared" si="0"/>
        <v>10330727</v>
      </c>
    </row>
    <row r="23" spans="1:9" ht="15" customHeight="1">
      <c r="A23" s="41" t="s">
        <v>36</v>
      </c>
      <c r="B23" s="42" t="s">
        <v>67</v>
      </c>
      <c r="C23" s="43">
        <v>1705162</v>
      </c>
      <c r="D23" s="43">
        <v>0</v>
      </c>
      <c r="E23" s="43">
        <v>5005327</v>
      </c>
      <c r="F23" s="43">
        <v>0</v>
      </c>
      <c r="G23" s="43">
        <v>0</v>
      </c>
      <c r="H23" s="43">
        <v>0</v>
      </c>
      <c r="I23" s="38">
        <f t="shared" si="0"/>
        <v>6710489</v>
      </c>
    </row>
    <row r="24" spans="1:9" ht="15" customHeight="1">
      <c r="A24" s="41" t="s">
        <v>37</v>
      </c>
      <c r="B24" s="42" t="s">
        <v>68</v>
      </c>
      <c r="C24" s="43">
        <v>2116368</v>
      </c>
      <c r="D24" s="43">
        <v>0</v>
      </c>
      <c r="E24" s="43">
        <v>13564410</v>
      </c>
      <c r="F24" s="43">
        <v>0</v>
      </c>
      <c r="G24" s="43">
        <v>0</v>
      </c>
      <c r="H24" s="43">
        <v>0</v>
      </c>
      <c r="I24" s="38">
        <f t="shared" si="0"/>
        <v>15680778</v>
      </c>
    </row>
    <row r="25" spans="1:9" ht="15" customHeight="1">
      <c r="A25" s="41" t="s">
        <v>38</v>
      </c>
      <c r="B25" s="42" t="s">
        <v>69</v>
      </c>
      <c r="C25" s="43">
        <v>2000967</v>
      </c>
      <c r="D25" s="43">
        <v>0</v>
      </c>
      <c r="E25" s="43">
        <v>10916027</v>
      </c>
      <c r="F25" s="43">
        <v>0</v>
      </c>
      <c r="G25" s="43">
        <v>0</v>
      </c>
      <c r="H25" s="43">
        <v>0</v>
      </c>
      <c r="I25" s="38">
        <f t="shared" si="0"/>
        <v>12916994</v>
      </c>
    </row>
    <row r="26" spans="1:9" ht="15" customHeight="1">
      <c r="A26" s="41" t="s">
        <v>39</v>
      </c>
      <c r="B26" s="42" t="s">
        <v>70</v>
      </c>
      <c r="C26" s="43">
        <v>716285</v>
      </c>
      <c r="D26" s="43">
        <v>0</v>
      </c>
      <c r="E26" s="43">
        <v>4676420</v>
      </c>
      <c r="F26" s="43">
        <v>0</v>
      </c>
      <c r="G26" s="43">
        <v>0</v>
      </c>
      <c r="H26" s="43">
        <v>0</v>
      </c>
      <c r="I26" s="38">
        <f t="shared" si="0"/>
        <v>5392705</v>
      </c>
    </row>
    <row r="27" spans="1:9" ht="15" customHeight="1">
      <c r="A27" s="41" t="s">
        <v>40</v>
      </c>
      <c r="B27" s="42" t="s">
        <v>71</v>
      </c>
      <c r="C27" s="43">
        <v>1023120</v>
      </c>
      <c r="D27" s="43">
        <v>0</v>
      </c>
      <c r="E27" s="43">
        <v>1970676</v>
      </c>
      <c r="F27" s="43">
        <v>0</v>
      </c>
      <c r="G27" s="43">
        <v>0</v>
      </c>
      <c r="H27" s="43">
        <v>0</v>
      </c>
      <c r="I27" s="38">
        <f t="shared" si="0"/>
        <v>2993796</v>
      </c>
    </row>
    <row r="28" spans="1:9" ht="15" customHeight="1">
      <c r="A28" s="41" t="s">
        <v>41</v>
      </c>
      <c r="B28" s="42" t="s">
        <v>72</v>
      </c>
      <c r="C28" s="43">
        <v>652061</v>
      </c>
      <c r="D28" s="43">
        <v>0</v>
      </c>
      <c r="E28" s="43">
        <v>1218715</v>
      </c>
      <c r="F28" s="43">
        <v>0</v>
      </c>
      <c r="G28" s="43">
        <v>0</v>
      </c>
      <c r="H28" s="43">
        <v>0</v>
      </c>
      <c r="I28" s="38">
        <f t="shared" si="0"/>
        <v>1870776</v>
      </c>
    </row>
    <row r="29" spans="1:9" ht="15" customHeight="1">
      <c r="A29" s="41" t="s">
        <v>42</v>
      </c>
      <c r="B29" s="42" t="s">
        <v>73</v>
      </c>
      <c r="C29" s="43">
        <v>595498</v>
      </c>
      <c r="D29" s="43">
        <v>0</v>
      </c>
      <c r="E29" s="43">
        <v>351374</v>
      </c>
      <c r="F29" s="43">
        <v>0</v>
      </c>
      <c r="G29" s="43">
        <v>0</v>
      </c>
      <c r="H29" s="43">
        <v>0</v>
      </c>
      <c r="I29" s="38">
        <f t="shared" si="0"/>
        <v>946872</v>
      </c>
    </row>
    <row r="30" spans="1:9" ht="15" customHeight="1">
      <c r="A30" s="41" t="s">
        <v>43</v>
      </c>
      <c r="B30" s="42" t="s">
        <v>74</v>
      </c>
      <c r="C30" s="43">
        <v>1234628</v>
      </c>
      <c r="D30" s="43">
        <v>0</v>
      </c>
      <c r="E30" s="43">
        <v>1577770</v>
      </c>
      <c r="F30" s="43">
        <v>0</v>
      </c>
      <c r="G30" s="43">
        <v>0</v>
      </c>
      <c r="H30" s="43">
        <v>0</v>
      </c>
      <c r="I30" s="38">
        <f t="shared" si="0"/>
        <v>2812398</v>
      </c>
    </row>
    <row r="31" spans="1:9" ht="15" customHeight="1">
      <c r="A31" s="41" t="s">
        <v>44</v>
      </c>
      <c r="B31" s="42" t="s">
        <v>75</v>
      </c>
      <c r="C31" s="43">
        <v>448935</v>
      </c>
      <c r="D31" s="43">
        <v>0</v>
      </c>
      <c r="E31" s="43">
        <v>2752345</v>
      </c>
      <c r="F31" s="43">
        <v>0</v>
      </c>
      <c r="G31" s="43">
        <v>0</v>
      </c>
      <c r="H31" s="43">
        <v>0</v>
      </c>
      <c r="I31" s="38">
        <f t="shared" si="0"/>
        <v>3201280</v>
      </c>
    </row>
    <row r="32" spans="1:9" ht="15" customHeight="1">
      <c r="A32" s="41" t="s">
        <v>45</v>
      </c>
      <c r="B32" s="42" t="s">
        <v>76</v>
      </c>
      <c r="C32" s="43">
        <v>88560</v>
      </c>
      <c r="D32" s="43">
        <v>0</v>
      </c>
      <c r="E32" s="43">
        <v>1041550</v>
      </c>
      <c r="F32" s="43">
        <v>0</v>
      </c>
      <c r="G32" s="43">
        <v>0</v>
      </c>
      <c r="H32" s="43">
        <v>0</v>
      </c>
      <c r="I32" s="38">
        <f t="shared" si="0"/>
        <v>1130110</v>
      </c>
    </row>
    <row r="33" spans="1:9" ht="15" customHeight="1">
      <c r="A33" s="41" t="s">
        <v>46</v>
      </c>
      <c r="B33" s="42" t="s">
        <v>77</v>
      </c>
      <c r="C33" s="43">
        <v>639591</v>
      </c>
      <c r="D33" s="43">
        <v>0</v>
      </c>
      <c r="E33" s="43">
        <v>5672178</v>
      </c>
      <c r="F33" s="43">
        <v>0</v>
      </c>
      <c r="G33" s="43">
        <v>0</v>
      </c>
      <c r="H33" s="43">
        <v>0</v>
      </c>
      <c r="I33" s="38">
        <f t="shared" si="0"/>
        <v>6311769</v>
      </c>
    </row>
    <row r="34" spans="1:9" ht="15" customHeight="1">
      <c r="A34" s="41" t="s">
        <v>47</v>
      </c>
      <c r="B34" s="42" t="s">
        <v>78</v>
      </c>
      <c r="C34" s="43">
        <v>341280</v>
      </c>
      <c r="D34" s="43">
        <v>0</v>
      </c>
      <c r="E34" s="43">
        <v>1749066</v>
      </c>
      <c r="F34" s="43">
        <v>0</v>
      </c>
      <c r="G34" s="43">
        <v>0</v>
      </c>
      <c r="H34" s="43">
        <v>0</v>
      </c>
      <c r="I34" s="38">
        <f t="shared" si="0"/>
        <v>2090346</v>
      </c>
    </row>
    <row r="35" spans="1:9" ht="15" customHeight="1">
      <c r="A35" s="41" t="s">
        <v>48</v>
      </c>
      <c r="B35" s="42" t="s">
        <v>79</v>
      </c>
      <c r="C35" s="43">
        <v>0</v>
      </c>
      <c r="D35" s="43">
        <v>0</v>
      </c>
      <c r="E35" s="43">
        <v>992569664</v>
      </c>
      <c r="F35" s="43">
        <v>26325047</v>
      </c>
      <c r="G35" s="43">
        <v>1700000</v>
      </c>
      <c r="H35" s="43">
        <v>0</v>
      </c>
      <c r="I35" s="38">
        <f t="shared" si="0"/>
        <v>1020594711</v>
      </c>
    </row>
    <row r="36" spans="1:9" ht="15" customHeight="1">
      <c r="A36" s="41" t="s">
        <v>49</v>
      </c>
      <c r="B36" s="42" t="s">
        <v>80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339344030</v>
      </c>
      <c r="I36" s="38">
        <f t="shared" si="0"/>
        <v>339344030</v>
      </c>
    </row>
    <row r="37" spans="1:9" ht="15" customHeight="1">
      <c r="A37" s="41" t="s">
        <v>50</v>
      </c>
      <c r="B37" s="42" t="s">
        <v>81</v>
      </c>
      <c r="C37" s="43">
        <v>85565</v>
      </c>
      <c r="D37" s="43">
        <v>0</v>
      </c>
      <c r="E37" s="43">
        <v>6801034</v>
      </c>
      <c r="F37" s="43">
        <v>0</v>
      </c>
      <c r="G37" s="43">
        <v>0</v>
      </c>
      <c r="H37" s="43">
        <v>0</v>
      </c>
      <c r="I37" s="38">
        <f t="shared" si="0"/>
        <v>6886599</v>
      </c>
    </row>
    <row r="38" spans="1:9" ht="15" customHeight="1">
      <c r="A38" s="41" t="s">
        <v>51</v>
      </c>
      <c r="B38" s="42" t="s">
        <v>82</v>
      </c>
      <c r="C38" s="43">
        <v>111658</v>
      </c>
      <c r="D38" s="43">
        <v>0</v>
      </c>
      <c r="E38" s="43">
        <v>1008539</v>
      </c>
      <c r="F38" s="43">
        <v>0</v>
      </c>
      <c r="G38" s="43">
        <v>0</v>
      </c>
      <c r="H38" s="43">
        <v>0</v>
      </c>
      <c r="I38" s="38">
        <f aca="true" t="shared" si="1" ref="I38:I44">SUM(C38:H38)</f>
        <v>1120197</v>
      </c>
    </row>
    <row r="39" spans="1:9" ht="15" customHeight="1">
      <c r="A39" s="41" t="s">
        <v>52</v>
      </c>
      <c r="B39" s="42" t="s">
        <v>83</v>
      </c>
      <c r="C39" s="43">
        <v>0</v>
      </c>
      <c r="D39" s="43">
        <v>0</v>
      </c>
      <c r="E39" s="43">
        <v>27933674</v>
      </c>
      <c r="F39" s="43">
        <v>0</v>
      </c>
      <c r="G39" s="43">
        <v>0</v>
      </c>
      <c r="H39" s="43">
        <v>0</v>
      </c>
      <c r="I39" s="38">
        <f t="shared" si="1"/>
        <v>27933674</v>
      </c>
    </row>
    <row r="40" spans="1:9" ht="15" customHeight="1">
      <c r="A40" s="41" t="s">
        <v>53</v>
      </c>
      <c r="B40" s="42" t="s">
        <v>84</v>
      </c>
      <c r="C40" s="43">
        <v>1203927</v>
      </c>
      <c r="D40" s="43">
        <v>0</v>
      </c>
      <c r="E40" s="43">
        <v>6775816</v>
      </c>
      <c r="F40" s="43">
        <v>0</v>
      </c>
      <c r="G40" s="43">
        <v>0</v>
      </c>
      <c r="H40" s="43">
        <v>0</v>
      </c>
      <c r="I40" s="38">
        <f t="shared" si="1"/>
        <v>7979743</v>
      </c>
    </row>
    <row r="41" spans="1:9" ht="15" customHeight="1">
      <c r="A41" s="29" t="s">
        <v>54</v>
      </c>
      <c r="B41" s="30" t="s">
        <v>85</v>
      </c>
      <c r="C41" s="37">
        <v>2615876</v>
      </c>
      <c r="D41" s="37">
        <v>0</v>
      </c>
      <c r="E41" s="37">
        <v>10557262</v>
      </c>
      <c r="F41" s="43">
        <v>0</v>
      </c>
      <c r="G41" s="43">
        <v>0</v>
      </c>
      <c r="H41" s="43">
        <v>0</v>
      </c>
      <c r="I41" s="38">
        <f t="shared" si="1"/>
        <v>13173138</v>
      </c>
    </row>
    <row r="42" spans="1:9" ht="15" customHeight="1">
      <c r="A42" s="29" t="s">
        <v>55</v>
      </c>
      <c r="B42" s="30" t="s">
        <v>86</v>
      </c>
      <c r="C42" s="37">
        <v>3363552</v>
      </c>
      <c r="D42" s="37">
        <v>0</v>
      </c>
      <c r="E42" s="37">
        <v>6328115</v>
      </c>
      <c r="F42" s="43">
        <v>0</v>
      </c>
      <c r="G42" s="43">
        <v>0</v>
      </c>
      <c r="H42" s="43">
        <v>0</v>
      </c>
      <c r="I42" s="38">
        <f t="shared" si="1"/>
        <v>9691667</v>
      </c>
    </row>
    <row r="43" spans="1:9" ht="15" customHeight="1">
      <c r="A43" s="29" t="s">
        <v>56</v>
      </c>
      <c r="B43" s="30" t="s">
        <v>87</v>
      </c>
      <c r="C43" s="37">
        <v>1589127</v>
      </c>
      <c r="D43" s="37">
        <v>0</v>
      </c>
      <c r="E43" s="37">
        <v>3705752</v>
      </c>
      <c r="F43" s="37">
        <v>0</v>
      </c>
      <c r="G43" s="37">
        <v>0</v>
      </c>
      <c r="H43" s="43">
        <v>0</v>
      </c>
      <c r="I43" s="38">
        <f t="shared" si="1"/>
        <v>5294879</v>
      </c>
    </row>
    <row r="44" spans="1:9" ht="15" customHeight="1">
      <c r="A44" s="31" t="s">
        <v>122</v>
      </c>
      <c r="B44" s="32" t="s">
        <v>121</v>
      </c>
      <c r="C44" s="39">
        <v>2160</v>
      </c>
      <c r="D44" s="39">
        <v>0</v>
      </c>
      <c r="E44" s="39">
        <v>22809914</v>
      </c>
      <c r="F44" s="60">
        <v>0</v>
      </c>
      <c r="G44" s="37">
        <v>0</v>
      </c>
      <c r="H44" s="43">
        <v>0</v>
      </c>
      <c r="I44" s="40">
        <f t="shared" si="1"/>
        <v>22812074</v>
      </c>
    </row>
    <row r="45" spans="1:9" ht="19.5" customHeight="1">
      <c r="A45" s="68" t="s">
        <v>7</v>
      </c>
      <c r="B45" s="69"/>
      <c r="C45" s="45">
        <f aca="true" t="shared" si="2" ref="C45:I45">SUM(C13:C44)</f>
        <v>41725212</v>
      </c>
      <c r="D45" s="45">
        <f t="shared" si="2"/>
        <v>0</v>
      </c>
      <c r="E45" s="45">
        <f t="shared" si="2"/>
        <v>1206088221</v>
      </c>
      <c r="F45" s="45">
        <f t="shared" si="2"/>
        <v>26325047</v>
      </c>
      <c r="G45" s="45">
        <f t="shared" si="2"/>
        <v>1700000</v>
      </c>
      <c r="H45" s="45">
        <f t="shared" si="2"/>
        <v>339570433</v>
      </c>
      <c r="I45" s="45">
        <f t="shared" si="2"/>
        <v>1615408913</v>
      </c>
    </row>
    <row r="46" ht="12.75">
      <c r="A46" s="6" t="s">
        <v>124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1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107</v>
      </c>
      <c r="B51" s="4"/>
      <c r="C51" s="4"/>
      <c r="D51" s="4"/>
      <c r="E51" s="4"/>
      <c r="F51" s="4"/>
      <c r="G51" s="4"/>
      <c r="H51" s="4"/>
      <c r="I51" s="4"/>
    </row>
    <row r="52" ht="12.75">
      <c r="A52" s="18" t="s">
        <v>108</v>
      </c>
    </row>
    <row r="53" ht="12.75">
      <c r="A53" s="18" t="s">
        <v>109</v>
      </c>
    </row>
    <row r="54" s="25" customFormat="1" ht="12.75">
      <c r="A54" s="18" t="s">
        <v>110</v>
      </c>
    </row>
    <row r="55" s="25" customFormat="1" ht="12.75">
      <c r="A55" s="18" t="s">
        <v>111</v>
      </c>
    </row>
    <row r="56" s="25" customFormat="1" ht="12.75">
      <c r="A56" s="18"/>
    </row>
    <row r="57" s="25" customFormat="1" ht="12.75"/>
    <row r="58" s="25" customFormat="1" ht="12.75"/>
    <row r="59" s="25" customFormat="1" ht="12.75"/>
    <row r="60" s="25" customFormat="1" ht="12.75">
      <c r="A60" s="16"/>
    </row>
    <row r="61" s="25" customFormat="1" ht="12.75"/>
    <row r="62" s="25" customFormat="1" ht="12.75">
      <c r="A62" s="18"/>
    </row>
    <row r="63" s="25" customFormat="1" ht="12.75">
      <c r="C63" s="25">
        <v>1000000</v>
      </c>
    </row>
    <row r="64" spans="2:8" s="25" customFormat="1" ht="12.75">
      <c r="B64" s="25" t="s">
        <v>88</v>
      </c>
      <c r="C64" s="25" t="str">
        <f>+C12</f>
        <v>5-2.1</v>
      </c>
      <c r="D64" s="25" t="str">
        <f>+D12</f>
        <v>5-2.2</v>
      </c>
      <c r="E64" s="25" t="str">
        <f>+E12</f>
        <v>5-2.3</v>
      </c>
      <c r="G64" s="25" t="str">
        <f>+G12</f>
        <v>5-2.5</v>
      </c>
      <c r="H64" s="25" t="str">
        <f>+H12</f>
        <v>6-2.6</v>
      </c>
    </row>
    <row r="65" spans="2:9" s="25" customFormat="1" ht="12.75">
      <c r="B65" s="25" t="s">
        <v>89</v>
      </c>
      <c r="C65" s="26">
        <f>C45/$C$63</f>
        <v>41.725212</v>
      </c>
      <c r="D65" s="26">
        <f>D45/$C$63</f>
        <v>0</v>
      </c>
      <c r="E65" s="26">
        <f>E45/$C$63</f>
        <v>1206.088221</v>
      </c>
      <c r="F65" s="26"/>
      <c r="G65" s="26">
        <f>G45/$C$63</f>
        <v>1.7</v>
      </c>
      <c r="H65" s="26">
        <f>H45/$C$63</f>
        <v>339.570433</v>
      </c>
      <c r="I65" s="26"/>
    </row>
    <row r="66" spans="3:9" s="25" customFormat="1" ht="12.75">
      <c r="C66" s="26"/>
      <c r="D66" s="26"/>
      <c r="E66" s="26"/>
      <c r="F66" s="26"/>
      <c r="G66" s="26"/>
      <c r="H66" s="26"/>
      <c r="I66" s="26"/>
    </row>
    <row r="67" s="25" customFormat="1" ht="12.75"/>
    <row r="68" s="25" customFormat="1" ht="12.75"/>
    <row r="69" s="25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123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66" t="s">
        <v>2</v>
      </c>
      <c r="B10" s="71" t="s">
        <v>24</v>
      </c>
      <c r="C10" s="68" t="s">
        <v>115</v>
      </c>
      <c r="D10" s="72"/>
      <c r="E10" s="72"/>
      <c r="F10" s="72"/>
      <c r="G10" s="72"/>
      <c r="H10" s="72"/>
      <c r="I10" s="66" t="s">
        <v>112</v>
      </c>
    </row>
    <row r="11" spans="1:9" ht="25.5">
      <c r="A11" s="73"/>
      <c r="B11" s="74"/>
      <c r="C11" s="75" t="s">
        <v>113</v>
      </c>
      <c r="D11" s="75"/>
      <c r="E11" s="75"/>
      <c r="F11" s="75"/>
      <c r="G11" s="75"/>
      <c r="H11" s="54" t="s">
        <v>114</v>
      </c>
      <c r="I11" s="73"/>
    </row>
    <row r="12" spans="1:13" ht="19.5" customHeight="1">
      <c r="A12" s="70"/>
      <c r="B12" s="67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7"/>
      <c r="K12" s="22"/>
      <c r="L12" s="22"/>
      <c r="M12" s="22"/>
    </row>
    <row r="13" spans="1:9" ht="15" customHeight="1">
      <c r="A13" s="1" t="s">
        <v>5</v>
      </c>
      <c r="B13" s="2" t="s">
        <v>6</v>
      </c>
      <c r="C13" s="33">
        <v>0</v>
      </c>
      <c r="D13" s="33">
        <v>0</v>
      </c>
      <c r="E13" s="44">
        <v>8745218</v>
      </c>
      <c r="F13" s="33">
        <v>270154</v>
      </c>
      <c r="G13" s="33">
        <v>0</v>
      </c>
      <c r="H13" s="33">
        <v>32250</v>
      </c>
      <c r="I13" s="34">
        <f>SUM(C13:H13)</f>
        <v>9047622</v>
      </c>
    </row>
    <row r="14" spans="1:9" ht="15" customHeight="1">
      <c r="A14" s="1" t="s">
        <v>26</v>
      </c>
      <c r="B14" s="2" t="s">
        <v>57</v>
      </c>
      <c r="C14" s="33">
        <v>0</v>
      </c>
      <c r="D14" s="33">
        <v>0</v>
      </c>
      <c r="E14" s="44">
        <v>4682777</v>
      </c>
      <c r="F14" s="33">
        <v>0</v>
      </c>
      <c r="G14" s="33">
        <v>0</v>
      </c>
      <c r="H14" s="33">
        <v>153148</v>
      </c>
      <c r="I14" s="34">
        <f aca="true" t="shared" si="0" ref="I14:I44">SUM(C14:H14)</f>
        <v>4835925</v>
      </c>
    </row>
    <row r="15" spans="1:9" ht="15" customHeight="1">
      <c r="A15" s="1" t="s">
        <v>27</v>
      </c>
      <c r="B15" s="2" t="s">
        <v>58</v>
      </c>
      <c r="C15" s="33">
        <v>0</v>
      </c>
      <c r="D15" s="33">
        <v>0</v>
      </c>
      <c r="E15" s="44">
        <v>16679839</v>
      </c>
      <c r="F15" s="33">
        <v>0</v>
      </c>
      <c r="G15" s="33">
        <v>0</v>
      </c>
      <c r="H15" s="33">
        <v>546246</v>
      </c>
      <c r="I15" s="34">
        <f t="shared" si="0"/>
        <v>17226085</v>
      </c>
    </row>
    <row r="16" spans="1:9" ht="15" customHeight="1">
      <c r="A16" s="1" t="s">
        <v>28</v>
      </c>
      <c r="B16" s="2" t="s">
        <v>59</v>
      </c>
      <c r="C16" s="33">
        <v>0</v>
      </c>
      <c r="D16" s="33">
        <v>0</v>
      </c>
      <c r="E16" s="44">
        <v>11258469</v>
      </c>
      <c r="F16" s="33">
        <v>0</v>
      </c>
      <c r="G16" s="33">
        <v>0</v>
      </c>
      <c r="H16" s="33">
        <v>1559504</v>
      </c>
      <c r="I16" s="34">
        <f t="shared" si="0"/>
        <v>12817973</v>
      </c>
    </row>
    <row r="17" spans="1:9" ht="15" customHeight="1">
      <c r="A17" s="1" t="s">
        <v>29</v>
      </c>
      <c r="B17" s="2" t="s">
        <v>60</v>
      </c>
      <c r="C17" s="33">
        <v>0</v>
      </c>
      <c r="D17" s="33">
        <v>0</v>
      </c>
      <c r="E17" s="44">
        <v>3321256</v>
      </c>
      <c r="F17" s="33">
        <v>0</v>
      </c>
      <c r="G17" s="33">
        <v>0</v>
      </c>
      <c r="H17" s="33">
        <v>0</v>
      </c>
      <c r="I17" s="34">
        <f t="shared" si="0"/>
        <v>3321256</v>
      </c>
    </row>
    <row r="18" spans="1:9" ht="15" customHeight="1">
      <c r="A18" s="1" t="s">
        <v>30</v>
      </c>
      <c r="B18" s="2" t="s">
        <v>61</v>
      </c>
      <c r="C18" s="33">
        <v>0</v>
      </c>
      <c r="D18" s="33">
        <v>0</v>
      </c>
      <c r="E18" s="44">
        <v>37450519</v>
      </c>
      <c r="F18" s="33">
        <v>0</v>
      </c>
      <c r="G18" s="33">
        <v>5250</v>
      </c>
      <c r="H18" s="33">
        <v>110587</v>
      </c>
      <c r="I18" s="34">
        <f t="shared" si="0"/>
        <v>37566356</v>
      </c>
    </row>
    <row r="19" spans="1:9" ht="15" customHeight="1">
      <c r="A19" s="1" t="s">
        <v>31</v>
      </c>
      <c r="B19" s="2" t="s">
        <v>62</v>
      </c>
      <c r="C19" s="33">
        <v>0</v>
      </c>
      <c r="D19" s="33">
        <v>0</v>
      </c>
      <c r="E19" s="44">
        <v>26565466</v>
      </c>
      <c r="F19" s="33">
        <v>0</v>
      </c>
      <c r="G19" s="33">
        <v>0</v>
      </c>
      <c r="H19" s="33">
        <v>116391</v>
      </c>
      <c r="I19" s="34">
        <f t="shared" si="0"/>
        <v>26681857</v>
      </c>
    </row>
    <row r="20" spans="1:9" ht="15" customHeight="1">
      <c r="A20" s="1" t="s">
        <v>32</v>
      </c>
      <c r="B20" s="2" t="s">
        <v>63</v>
      </c>
      <c r="C20" s="33">
        <v>0</v>
      </c>
      <c r="D20" s="33">
        <v>0</v>
      </c>
      <c r="E20" s="44">
        <v>34048224</v>
      </c>
      <c r="F20" s="33">
        <v>0</v>
      </c>
      <c r="G20" s="33">
        <v>0</v>
      </c>
      <c r="H20" s="33">
        <v>41179</v>
      </c>
      <c r="I20" s="34">
        <f t="shared" si="0"/>
        <v>34089403</v>
      </c>
    </row>
    <row r="21" spans="1:9" ht="15" customHeight="1">
      <c r="A21" s="1" t="s">
        <v>33</v>
      </c>
      <c r="B21" s="2" t="s">
        <v>64</v>
      </c>
      <c r="C21" s="33">
        <v>0</v>
      </c>
      <c r="D21" s="33">
        <v>0</v>
      </c>
      <c r="E21" s="44">
        <v>6115163</v>
      </c>
      <c r="F21" s="33">
        <v>0</v>
      </c>
      <c r="G21" s="33">
        <v>0</v>
      </c>
      <c r="H21" s="33">
        <v>245000</v>
      </c>
      <c r="I21" s="34">
        <f t="shared" si="0"/>
        <v>6360163</v>
      </c>
    </row>
    <row r="22" spans="1:9" ht="15" customHeight="1">
      <c r="A22" s="1" t="s">
        <v>34</v>
      </c>
      <c r="B22" s="2" t="s">
        <v>65</v>
      </c>
      <c r="C22" s="33">
        <v>0</v>
      </c>
      <c r="D22" s="33">
        <v>0</v>
      </c>
      <c r="E22" s="44">
        <v>14601954</v>
      </c>
      <c r="F22" s="33">
        <v>0</v>
      </c>
      <c r="G22" s="33">
        <v>0</v>
      </c>
      <c r="H22" s="33">
        <v>0</v>
      </c>
      <c r="I22" s="34">
        <f t="shared" si="0"/>
        <v>14601954</v>
      </c>
    </row>
    <row r="23" spans="1:9" ht="15" customHeight="1">
      <c r="A23" s="1" t="s">
        <v>35</v>
      </c>
      <c r="B23" s="2" t="s">
        <v>66</v>
      </c>
      <c r="C23" s="33">
        <v>0</v>
      </c>
      <c r="D23" s="33">
        <v>0</v>
      </c>
      <c r="E23" s="44">
        <v>45169408</v>
      </c>
      <c r="F23" s="33">
        <v>0</v>
      </c>
      <c r="G23" s="33">
        <v>0</v>
      </c>
      <c r="H23" s="33">
        <v>95512</v>
      </c>
      <c r="I23" s="34">
        <f t="shared" si="0"/>
        <v>45264920</v>
      </c>
    </row>
    <row r="24" spans="1:9" ht="15" customHeight="1">
      <c r="A24" s="1" t="s">
        <v>36</v>
      </c>
      <c r="B24" s="2" t="s">
        <v>67</v>
      </c>
      <c r="C24" s="33">
        <v>0</v>
      </c>
      <c r="D24" s="33">
        <v>0</v>
      </c>
      <c r="E24" s="44">
        <v>41061881</v>
      </c>
      <c r="F24" s="33">
        <v>0</v>
      </c>
      <c r="G24" s="33">
        <v>0</v>
      </c>
      <c r="H24" s="33">
        <v>1132185</v>
      </c>
      <c r="I24" s="34">
        <f t="shared" si="0"/>
        <v>42194066</v>
      </c>
    </row>
    <row r="25" spans="1:9" ht="15" customHeight="1">
      <c r="A25" s="1" t="s">
        <v>37</v>
      </c>
      <c r="B25" s="2" t="s">
        <v>68</v>
      </c>
      <c r="C25" s="33">
        <v>0</v>
      </c>
      <c r="D25" s="33">
        <v>0</v>
      </c>
      <c r="E25" s="44">
        <v>47275496</v>
      </c>
      <c r="F25" s="33">
        <v>0</v>
      </c>
      <c r="G25" s="33">
        <v>0</v>
      </c>
      <c r="H25" s="33">
        <v>63647</v>
      </c>
      <c r="I25" s="34">
        <f t="shared" si="0"/>
        <v>47339143</v>
      </c>
    </row>
    <row r="26" spans="1:9" ht="15" customHeight="1">
      <c r="A26" s="1" t="s">
        <v>38</v>
      </c>
      <c r="B26" s="2" t="s">
        <v>69</v>
      </c>
      <c r="C26" s="33">
        <v>0</v>
      </c>
      <c r="D26" s="33">
        <v>0</v>
      </c>
      <c r="E26" s="44">
        <v>41232298</v>
      </c>
      <c r="F26" s="33">
        <v>0</v>
      </c>
      <c r="G26" s="33">
        <v>0</v>
      </c>
      <c r="H26" s="33">
        <v>222000</v>
      </c>
      <c r="I26" s="34">
        <f t="shared" si="0"/>
        <v>41454298</v>
      </c>
    </row>
    <row r="27" spans="1:9" ht="15" customHeight="1">
      <c r="A27" s="1" t="s">
        <v>39</v>
      </c>
      <c r="B27" s="2" t="s">
        <v>70</v>
      </c>
      <c r="C27" s="33">
        <v>0</v>
      </c>
      <c r="D27" s="33">
        <v>0</v>
      </c>
      <c r="E27" s="44">
        <v>9962363</v>
      </c>
      <c r="F27" s="33">
        <v>0</v>
      </c>
      <c r="G27" s="33">
        <v>0</v>
      </c>
      <c r="H27" s="33">
        <v>15000</v>
      </c>
      <c r="I27" s="34">
        <f t="shared" si="0"/>
        <v>9977363</v>
      </c>
    </row>
    <row r="28" spans="1:9" ht="15" customHeight="1">
      <c r="A28" s="1" t="s">
        <v>40</v>
      </c>
      <c r="B28" s="2" t="s">
        <v>71</v>
      </c>
      <c r="C28" s="33">
        <v>0</v>
      </c>
      <c r="D28" s="33">
        <v>0</v>
      </c>
      <c r="E28" s="44">
        <v>7613049</v>
      </c>
      <c r="F28" s="33">
        <v>0</v>
      </c>
      <c r="G28" s="33">
        <v>0</v>
      </c>
      <c r="H28" s="33">
        <v>0</v>
      </c>
      <c r="I28" s="34">
        <f t="shared" si="0"/>
        <v>7613049</v>
      </c>
    </row>
    <row r="29" spans="1:9" ht="15" customHeight="1">
      <c r="A29" s="1" t="s">
        <v>41</v>
      </c>
      <c r="B29" s="2" t="s">
        <v>72</v>
      </c>
      <c r="C29" s="33">
        <v>0</v>
      </c>
      <c r="D29" s="33">
        <v>0</v>
      </c>
      <c r="E29" s="44">
        <v>5924779</v>
      </c>
      <c r="F29" s="33">
        <v>0</v>
      </c>
      <c r="G29" s="33">
        <v>0</v>
      </c>
      <c r="H29" s="33">
        <v>0</v>
      </c>
      <c r="I29" s="34">
        <f t="shared" si="0"/>
        <v>5924779</v>
      </c>
    </row>
    <row r="30" spans="1:9" ht="15" customHeight="1">
      <c r="A30" s="1" t="s">
        <v>42</v>
      </c>
      <c r="B30" s="2" t="s">
        <v>73</v>
      </c>
      <c r="C30" s="33">
        <v>0</v>
      </c>
      <c r="D30" s="33">
        <v>0</v>
      </c>
      <c r="E30" s="44">
        <v>5520071</v>
      </c>
      <c r="F30" s="33">
        <v>0</v>
      </c>
      <c r="G30" s="33">
        <v>0</v>
      </c>
      <c r="H30" s="33">
        <v>24000</v>
      </c>
      <c r="I30" s="34">
        <f t="shared" si="0"/>
        <v>5544071</v>
      </c>
    </row>
    <row r="31" spans="1:9" ht="15" customHeight="1">
      <c r="A31" s="1" t="s">
        <v>43</v>
      </c>
      <c r="B31" s="2" t="s">
        <v>74</v>
      </c>
      <c r="C31" s="33">
        <v>0</v>
      </c>
      <c r="D31" s="33">
        <v>0</v>
      </c>
      <c r="E31" s="44">
        <v>16237981</v>
      </c>
      <c r="F31" s="33">
        <v>0</v>
      </c>
      <c r="G31" s="33">
        <v>0</v>
      </c>
      <c r="H31" s="33">
        <v>255664</v>
      </c>
      <c r="I31" s="34">
        <f t="shared" si="0"/>
        <v>16493645</v>
      </c>
    </row>
    <row r="32" spans="1:9" ht="15" customHeight="1">
      <c r="A32" s="1" t="s">
        <v>44</v>
      </c>
      <c r="B32" s="2" t="s">
        <v>75</v>
      </c>
      <c r="C32" s="33">
        <v>0</v>
      </c>
      <c r="D32" s="33">
        <v>0</v>
      </c>
      <c r="E32" s="44">
        <v>8523187</v>
      </c>
      <c r="F32" s="33">
        <v>0</v>
      </c>
      <c r="G32" s="33">
        <v>0</v>
      </c>
      <c r="H32" s="33">
        <v>133411</v>
      </c>
      <c r="I32" s="34">
        <f t="shared" si="0"/>
        <v>8656598</v>
      </c>
    </row>
    <row r="33" spans="1:9" ht="15" customHeight="1">
      <c r="A33" s="1" t="s">
        <v>45</v>
      </c>
      <c r="B33" s="2" t="s">
        <v>76</v>
      </c>
      <c r="C33" s="33">
        <v>0</v>
      </c>
      <c r="D33" s="33">
        <v>0</v>
      </c>
      <c r="E33" s="44">
        <v>3704662</v>
      </c>
      <c r="F33" s="33">
        <v>0</v>
      </c>
      <c r="G33" s="33">
        <v>0</v>
      </c>
      <c r="H33" s="33">
        <v>0</v>
      </c>
      <c r="I33" s="34">
        <f t="shared" si="0"/>
        <v>3704662</v>
      </c>
    </row>
    <row r="34" spans="1:9" ht="15" customHeight="1">
      <c r="A34" s="1" t="s">
        <v>46</v>
      </c>
      <c r="B34" s="2" t="s">
        <v>77</v>
      </c>
      <c r="C34" s="33">
        <v>0</v>
      </c>
      <c r="D34" s="33">
        <v>0</v>
      </c>
      <c r="E34" s="44">
        <v>11545949</v>
      </c>
      <c r="F34" s="33">
        <v>0</v>
      </c>
      <c r="G34" s="33">
        <v>0</v>
      </c>
      <c r="H34" s="33">
        <v>205500</v>
      </c>
      <c r="I34" s="34">
        <f t="shared" si="0"/>
        <v>11751449</v>
      </c>
    </row>
    <row r="35" spans="1:9" ht="15" customHeight="1">
      <c r="A35" s="1" t="s">
        <v>47</v>
      </c>
      <c r="B35" s="2" t="s">
        <v>78</v>
      </c>
      <c r="C35" s="33">
        <v>0</v>
      </c>
      <c r="D35" s="33">
        <v>0</v>
      </c>
      <c r="E35" s="44">
        <v>6943821</v>
      </c>
      <c r="F35" s="33">
        <v>0</v>
      </c>
      <c r="G35" s="33">
        <v>0</v>
      </c>
      <c r="H35" s="33">
        <v>56379</v>
      </c>
      <c r="I35" s="34">
        <f t="shared" si="0"/>
        <v>7000200</v>
      </c>
    </row>
    <row r="36" spans="1:9" ht="15" customHeight="1">
      <c r="A36" s="1" t="s">
        <v>48</v>
      </c>
      <c r="B36" s="2" t="s">
        <v>79</v>
      </c>
      <c r="C36" s="33">
        <v>0</v>
      </c>
      <c r="D36" s="33">
        <v>0</v>
      </c>
      <c r="E36" s="44">
        <v>1354800</v>
      </c>
      <c r="F36" s="33">
        <v>0</v>
      </c>
      <c r="G36" s="33">
        <v>0</v>
      </c>
      <c r="H36" s="33">
        <v>0</v>
      </c>
      <c r="I36" s="34">
        <f t="shared" si="0"/>
        <v>1354800</v>
      </c>
    </row>
    <row r="37" spans="1:9" ht="15" customHeight="1">
      <c r="A37" s="1" t="s">
        <v>50</v>
      </c>
      <c r="B37" s="2" t="s">
        <v>81</v>
      </c>
      <c r="C37" s="33">
        <v>0</v>
      </c>
      <c r="D37" s="33">
        <v>0</v>
      </c>
      <c r="E37" s="44">
        <v>57898177</v>
      </c>
      <c r="F37" s="33">
        <v>0</v>
      </c>
      <c r="G37" s="33">
        <v>0</v>
      </c>
      <c r="H37" s="33">
        <v>59361</v>
      </c>
      <c r="I37" s="34">
        <f t="shared" si="0"/>
        <v>57957538</v>
      </c>
    </row>
    <row r="38" spans="1:9" ht="15" customHeight="1">
      <c r="A38" s="1" t="s">
        <v>51</v>
      </c>
      <c r="B38" s="2" t="s">
        <v>82</v>
      </c>
      <c r="C38" s="33">
        <v>0</v>
      </c>
      <c r="D38" s="33">
        <v>0</v>
      </c>
      <c r="E38" s="44">
        <v>4761941</v>
      </c>
      <c r="F38" s="33">
        <v>0</v>
      </c>
      <c r="G38" s="33">
        <v>0</v>
      </c>
      <c r="H38" s="33">
        <v>29344</v>
      </c>
      <c r="I38" s="34">
        <f t="shared" si="0"/>
        <v>4791285</v>
      </c>
    </row>
    <row r="39" spans="1:9" ht="15" customHeight="1">
      <c r="A39" s="1" t="s">
        <v>52</v>
      </c>
      <c r="B39" s="2" t="s">
        <v>83</v>
      </c>
      <c r="C39" s="33">
        <v>0</v>
      </c>
      <c r="D39" s="33">
        <v>0</v>
      </c>
      <c r="E39" s="44">
        <v>23357587</v>
      </c>
      <c r="F39" s="33">
        <v>0</v>
      </c>
      <c r="G39" s="33">
        <v>0</v>
      </c>
      <c r="H39" s="33">
        <v>150000</v>
      </c>
      <c r="I39" s="34">
        <f t="shared" si="0"/>
        <v>23507587</v>
      </c>
    </row>
    <row r="40" spans="1:9" ht="15" customHeight="1">
      <c r="A40" s="1" t="s">
        <v>53</v>
      </c>
      <c r="B40" s="2" t="s">
        <v>84</v>
      </c>
      <c r="C40" s="33">
        <v>0</v>
      </c>
      <c r="D40" s="33">
        <v>0</v>
      </c>
      <c r="E40" s="44">
        <v>28381422</v>
      </c>
      <c r="F40" s="33">
        <v>0</v>
      </c>
      <c r="G40" s="33">
        <v>0</v>
      </c>
      <c r="H40" s="33">
        <v>84000</v>
      </c>
      <c r="I40" s="34">
        <f t="shared" si="0"/>
        <v>28465422</v>
      </c>
    </row>
    <row r="41" spans="1:9" ht="15" customHeight="1">
      <c r="A41" s="1" t="s">
        <v>54</v>
      </c>
      <c r="B41" s="2" t="s">
        <v>85</v>
      </c>
      <c r="C41" s="33">
        <v>0</v>
      </c>
      <c r="D41" s="33">
        <v>0</v>
      </c>
      <c r="E41" s="44">
        <v>31428677</v>
      </c>
      <c r="F41" s="33">
        <v>0</v>
      </c>
      <c r="G41" s="33">
        <v>0</v>
      </c>
      <c r="H41" s="33">
        <v>815370</v>
      </c>
      <c r="I41" s="34">
        <f t="shared" si="0"/>
        <v>32244047</v>
      </c>
    </row>
    <row r="42" spans="1:9" ht="15" customHeight="1">
      <c r="A42" s="1" t="s">
        <v>55</v>
      </c>
      <c r="B42" s="2" t="s">
        <v>86</v>
      </c>
      <c r="C42" s="33">
        <v>0</v>
      </c>
      <c r="D42" s="33">
        <v>0</v>
      </c>
      <c r="E42" s="44">
        <v>19298699</v>
      </c>
      <c r="F42" s="33">
        <v>0</v>
      </c>
      <c r="G42" s="33">
        <v>0</v>
      </c>
      <c r="H42" s="33">
        <v>4225775</v>
      </c>
      <c r="I42" s="34">
        <f t="shared" si="0"/>
        <v>23524474</v>
      </c>
    </row>
    <row r="43" spans="1:9" ht="15" customHeight="1">
      <c r="A43" s="1" t="s">
        <v>56</v>
      </c>
      <c r="B43" s="2" t="s">
        <v>87</v>
      </c>
      <c r="C43" s="33">
        <v>0</v>
      </c>
      <c r="D43" s="33">
        <v>0</v>
      </c>
      <c r="E43" s="44">
        <v>11551514</v>
      </c>
      <c r="F43" s="33">
        <v>0</v>
      </c>
      <c r="G43" s="33">
        <v>0</v>
      </c>
      <c r="H43" s="33">
        <v>2401809</v>
      </c>
      <c r="I43" s="34">
        <f t="shared" si="0"/>
        <v>13953323</v>
      </c>
    </row>
    <row r="44" spans="1:9" ht="15" customHeight="1">
      <c r="A44" s="1" t="s">
        <v>122</v>
      </c>
      <c r="B44" s="2" t="s">
        <v>121</v>
      </c>
      <c r="C44" s="33">
        <v>0</v>
      </c>
      <c r="D44" s="33">
        <v>0</v>
      </c>
      <c r="E44" s="44">
        <v>368750</v>
      </c>
      <c r="F44" s="33">
        <v>0</v>
      </c>
      <c r="G44" s="33">
        <v>0</v>
      </c>
      <c r="H44" s="33">
        <v>0</v>
      </c>
      <c r="I44" s="34">
        <f t="shared" si="0"/>
        <v>368750</v>
      </c>
    </row>
    <row r="45" spans="1:9" ht="19.5" customHeight="1">
      <c r="A45" s="68" t="s">
        <v>7</v>
      </c>
      <c r="B45" s="69"/>
      <c r="C45" s="45">
        <f aca="true" t="shared" si="1" ref="C45:I45">SUM(C13:C44)</f>
        <v>0</v>
      </c>
      <c r="D45" s="45">
        <f t="shared" si="1"/>
        <v>0</v>
      </c>
      <c r="E45" s="45">
        <f t="shared" si="1"/>
        <v>592585397</v>
      </c>
      <c r="F45" s="45">
        <f t="shared" si="1"/>
        <v>270154</v>
      </c>
      <c r="G45" s="45">
        <f t="shared" si="1"/>
        <v>5250</v>
      </c>
      <c r="H45" s="45">
        <f t="shared" si="1"/>
        <v>12773262</v>
      </c>
      <c r="I45" s="45">
        <f t="shared" si="1"/>
        <v>605634063</v>
      </c>
    </row>
    <row r="46" ht="12.75">
      <c r="A46" s="6" t="s">
        <v>124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1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110</v>
      </c>
    </row>
    <row r="55" ht="12.75">
      <c r="A55" s="18" t="s">
        <v>111</v>
      </c>
    </row>
    <row r="56" s="56" customFormat="1" ht="12.75"/>
    <row r="57" spans="1:8" s="56" customFormat="1" ht="12.75">
      <c r="A57" s="62"/>
      <c r="B57" s="19"/>
      <c r="C57" s="19">
        <v>1000000</v>
      </c>
      <c r="D57" s="19"/>
      <c r="E57" s="19"/>
      <c r="F57" s="19"/>
      <c r="G57" s="19"/>
      <c r="H57" s="19"/>
    </row>
    <row r="58" spans="1:8" s="56" customFormat="1" ht="12.75">
      <c r="A58" s="63"/>
      <c r="B58" s="19" t="s">
        <v>88</v>
      </c>
      <c r="C58" s="10" t="s">
        <v>98</v>
      </c>
      <c r="D58" s="10" t="s">
        <v>99</v>
      </c>
      <c r="E58" s="19" t="s">
        <v>100</v>
      </c>
      <c r="F58" s="19" t="s">
        <v>101</v>
      </c>
      <c r="G58" s="19" t="s">
        <v>102</v>
      </c>
      <c r="H58" s="19" t="s">
        <v>104</v>
      </c>
    </row>
    <row r="59" spans="2:8" s="56" customFormat="1" ht="12.75">
      <c r="B59" s="19" t="s">
        <v>90</v>
      </c>
      <c r="C59" s="52">
        <f aca="true" t="shared" si="2" ref="C59:H59">+C45/$C$57</f>
        <v>0</v>
      </c>
      <c r="D59" s="52">
        <f t="shared" si="2"/>
        <v>0</v>
      </c>
      <c r="E59" s="52">
        <f t="shared" si="2"/>
        <v>592.585397</v>
      </c>
      <c r="F59" s="52">
        <f t="shared" si="2"/>
        <v>0.270154</v>
      </c>
      <c r="G59" s="52">
        <f t="shared" si="2"/>
        <v>0.00525</v>
      </c>
      <c r="H59" s="52">
        <f t="shared" si="2"/>
        <v>12.773262</v>
      </c>
    </row>
    <row r="60" spans="3:4" s="56" customFormat="1" ht="12.75">
      <c r="C60" s="64"/>
      <c r="D60" s="65"/>
    </row>
    <row r="61" spans="3:4" s="56" customFormat="1" ht="12.75">
      <c r="C61" s="64"/>
      <c r="D61" s="65"/>
    </row>
    <row r="62" s="56" customFormat="1" ht="12.75"/>
    <row r="63" s="56" customFormat="1" ht="12.75"/>
    <row r="64" s="56" customFormat="1" ht="12.75"/>
    <row r="65" s="56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123</v>
      </c>
      <c r="B6" s="4"/>
      <c r="C6" s="4"/>
      <c r="D6" s="4"/>
      <c r="E6" s="4"/>
      <c r="F6" s="4"/>
      <c r="G6" s="4"/>
      <c r="H6" s="4"/>
    </row>
    <row r="7" spans="1:8" ht="15.75">
      <c r="A7" s="13" t="s">
        <v>97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66" t="s">
        <v>2</v>
      </c>
      <c r="B10" s="71" t="s">
        <v>3</v>
      </c>
      <c r="C10" s="68" t="s">
        <v>115</v>
      </c>
      <c r="D10" s="72"/>
      <c r="E10" s="72"/>
      <c r="F10" s="72"/>
      <c r="G10" s="72"/>
      <c r="H10" s="66" t="s">
        <v>112</v>
      </c>
    </row>
    <row r="11" spans="1:8" ht="25.5">
      <c r="A11" s="73"/>
      <c r="B11" s="74"/>
      <c r="C11" s="75" t="s">
        <v>113</v>
      </c>
      <c r="D11" s="75"/>
      <c r="E11" s="75"/>
      <c r="F11" s="75"/>
      <c r="G11" s="54" t="s">
        <v>114</v>
      </c>
      <c r="H11" s="73"/>
    </row>
    <row r="12" spans="1:8" ht="12.75">
      <c r="A12" s="70"/>
      <c r="B12" s="67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70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600775</v>
      </c>
      <c r="F13" s="8">
        <v>0</v>
      </c>
      <c r="G13" s="8">
        <v>207295</v>
      </c>
      <c r="H13" s="3">
        <f>SUM(C13:G13)</f>
        <v>808070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132615</v>
      </c>
      <c r="F14" s="8">
        <v>0</v>
      </c>
      <c r="G14" s="8">
        <v>0</v>
      </c>
      <c r="H14" s="3">
        <f>SUM(C14:G14)</f>
        <v>132615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690049</v>
      </c>
      <c r="F15" s="8">
        <v>0</v>
      </c>
      <c r="G15" s="8">
        <v>109080</v>
      </c>
      <c r="H15" s="3">
        <f>SUM(C15:G15)</f>
        <v>799129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538239</v>
      </c>
      <c r="F16" s="8">
        <v>0</v>
      </c>
      <c r="G16" s="8">
        <v>0</v>
      </c>
      <c r="H16" s="3">
        <f>SUM(C16:G16)</f>
        <v>538239</v>
      </c>
    </row>
    <row r="17" spans="1:8" ht="19.5" customHeight="1">
      <c r="A17" s="68" t="s">
        <v>7</v>
      </c>
      <c r="B17" s="69"/>
      <c r="C17" s="53">
        <f aca="true" t="shared" si="0" ref="C17:H17">SUM(C13:C16)</f>
        <v>0</v>
      </c>
      <c r="D17" s="53">
        <f t="shared" si="0"/>
        <v>0</v>
      </c>
      <c r="E17" s="53">
        <f t="shared" si="0"/>
        <v>1961678</v>
      </c>
      <c r="F17" s="53">
        <f t="shared" si="0"/>
        <v>0</v>
      </c>
      <c r="G17" s="53">
        <f t="shared" si="0"/>
        <v>316375</v>
      </c>
      <c r="H17" s="53">
        <f t="shared" si="0"/>
        <v>2278053</v>
      </c>
    </row>
    <row r="18" ht="12.75">
      <c r="A18" s="6" t="s">
        <v>124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1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107</v>
      </c>
      <c r="B23" s="4"/>
      <c r="C23" s="4"/>
      <c r="D23" s="4"/>
      <c r="E23" s="4"/>
      <c r="F23" s="4"/>
      <c r="G23" s="4"/>
      <c r="H23" s="4"/>
    </row>
    <row r="24" ht="12.75">
      <c r="A24" s="18" t="s">
        <v>108</v>
      </c>
    </row>
    <row r="25" ht="12.75">
      <c r="A25" s="18" t="s">
        <v>109</v>
      </c>
    </row>
    <row r="26" ht="12.75">
      <c r="A26" s="18" t="s">
        <v>110</v>
      </c>
    </row>
    <row r="27" s="19" customFormat="1" ht="12.75">
      <c r="A27" s="18" t="s">
        <v>111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88</v>
      </c>
      <c r="C30" s="10" t="s">
        <v>98</v>
      </c>
      <c r="D30" s="10" t="s">
        <v>99</v>
      </c>
      <c r="E30" s="19" t="s">
        <v>100</v>
      </c>
      <c r="F30" s="19" t="s">
        <v>102</v>
      </c>
      <c r="G30" s="19" t="s">
        <v>104</v>
      </c>
    </row>
    <row r="31" spans="2:7" s="19" customFormat="1" ht="12.75">
      <c r="B31" s="19" t="s">
        <v>90</v>
      </c>
      <c r="C31" s="52">
        <f>+C17/$C$29</f>
        <v>0</v>
      </c>
      <c r="D31" s="52">
        <f>+D17/$C$29</f>
        <v>0</v>
      </c>
      <c r="E31" s="52">
        <f>+E17/$C$29</f>
        <v>1.961678</v>
      </c>
      <c r="F31" s="52">
        <f>+F17/$C$29</f>
        <v>0</v>
      </c>
      <c r="G31" s="52">
        <f>+G17/$C$29</f>
        <v>0.316375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2020-11-19T16:35:58Z</dcterms:modified>
  <cp:category/>
  <cp:version/>
  <cp:contentType/>
  <cp:contentStatus/>
</cp:coreProperties>
</file>