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5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<sst xmlns="http://schemas.openxmlformats.org/spreadsheetml/2006/main" count="484" uniqueCount="157">
  <si>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</si>
  <si>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</si>
  <si>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</si>
  <si>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</si>
  <si>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</si>
  <si>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</si>
  <si>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</si>
  <si>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</si>
  <si>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</si>
  <si>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</si>
  <si>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</si>
  <si>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</si>
  <si>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</si>
  <si>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</si>
  <si>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</si>
  <si>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</si>
  <si>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</si>
  <si>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</si>
  <si>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</si>
  <si>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</si>
  <si>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</si>
  <si>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</si>
  <si>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</si>
  <si>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</si>
  <si>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</si>
  <si>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</si>
  <si>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</si>
  <si>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</si>
  <si>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</si>
  <si>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</si>
  <si>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</si>
  <si>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</si>
  <si>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</si>
  <si>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</si>
  <si>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</si>
  <si>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</si>
  <si>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</si>
  <si>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</si>
  <si>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</si>
  <si>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</si>
  <si>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</si>
  <si>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</si>
  <si>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</si>
  <si>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</si>
  <si>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</si>
  <si>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</si>
  <si>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</si>
  <si>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</si>
  <si>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</si>
  <si>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</si>
  <si>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</si>
  <si>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</si>
  <si>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</si>
  <si>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</si>
  <si>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</si>
  <si>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</si>
  <si>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</si>
  <si>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</si>
  <si>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</si>
  <si>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</si>
  <si>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</si>
  <si>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</si>
  <si>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</si>
  <si>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</si>
  <si>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</si>
  <si>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</si>
  <si>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</si>
  <si>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</si>
  <si>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</si>
  <si>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</si>
  <si>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</si>
  <si>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</si>
  <si>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</si>
  <si>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</si>
  <si>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</si>
  <si>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</si>
  <si>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</si>
  <si>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</si>
  <si>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</si>
  <si>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</si>
  <si>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</si>
  <si>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</si>
  <si>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</si>
  <si>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</si>
  <si>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</si>
  <si>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</si>
  <si>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</si>
  <si>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</si>
  <si>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</si>
  <si>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</si>
  <si>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</si>
  <si>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</si>
  <si>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</si>
  <si>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</si>
  <si>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</si>
  <si>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</si>
  <si>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</si>
  <si>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</si>
  <si>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</si>
  <si>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</si>
  <si>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</si>
  <si>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</si>
  <si>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</si>
  <si>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</si>
  <si>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</si>
  <si>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</si>
  <si>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</si>
  <si>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</si>
  <si>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</si>
  <si>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</si>
  <si>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</si>
  <si>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</si>
  <si>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</si>
  <si>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</si>
  <si>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</si>
  <si>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</si>
  <si>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</si>
  <si>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</si>
  <si>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</si>
  <si>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</si>
  <si>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</si>
  <si>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</si>
  <si>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PRESPUESTO INSTITUCIONAL MODIFICADO AÑO FISCAL 2021 - MES DE MARZO</t>
  </si>
  <si>
    <t>Fuente: SIAF, Consulta Amigable y Base de Datos al 31 de Marzo del 2021</t>
  </si>
  <si>
    <t>001. ADMINISTRACION CENTRAL - MINSA</t>
  </si>
  <si>
    <t>005. INSTITUTO NACIONAL DE SALUD MENTAL</t>
  </si>
  <si>
    <t>007. INSTITUTO NACIONAL DE CIENCIAS NEUROLOGICAS</t>
  </si>
  <si>
    <t>009. INSTITUTO NACIONAL DE REHABILITACION</t>
  </si>
  <si>
    <t>010. INSTITUTO NACIONAL DE SALUD DEL NIÑO</t>
  </si>
  <si>
    <t>011. INSTITUTO NACIONAL MATERNO PERINATAL</t>
  </si>
  <si>
    <t>016. HOSPITAL NACIONAL HIPOLITO UNANUE</t>
  </si>
  <si>
    <t>017. HOSPITAL HERMILIO VALDIZAN</t>
  </si>
  <si>
    <t>020. HOSPITAL SERGIO BERNALES</t>
  </si>
  <si>
    <t>021. HOSPITAL CAYETANO HEREDIA</t>
  </si>
  <si>
    <t>025. HOSPITAL DE APOYO DEPARTAMENTAL MARIA AUXILIADORA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</si>
  <si>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</si>
  <si>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</si>
  <si>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</si>
  <si>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</si>
  <si>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</si>
  <si>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</si>
  <si>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</si>
  <si>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</si>
  <si>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</si>
  <si>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049. HOSPITAL SAN JUAN DE LURIGANCHO</t>
  </si>
  <si>
    <t>050. HOSPITAL VITARTE</t>
  </si>
  <si>
    <t>124. CENTRO NACIONAL DE ABASTECIMIENTOS DE RECURSOS ESTRATEGICOS DE SALUD</t>
  </si>
  <si>
    <t>125. PROGRAMA NACIONAL DE INVERSIONES EN SALUD</t>
  </si>
  <si>
    <t>139. INSTITUTO NACIONAL DE SALUD DEL NIÑO - SAN BORJA</t>
  </si>
  <si>
    <t>140. HOSPITAL DE HUAYCAN</t>
  </si>
  <si>
    <t>142. HOSPITAL DE EMERGENCIAS VILLA EL SALVADOR</t>
  </si>
  <si>
    <t>143. DIRECCION DE REDES INTEGRADAS DE SALUD LIMA CENTRO</t>
  </si>
  <si>
    <t>144. DIRECCION DE REDES INTEGRADAS DE SALUD LIMA NORTE</t>
  </si>
  <si>
    <t>145. DIRECCION DE REDES INTEGRADAS DE SALUD LIMA SUR</t>
  </si>
  <si>
    <t>146. DIRECCION DE REDES INTEGRADAS DE SALUD LIMA ESTE</t>
  </si>
  <si>
    <t>148. HOSPITAL EMERGENCIA ATE VITARTE</t>
  </si>
  <si>
    <t>148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</si>
</sst>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8" fillId="34" borderId="0" xfId="0" applyNumberFormat="1" applyFont="1" applyFill="1" applyBorder="1" applyAlignment="1" applyProtection="1" quotePrefix="1">
      <alignment horizontal="center" vertical="center"/>
      <protection/>
    </xf>
    <xf numFmtId="171" fontId="58" fillId="34" borderId="0" xfId="0" applyNumberFormat="1" applyFont="1" applyFill="1" applyBorder="1" applyAlignment="1" applyProtection="1">
      <alignment vertical="center"/>
      <protection/>
    </xf>
    <xf numFmtId="200" fontId="58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9" fillId="0" borderId="0" xfId="0" applyFont="1" applyAlignment="1">
      <alignment vertical="center"/>
    </xf>
    <xf numFmtId="1" fontId="59" fillId="0" borderId="0" xfId="0" applyNumberFormat="1" applyFont="1" applyAlignment="1">
      <alignment vertical="center"/>
    </xf>
    <xf numFmtId="0" fontId="58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197" fontId="5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9" fillId="0" borderId="0" xfId="49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8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0" fillId="0" borderId="0" xfId="0" applyFont="1" applyAlignment="1">
      <alignment vertical="center"/>
    </xf>
    <xf numFmtId="1" fontId="59" fillId="0" borderId="0" xfId="55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7"/>
          <c:w val="0.935"/>
          <c:h val="0.7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FTE'!$C$58:$G$58</c:f>
              <c:strCache/>
            </c:strRef>
          </c:cat>
          <c:val>
            <c:numRef>
              <c:f>'PIM FTE'!$C$59:$G$59</c:f>
              <c:numCache/>
            </c:numRef>
          </c:val>
          <c:shape val="box"/>
        </c:ser>
        <c:shape val="box"/>
        <c:axId val="31374745"/>
        <c:axId val="13937250"/>
      </c:bar3D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37250"/>
        <c:crosses val="autoZero"/>
        <c:auto val="1"/>
        <c:lblOffset val="100"/>
        <c:tickLblSkip val="1"/>
        <c:noMultiLvlLbl val="0"/>
      </c:catAx>
      <c:valAx>
        <c:axId val="13937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74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75"/>
          <c:y val="0.47325"/>
          <c:w val="0.03975"/>
          <c:h val="0.2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65"/>
          <c:w val="0.9465"/>
          <c:h val="0.74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58326387"/>
        <c:axId val="55175436"/>
      </c:bar3DChart>
      <c:catAx>
        <c:axId val="5832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75436"/>
        <c:crosses val="autoZero"/>
        <c:auto val="1"/>
        <c:lblOffset val="100"/>
        <c:tickLblSkip val="1"/>
        <c:noMultiLvlLbl val="0"/>
      </c:catAx>
      <c:valAx>
        <c:axId val="55175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26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5"/>
          <c:y val="0.43025"/>
          <c:w val="0.029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75"/>
          <c:w val="0.94225"/>
          <c:h val="0.753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26816877"/>
        <c:axId val="40025302"/>
      </c:bar3DChart>
      <c:catAx>
        <c:axId val="2681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25302"/>
        <c:crosses val="autoZero"/>
        <c:auto val="1"/>
        <c:lblOffset val="100"/>
        <c:tickLblSkip val="1"/>
        <c:noMultiLvlLbl val="0"/>
      </c:catAx>
      <c:valAx>
        <c:axId val="40025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1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75"/>
          <c:y val="0.45225"/>
          <c:w val="0.03175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21"/>
          <c:w val="0.919"/>
          <c:h val="0.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ROOC'!$C$61:$G$61</c:f>
              <c:strCache/>
            </c:strRef>
          </c:cat>
          <c:val>
            <c:numRef>
              <c:f>'PTO ROOC'!$C$62:$G$62</c:f>
              <c:numCache/>
            </c:numRef>
          </c:val>
          <c:shape val="box"/>
        </c:ser>
        <c:shape val="box"/>
        <c:axId val="24683399"/>
        <c:axId val="20824000"/>
      </c:bar3D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24000"/>
        <c:crosses val="autoZero"/>
        <c:auto val="1"/>
        <c:lblOffset val="100"/>
        <c:tickLblSkip val="1"/>
        <c:noMultiLvlLbl val="0"/>
      </c:catAx>
      <c:valAx>
        <c:axId val="20824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8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5"/>
          <c:y val="0.4425"/>
          <c:w val="0.05125"/>
          <c:h val="0.2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75"/>
          <c:w val="0.9355"/>
          <c:h val="0.740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53198273"/>
        <c:axId val="9022410"/>
      </c:bar3DChart>
      <c:catAx>
        <c:axId val="53198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22410"/>
        <c:crosses val="autoZero"/>
        <c:auto val="1"/>
        <c:lblOffset val="100"/>
        <c:tickLblSkip val="1"/>
        <c:noMultiLvlLbl val="0"/>
      </c:catAx>
      <c:valAx>
        <c:axId val="9022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8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75"/>
          <c:y val="0.451"/>
          <c:w val="0.03525"/>
          <c:h val="0.2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123825</xdr:rowOff>
    </xdr:from>
    <xdr:to>
      <xdr:col>8</xdr:col>
      <xdr:colOff>66675</xdr:colOff>
      <xdr:row>79</xdr:row>
      <xdr:rowOff>104775</xdr:rowOff>
    </xdr:to>
    <xdr:graphicFrame>
      <xdr:nvGraphicFramePr>
        <xdr:cNvPr id="1" name="12 Gráfico"/>
        <xdr:cNvGraphicFramePr/>
      </xdr:nvGraphicFramePr>
      <xdr:xfrm>
        <a:off x="47625" y="100679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152400</xdr:rowOff>
    </xdr:from>
    <xdr:to>
      <xdr:col>9</xdr:col>
      <xdr:colOff>771525</xdr:colOff>
      <xdr:row>82</xdr:row>
      <xdr:rowOff>142875</xdr:rowOff>
    </xdr:to>
    <xdr:graphicFrame>
      <xdr:nvGraphicFramePr>
        <xdr:cNvPr id="1" name="1 Gráfico"/>
        <xdr:cNvGraphicFramePr/>
      </xdr:nvGraphicFramePr>
      <xdr:xfrm>
        <a:off x="38100" y="104870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114300</xdr:rowOff>
    </xdr:from>
    <xdr:to>
      <xdr:col>8</xdr:col>
      <xdr:colOff>666750</xdr:colOff>
      <xdr:row>83</xdr:row>
      <xdr:rowOff>142875</xdr:rowOff>
    </xdr:to>
    <xdr:graphicFrame>
      <xdr:nvGraphicFramePr>
        <xdr:cNvPr id="1" name="5 Gráfico"/>
        <xdr:cNvGraphicFramePr/>
      </xdr:nvGraphicFramePr>
      <xdr:xfrm>
        <a:off x="28575" y="105251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55</xdr:row>
      <xdr:rowOff>161925</xdr:rowOff>
    </xdr:from>
    <xdr:to>
      <xdr:col>8</xdr:col>
      <xdr:colOff>38100</xdr:colOff>
      <xdr:row>78</xdr:row>
      <xdr:rowOff>104775</xdr:rowOff>
    </xdr:to>
    <xdr:graphicFrame>
      <xdr:nvGraphicFramePr>
        <xdr:cNvPr id="5" name="Gráfico 1"/>
        <xdr:cNvGraphicFramePr/>
      </xdr:nvGraphicFramePr>
      <xdr:xfrm>
        <a:off x="28575" y="10382250"/>
        <a:ext cx="88201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19050</xdr:rowOff>
    </xdr:from>
    <xdr:to>
      <xdr:col>8</xdr:col>
      <xdr:colOff>676275</xdr:colOff>
      <xdr:row>81</xdr:row>
      <xdr:rowOff>152400</xdr:rowOff>
    </xdr:to>
    <xdr:graphicFrame>
      <xdr:nvGraphicFramePr>
        <xdr:cNvPr id="1" name="2 Gráfico"/>
        <xdr:cNvGraphicFramePr/>
      </xdr:nvGraphicFramePr>
      <xdr:xfrm>
        <a:off x="47625" y="104013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4" t="s">
        <v>2</v>
      </c>
      <c r="B10" s="69" t="s">
        <v>24</v>
      </c>
      <c r="C10" s="66" t="s">
        <v>4</v>
      </c>
      <c r="D10" s="70"/>
      <c r="E10" s="70"/>
      <c r="F10" s="70"/>
      <c r="G10" s="67"/>
      <c r="H10" s="64" t="s">
        <v>112</v>
      </c>
      <c r="I10" s="13"/>
      <c r="J10" s="13"/>
      <c r="K10" s="13"/>
      <c r="L10" s="13"/>
      <c r="M10" s="13"/>
    </row>
    <row r="11" spans="1:13" ht="33.75" customHeight="1">
      <c r="A11" s="68"/>
      <c r="B11" s="65"/>
      <c r="C11" s="56" t="s">
        <v>116</v>
      </c>
      <c r="D11" s="56" t="s">
        <v>117</v>
      </c>
      <c r="E11" s="56" t="s">
        <v>118</v>
      </c>
      <c r="F11" s="56" t="s">
        <v>119</v>
      </c>
      <c r="G11" s="56" t="s">
        <v>120</v>
      </c>
      <c r="H11" s="65"/>
      <c r="I11" s="13"/>
      <c r="J11" s="13"/>
      <c r="K11" s="13"/>
      <c r="L11" s="13"/>
      <c r="M11" s="13"/>
    </row>
    <row r="12" spans="1:13" ht="15" customHeight="1">
      <c r="A12" s="47" t="s">
        <v>5</v>
      </c>
      <c r="B12" s="31" t="s">
        <v>6</v>
      </c>
      <c r="C12" s="36">
        <v>1974025984</v>
      </c>
      <c r="D12" s="36">
        <v>73997217</v>
      </c>
      <c r="E12" s="36">
        <v>342349365</v>
      </c>
      <c r="F12" s="36">
        <v>4789204</v>
      </c>
      <c r="G12" s="36">
        <v>0</v>
      </c>
      <c r="H12" s="37">
        <f>SUM(C12:G12)</f>
        <v>2395161770</v>
      </c>
      <c r="I12" s="9"/>
      <c r="J12" s="5"/>
      <c r="K12" s="5"/>
      <c r="L12" s="4"/>
      <c r="M12" s="5"/>
    </row>
    <row r="13" spans="1:13" ht="15" customHeight="1">
      <c r="A13" s="48" t="s">
        <v>26</v>
      </c>
      <c r="B13" s="32" t="s">
        <v>57</v>
      </c>
      <c r="C13" s="38">
        <v>37358447</v>
      </c>
      <c r="D13" s="38">
        <v>2589701</v>
      </c>
      <c r="E13" s="38">
        <v>496400</v>
      </c>
      <c r="F13" s="38">
        <v>5127532</v>
      </c>
      <c r="G13" s="38">
        <v>0</v>
      </c>
      <c r="H13" s="39">
        <f aca="true" t="shared" si="0" ref="H13:H44">SUM(C13:G13)</f>
        <v>45572080</v>
      </c>
      <c r="I13" s="9"/>
      <c r="J13" s="5"/>
      <c r="K13" s="5"/>
      <c r="L13" s="4"/>
      <c r="M13" s="5"/>
    </row>
    <row r="14" spans="1:13" ht="15" customHeight="1">
      <c r="A14" s="48" t="s">
        <v>27</v>
      </c>
      <c r="B14" s="32" t="s">
        <v>58</v>
      </c>
      <c r="C14" s="38">
        <v>49646329</v>
      </c>
      <c r="D14" s="38">
        <v>4374069</v>
      </c>
      <c r="E14" s="38">
        <v>762480</v>
      </c>
      <c r="F14" s="38">
        <v>8079359</v>
      </c>
      <c r="G14" s="38">
        <v>0</v>
      </c>
      <c r="H14" s="39">
        <f t="shared" si="0"/>
        <v>62862237</v>
      </c>
      <c r="I14" s="9"/>
      <c r="J14" s="5"/>
      <c r="K14" s="5"/>
      <c r="L14" s="4"/>
      <c r="M14" s="5"/>
    </row>
    <row r="15" spans="1:13" ht="15" customHeight="1">
      <c r="A15" s="48" t="s">
        <v>28</v>
      </c>
      <c r="B15" s="32" t="s">
        <v>59</v>
      </c>
      <c r="C15" s="38">
        <v>32216832</v>
      </c>
      <c r="D15" s="38">
        <v>4815299</v>
      </c>
      <c r="E15" s="38">
        <v>0</v>
      </c>
      <c r="F15" s="38">
        <v>8056050</v>
      </c>
      <c r="G15" s="38">
        <v>0</v>
      </c>
      <c r="H15" s="39">
        <f t="shared" si="0"/>
        <v>45088181</v>
      </c>
      <c r="I15" s="9"/>
      <c r="J15" s="5"/>
      <c r="K15" s="5"/>
      <c r="L15" s="4"/>
      <c r="M15" s="5"/>
    </row>
    <row r="16" spans="1:13" ht="15" customHeight="1">
      <c r="A16" s="48" t="s">
        <v>29</v>
      </c>
      <c r="B16" s="32" t="s">
        <v>60</v>
      </c>
      <c r="C16" s="38">
        <v>37094234</v>
      </c>
      <c r="D16" s="38">
        <v>4100246</v>
      </c>
      <c r="E16" s="38">
        <v>1870000</v>
      </c>
      <c r="F16" s="38">
        <v>1235231</v>
      </c>
      <c r="G16" s="38">
        <v>0</v>
      </c>
      <c r="H16" s="39">
        <f t="shared" si="0"/>
        <v>44299711</v>
      </c>
      <c r="I16" s="9"/>
      <c r="J16" s="5"/>
      <c r="K16" s="5"/>
      <c r="L16" s="4"/>
      <c r="M16" s="5"/>
    </row>
    <row r="17" spans="1:13" ht="15" customHeight="1">
      <c r="A17" s="48" t="s">
        <v>30</v>
      </c>
      <c r="B17" s="32" t="s">
        <v>61</v>
      </c>
      <c r="C17" s="38">
        <v>177537972</v>
      </c>
      <c r="D17" s="38">
        <v>11931730</v>
      </c>
      <c r="E17" s="38">
        <v>2041025</v>
      </c>
      <c r="F17" s="38">
        <v>26730487</v>
      </c>
      <c r="G17" s="38">
        <v>0</v>
      </c>
      <c r="H17" s="39">
        <f t="shared" si="0"/>
        <v>218241214</v>
      </c>
      <c r="I17" s="9"/>
      <c r="J17" s="5"/>
      <c r="K17" s="5"/>
      <c r="L17" s="4"/>
      <c r="M17" s="5"/>
    </row>
    <row r="18" spans="1:13" ht="15" customHeight="1">
      <c r="A18" s="48" t="s">
        <v>31</v>
      </c>
      <c r="B18" s="32" t="s">
        <v>62</v>
      </c>
      <c r="C18" s="38">
        <v>120922806</v>
      </c>
      <c r="D18" s="38">
        <v>6367944</v>
      </c>
      <c r="E18" s="38">
        <v>1278000</v>
      </c>
      <c r="F18" s="38">
        <v>18034576</v>
      </c>
      <c r="G18" s="38">
        <v>0</v>
      </c>
      <c r="H18" s="39">
        <f t="shared" si="0"/>
        <v>146603326</v>
      </c>
      <c r="I18" s="9"/>
      <c r="J18" s="5"/>
      <c r="K18" s="5"/>
      <c r="L18" s="4"/>
      <c r="M18" s="5"/>
    </row>
    <row r="19" spans="1:13" ht="15" customHeight="1">
      <c r="A19" s="48" t="s">
        <v>32</v>
      </c>
      <c r="B19" s="32" t="s">
        <v>63</v>
      </c>
      <c r="C19" s="38">
        <v>153798267</v>
      </c>
      <c r="D19" s="38">
        <v>9930000</v>
      </c>
      <c r="E19" s="38">
        <v>1522080</v>
      </c>
      <c r="F19" s="38">
        <v>19368206</v>
      </c>
      <c r="G19" s="38">
        <v>0</v>
      </c>
      <c r="H19" s="39">
        <f t="shared" si="0"/>
        <v>184618553</v>
      </c>
      <c r="I19" s="9"/>
      <c r="J19" s="5"/>
      <c r="K19" s="5"/>
      <c r="L19" s="4"/>
      <c r="M19" s="5"/>
    </row>
    <row r="20" spans="1:13" ht="15" customHeight="1">
      <c r="A20" s="48" t="s">
        <v>33</v>
      </c>
      <c r="B20" s="32" t="s">
        <v>64</v>
      </c>
      <c r="C20" s="38">
        <v>38327813</v>
      </c>
      <c r="D20" s="38">
        <v>3571167</v>
      </c>
      <c r="E20" s="38">
        <v>266400</v>
      </c>
      <c r="F20" s="38">
        <v>4124784</v>
      </c>
      <c r="G20" s="38">
        <v>0</v>
      </c>
      <c r="H20" s="39">
        <f t="shared" si="0"/>
        <v>46290164</v>
      </c>
      <c r="I20" s="9"/>
      <c r="J20" s="5"/>
      <c r="K20" s="5"/>
      <c r="L20" s="4"/>
      <c r="M20" s="5"/>
    </row>
    <row r="21" spans="1:13" ht="15" customHeight="1">
      <c r="A21" s="48" t="s">
        <v>34</v>
      </c>
      <c r="B21" s="32" t="s">
        <v>65</v>
      </c>
      <c r="C21" s="38">
        <v>82771346</v>
      </c>
      <c r="D21" s="38">
        <v>4610133</v>
      </c>
      <c r="E21" s="38">
        <v>781920</v>
      </c>
      <c r="F21" s="38">
        <v>5403732</v>
      </c>
      <c r="G21" s="38">
        <v>0</v>
      </c>
      <c r="H21" s="39">
        <f t="shared" si="0"/>
        <v>93567131</v>
      </c>
      <c r="I21" s="9"/>
      <c r="J21" s="5"/>
      <c r="K21" s="5"/>
      <c r="L21" s="4"/>
      <c r="M21" s="5"/>
    </row>
    <row r="22" spans="1:13" ht="15" customHeight="1">
      <c r="A22" s="48" t="s">
        <v>35</v>
      </c>
      <c r="B22" s="32" t="s">
        <v>66</v>
      </c>
      <c r="C22" s="38">
        <v>155161854</v>
      </c>
      <c r="D22" s="38">
        <v>6673836</v>
      </c>
      <c r="E22" s="38">
        <v>1658880</v>
      </c>
      <c r="F22" s="38">
        <v>24904491</v>
      </c>
      <c r="G22" s="38">
        <v>0</v>
      </c>
      <c r="H22" s="39">
        <f t="shared" si="0"/>
        <v>188399061</v>
      </c>
      <c r="I22" s="9"/>
      <c r="J22" s="5"/>
      <c r="K22" s="5"/>
      <c r="L22" s="4"/>
      <c r="M22" s="5"/>
    </row>
    <row r="23" spans="1:13" ht="15" customHeight="1">
      <c r="A23" s="48" t="s">
        <v>36</v>
      </c>
      <c r="B23" s="32" t="s">
        <v>67</v>
      </c>
      <c r="C23" s="38">
        <v>136102259</v>
      </c>
      <c r="D23" s="38">
        <v>4760049</v>
      </c>
      <c r="E23" s="38">
        <v>1236240</v>
      </c>
      <c r="F23" s="38">
        <v>25862988</v>
      </c>
      <c r="G23" s="38">
        <v>0</v>
      </c>
      <c r="H23" s="39">
        <f t="shared" si="0"/>
        <v>167961536</v>
      </c>
      <c r="I23" s="9"/>
      <c r="J23" s="5"/>
      <c r="K23" s="5"/>
      <c r="L23" s="4"/>
      <c r="M23" s="5"/>
    </row>
    <row r="24" spans="1:13" ht="15" customHeight="1">
      <c r="A24" s="48" t="s">
        <v>37</v>
      </c>
      <c r="B24" s="32" t="s">
        <v>68</v>
      </c>
      <c r="C24" s="38">
        <v>205627807</v>
      </c>
      <c r="D24" s="38">
        <v>12632865</v>
      </c>
      <c r="E24" s="38">
        <v>1613520</v>
      </c>
      <c r="F24" s="38">
        <v>29298187</v>
      </c>
      <c r="G24" s="38">
        <v>0</v>
      </c>
      <c r="H24" s="39">
        <f t="shared" si="0"/>
        <v>249172379</v>
      </c>
      <c r="I24" s="9"/>
      <c r="J24" s="5"/>
      <c r="K24" s="5"/>
      <c r="L24" s="4"/>
      <c r="M24" s="5"/>
    </row>
    <row r="25" spans="1:13" ht="15" customHeight="1">
      <c r="A25" s="48" t="s">
        <v>38</v>
      </c>
      <c r="B25" s="32" t="s">
        <v>69</v>
      </c>
      <c r="C25" s="38">
        <v>185645362</v>
      </c>
      <c r="D25" s="38">
        <v>6698066</v>
      </c>
      <c r="E25" s="38">
        <v>5314694</v>
      </c>
      <c r="F25" s="38">
        <v>23568653</v>
      </c>
      <c r="G25" s="38">
        <v>0</v>
      </c>
      <c r="H25" s="39">
        <f t="shared" si="0"/>
        <v>221226775</v>
      </c>
      <c r="I25" s="9"/>
      <c r="J25" s="5"/>
      <c r="K25" s="5"/>
      <c r="L25" s="4"/>
      <c r="M25" s="5"/>
    </row>
    <row r="26" spans="1:13" ht="15" customHeight="1">
      <c r="A26" s="48" t="s">
        <v>39</v>
      </c>
      <c r="B26" s="32" t="s">
        <v>69</v>
      </c>
      <c r="C26" s="38">
        <v>95602981</v>
      </c>
      <c r="D26" s="38">
        <v>600000</v>
      </c>
      <c r="E26" s="38">
        <v>770720</v>
      </c>
      <c r="F26" s="38">
        <v>7103584</v>
      </c>
      <c r="G26" s="38">
        <v>0</v>
      </c>
      <c r="H26" s="39">
        <f t="shared" si="0"/>
        <v>104077285</v>
      </c>
      <c r="I26" s="9"/>
      <c r="J26" s="5"/>
      <c r="K26" s="5"/>
      <c r="L26" s="4"/>
      <c r="M26" s="5"/>
    </row>
    <row r="27" spans="1:13" ht="15" customHeight="1">
      <c r="A27" s="48" t="s">
        <v>40</v>
      </c>
      <c r="B27" s="32" t="s">
        <v>71</v>
      </c>
      <c r="C27" s="38">
        <v>64840600</v>
      </c>
      <c r="D27" s="38">
        <v>8011926</v>
      </c>
      <c r="E27" s="38">
        <v>441360</v>
      </c>
      <c r="F27" s="38">
        <v>5025638</v>
      </c>
      <c r="G27" s="38">
        <v>0</v>
      </c>
      <c r="H27" s="39">
        <f t="shared" si="0"/>
        <v>78319524</v>
      </c>
      <c r="I27" s="9"/>
      <c r="J27" s="5"/>
      <c r="K27" s="5"/>
      <c r="L27" s="4"/>
      <c r="M27" s="5"/>
    </row>
    <row r="28" spans="1:13" ht="15" customHeight="1">
      <c r="A28" s="48" t="s">
        <v>41</v>
      </c>
      <c r="B28" s="32" t="s">
        <v>72</v>
      </c>
      <c r="C28" s="38">
        <v>41586518</v>
      </c>
      <c r="D28" s="38">
        <v>1146489</v>
      </c>
      <c r="E28" s="38">
        <v>355680</v>
      </c>
      <c r="F28" s="38">
        <v>3398860</v>
      </c>
      <c r="G28" s="38">
        <v>0</v>
      </c>
      <c r="H28" s="39">
        <f t="shared" si="0"/>
        <v>46487547</v>
      </c>
      <c r="I28" s="9"/>
      <c r="J28" s="5"/>
      <c r="K28" s="5"/>
      <c r="L28" s="4"/>
      <c r="M28" s="5"/>
    </row>
    <row r="29" spans="1:13" ht="15" customHeight="1">
      <c r="A29" s="48" t="s">
        <v>42</v>
      </c>
      <c r="B29" s="32" t="s">
        <v>73</v>
      </c>
      <c r="C29" s="38">
        <v>53810999</v>
      </c>
      <c r="D29" s="38">
        <v>3330912</v>
      </c>
      <c r="E29" s="38">
        <v>335520</v>
      </c>
      <c r="F29" s="38">
        <v>4417238</v>
      </c>
      <c r="G29" s="38">
        <v>0</v>
      </c>
      <c r="H29" s="39">
        <f t="shared" si="0"/>
        <v>61894669</v>
      </c>
      <c r="I29" s="9"/>
      <c r="J29" s="5"/>
      <c r="K29" s="5"/>
      <c r="L29" s="4"/>
      <c r="M29" s="5"/>
    </row>
    <row r="30" spans="1:13" ht="15" customHeight="1">
      <c r="A30" s="48" t="s">
        <v>43</v>
      </c>
      <c r="B30" s="32" t="s">
        <v>74</v>
      </c>
      <c r="C30" s="38">
        <v>96411727</v>
      </c>
      <c r="D30" s="38">
        <v>5389297</v>
      </c>
      <c r="E30" s="38">
        <v>672480</v>
      </c>
      <c r="F30" s="38">
        <v>11267905</v>
      </c>
      <c r="G30" s="38">
        <v>0</v>
      </c>
      <c r="H30" s="39">
        <f t="shared" si="0"/>
        <v>113741409</v>
      </c>
      <c r="I30" s="9"/>
      <c r="J30" s="5"/>
      <c r="K30" s="5"/>
      <c r="L30" s="4"/>
      <c r="M30" s="5"/>
    </row>
    <row r="31" spans="1:13" ht="15" customHeight="1">
      <c r="A31" s="48" t="s">
        <v>44</v>
      </c>
      <c r="B31" s="32" t="s">
        <v>75</v>
      </c>
      <c r="C31" s="38">
        <v>49314037</v>
      </c>
      <c r="D31" s="38">
        <v>4749957</v>
      </c>
      <c r="E31" s="38">
        <v>448560</v>
      </c>
      <c r="F31" s="38">
        <v>8824623</v>
      </c>
      <c r="G31" s="38">
        <v>0</v>
      </c>
      <c r="H31" s="39">
        <f t="shared" si="0"/>
        <v>63337177</v>
      </c>
      <c r="I31" s="9"/>
      <c r="J31" s="5"/>
      <c r="K31" s="5"/>
      <c r="L31" s="4"/>
      <c r="M31" s="5"/>
    </row>
    <row r="32" spans="1:13" ht="15" customHeight="1">
      <c r="A32" s="48" t="s">
        <v>45</v>
      </c>
      <c r="B32" s="32" t="s">
        <v>76</v>
      </c>
      <c r="C32" s="38">
        <v>29066966</v>
      </c>
      <c r="D32" s="38">
        <v>3258203</v>
      </c>
      <c r="E32" s="38">
        <v>329520</v>
      </c>
      <c r="F32" s="38">
        <v>2745143</v>
      </c>
      <c r="G32" s="38">
        <v>0</v>
      </c>
      <c r="H32" s="39">
        <f t="shared" si="0"/>
        <v>35399832</v>
      </c>
      <c r="I32" s="9"/>
      <c r="J32" s="5"/>
      <c r="K32" s="5"/>
      <c r="L32" s="4"/>
      <c r="M32" s="5"/>
    </row>
    <row r="33" spans="1:13" ht="15" customHeight="1">
      <c r="A33" s="48" t="s">
        <v>46</v>
      </c>
      <c r="B33" s="32" t="s">
        <v>77</v>
      </c>
      <c r="C33" s="38">
        <v>61451312</v>
      </c>
      <c r="D33" s="38">
        <v>2847938</v>
      </c>
      <c r="E33" s="38">
        <v>889960</v>
      </c>
      <c r="F33" s="38">
        <v>8785062</v>
      </c>
      <c r="G33" s="38">
        <v>0</v>
      </c>
      <c r="H33" s="39">
        <f t="shared" si="0"/>
        <v>73974272</v>
      </c>
      <c r="I33" s="9"/>
      <c r="J33" s="5"/>
      <c r="K33" s="5"/>
      <c r="L33" s="4"/>
      <c r="M33" s="5"/>
    </row>
    <row r="34" spans="1:13" ht="15" customHeight="1">
      <c r="A34" s="48" t="s">
        <v>47</v>
      </c>
      <c r="B34" s="32" t="s">
        <v>78</v>
      </c>
      <c r="C34" s="38">
        <v>54684260</v>
      </c>
      <c r="D34" s="38">
        <v>5087417</v>
      </c>
      <c r="E34" s="38">
        <v>474480</v>
      </c>
      <c r="F34" s="38">
        <v>4102059</v>
      </c>
      <c r="G34" s="38">
        <v>0</v>
      </c>
      <c r="H34" s="39">
        <f t="shared" si="0"/>
        <v>64348216</v>
      </c>
      <c r="I34" s="9"/>
      <c r="J34" s="5"/>
      <c r="K34" s="5"/>
      <c r="L34" s="4"/>
      <c r="M34" s="5"/>
    </row>
    <row r="35" spans="1:13" ht="15" customHeight="1">
      <c r="A35" s="48" t="s">
        <v>48</v>
      </c>
      <c r="B35" s="32" t="s">
        <v>79</v>
      </c>
      <c r="C35" s="38">
        <v>1155048876</v>
      </c>
      <c r="D35" s="38">
        <v>11687791</v>
      </c>
      <c r="E35" s="38">
        <v>1301320722</v>
      </c>
      <c r="F35" s="38">
        <v>957281</v>
      </c>
      <c r="G35" s="38">
        <v>0</v>
      </c>
      <c r="H35" s="39">
        <f t="shared" si="0"/>
        <v>2469014670</v>
      </c>
      <c r="I35" s="9"/>
      <c r="L35" s="4"/>
      <c r="M35" s="5"/>
    </row>
    <row r="36" spans="1:13" ht="15" customHeight="1">
      <c r="A36" s="48" t="s">
        <v>49</v>
      </c>
      <c r="B36" s="32" t="s">
        <v>80</v>
      </c>
      <c r="C36" s="38">
        <v>135331298</v>
      </c>
      <c r="D36" s="38">
        <v>1895958</v>
      </c>
      <c r="E36" s="38">
        <v>499662923</v>
      </c>
      <c r="F36" s="38">
        <v>0</v>
      </c>
      <c r="G36" s="38">
        <v>0</v>
      </c>
      <c r="H36" s="39">
        <f t="shared" si="0"/>
        <v>636890179</v>
      </c>
      <c r="I36" s="9"/>
      <c r="L36" s="4"/>
      <c r="M36" s="5"/>
    </row>
    <row r="37" spans="1:13" ht="15" customHeight="1">
      <c r="A37" s="48" t="s">
        <v>50</v>
      </c>
      <c r="B37" s="32" t="s">
        <v>81</v>
      </c>
      <c r="C37" s="38">
        <v>114734918</v>
      </c>
      <c r="D37" s="38">
        <v>7827263</v>
      </c>
      <c r="E37" s="38">
        <v>483120</v>
      </c>
      <c r="F37" s="38">
        <v>41006137</v>
      </c>
      <c r="G37" s="38">
        <v>0</v>
      </c>
      <c r="H37" s="39">
        <f t="shared" si="0"/>
        <v>164051438</v>
      </c>
      <c r="I37" s="9"/>
      <c r="J37" s="5"/>
      <c r="K37" s="5"/>
      <c r="L37" s="4"/>
      <c r="M37" s="5"/>
    </row>
    <row r="38" spans="1:13" ht="15" customHeight="1">
      <c r="A38" s="48" t="s">
        <v>51</v>
      </c>
      <c r="B38" s="32" t="s">
        <v>82</v>
      </c>
      <c r="C38" s="38">
        <v>30039862</v>
      </c>
      <c r="D38" s="38">
        <v>696132</v>
      </c>
      <c r="E38" s="38">
        <v>470470</v>
      </c>
      <c r="F38" s="38">
        <v>4480380</v>
      </c>
      <c r="G38" s="38">
        <v>0</v>
      </c>
      <c r="H38" s="39">
        <f t="shared" si="0"/>
        <v>35686844</v>
      </c>
      <c r="I38" s="9"/>
      <c r="J38" s="5"/>
      <c r="K38" s="5"/>
      <c r="L38" s="4"/>
      <c r="M38" s="5"/>
    </row>
    <row r="39" spans="1:13" ht="15" customHeight="1">
      <c r="A39" s="48" t="s">
        <v>52</v>
      </c>
      <c r="B39" s="32" t="s">
        <v>83</v>
      </c>
      <c r="C39" s="38">
        <v>101885760</v>
      </c>
      <c r="D39" s="38">
        <v>2240225</v>
      </c>
      <c r="E39" s="38">
        <v>916560</v>
      </c>
      <c r="F39" s="38">
        <v>23660308</v>
      </c>
      <c r="G39" s="38">
        <v>0</v>
      </c>
      <c r="H39" s="39">
        <f t="shared" si="0"/>
        <v>128702853</v>
      </c>
      <c r="I39" s="9"/>
      <c r="J39" s="5"/>
      <c r="K39" s="5"/>
      <c r="L39" s="4"/>
      <c r="M39" s="5"/>
    </row>
    <row r="40" spans="1:13" ht="15" customHeight="1">
      <c r="A40" s="48" t="s">
        <v>53</v>
      </c>
      <c r="B40" s="32" t="s">
        <v>84</v>
      </c>
      <c r="C40" s="38">
        <v>218619387</v>
      </c>
      <c r="D40" s="38">
        <v>10417884</v>
      </c>
      <c r="E40" s="38">
        <v>2394755</v>
      </c>
      <c r="F40" s="38">
        <v>39578439</v>
      </c>
      <c r="G40" s="38">
        <v>470986</v>
      </c>
      <c r="H40" s="39">
        <f t="shared" si="0"/>
        <v>271481451</v>
      </c>
      <c r="I40" s="9"/>
      <c r="J40" s="5"/>
      <c r="K40" s="5"/>
      <c r="L40" s="4"/>
      <c r="M40" s="5"/>
    </row>
    <row r="41" spans="1:13" ht="15" customHeight="1">
      <c r="A41" s="48" t="s">
        <v>54</v>
      </c>
      <c r="B41" s="32" t="s">
        <v>85</v>
      </c>
      <c r="C41" s="38">
        <v>272086613</v>
      </c>
      <c r="D41" s="38">
        <v>7630600</v>
      </c>
      <c r="E41" s="38">
        <v>6973114</v>
      </c>
      <c r="F41" s="38">
        <v>37456982</v>
      </c>
      <c r="G41" s="38">
        <v>240778</v>
      </c>
      <c r="H41" s="39">
        <f t="shared" si="0"/>
        <v>324388087</v>
      </c>
      <c r="I41" s="9"/>
      <c r="J41" s="5"/>
      <c r="K41" s="5"/>
      <c r="L41" s="4"/>
      <c r="M41" s="5"/>
    </row>
    <row r="42" spans="1:13" ht="15" customHeight="1">
      <c r="A42" s="48" t="s">
        <v>55</v>
      </c>
      <c r="B42" s="32" t="s">
        <v>86</v>
      </c>
      <c r="C42" s="38">
        <v>301002237</v>
      </c>
      <c r="D42" s="38">
        <v>10576219</v>
      </c>
      <c r="E42" s="38">
        <v>7153670</v>
      </c>
      <c r="F42" s="38">
        <v>30563198</v>
      </c>
      <c r="G42" s="38">
        <v>378402</v>
      </c>
      <c r="H42" s="39">
        <f t="shared" si="0"/>
        <v>349673726</v>
      </c>
      <c r="I42" s="9"/>
      <c r="J42" s="5"/>
      <c r="K42" s="5"/>
      <c r="L42" s="4"/>
      <c r="M42" s="5"/>
    </row>
    <row r="43" spans="1:13" ht="15" customHeight="1">
      <c r="A43" s="59" t="s">
        <v>56</v>
      </c>
      <c r="B43" s="60" t="s">
        <v>87</v>
      </c>
      <c r="C43" s="61">
        <v>148257412</v>
      </c>
      <c r="D43" s="61">
        <v>8969184</v>
      </c>
      <c r="E43" s="61">
        <v>1395360</v>
      </c>
      <c r="F43" s="61">
        <v>22535633</v>
      </c>
      <c r="G43" s="61">
        <v>167138</v>
      </c>
      <c r="H43" s="62">
        <f t="shared" si="0"/>
        <v>181324727</v>
      </c>
      <c r="I43" s="9"/>
      <c r="J43" s="5"/>
      <c r="K43" s="5"/>
      <c r="L43" s="4"/>
      <c r="M43" s="5"/>
    </row>
    <row r="44" spans="1:13" ht="15" customHeight="1">
      <c r="A44" s="49">
        <v>148</v>
      </c>
      <c r="B44" s="33" t="s">
        <v>121</v>
      </c>
      <c r="C44" s="40">
        <v>47946112</v>
      </c>
      <c r="D44" s="40">
        <v>38549</v>
      </c>
      <c r="E44" s="40">
        <v>750240</v>
      </c>
      <c r="F44" s="40">
        <v>11081432</v>
      </c>
      <c r="G44" s="40">
        <v>0</v>
      </c>
      <c r="H44" s="41">
        <f t="shared" si="0"/>
        <v>59816333</v>
      </c>
      <c r="I44" s="9"/>
      <c r="J44" s="5"/>
      <c r="K44" s="5"/>
      <c r="L44" s="4"/>
      <c r="M44" s="5"/>
    </row>
    <row r="45" spans="1:13" ht="19.5" customHeight="1">
      <c r="A45" s="66" t="s">
        <v>7</v>
      </c>
      <c r="B45" s="67"/>
      <c r="C45" s="46">
        <f aca="true" t="shared" si="1" ref="C45:H45">SUM(C12:C44)</f>
        <v>6457959187</v>
      </c>
      <c r="D45" s="46">
        <f t="shared" si="1"/>
        <v>253454266</v>
      </c>
      <c r="E45" s="46">
        <f t="shared" si="1"/>
        <v>2187430218</v>
      </c>
      <c r="F45" s="46">
        <f t="shared" si="1"/>
        <v>471573382</v>
      </c>
      <c r="G45" s="46">
        <f t="shared" si="1"/>
        <v>1257304</v>
      </c>
      <c r="H45" s="46">
        <f t="shared" si="1"/>
        <v>9371674357</v>
      </c>
      <c r="I45" s="4"/>
      <c r="J45" s="4"/>
      <c r="K45" s="4"/>
      <c r="L45" s="4"/>
      <c r="M45" s="4"/>
    </row>
    <row r="46" spans="1:8" ht="12.75">
      <c r="A46" s="6" t="s">
        <v>123</v>
      </c>
      <c r="C46" s="19"/>
      <c r="H46" s="19"/>
    </row>
    <row r="47" spans="2:13" ht="12.75"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</row>
    <row r="48" spans="1:13" ht="12.75">
      <c r="A48" s="52" t="s">
        <v>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20" t="s">
        <v>15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75">
      <c r="A53" s="18" t="s">
        <v>18</v>
      </c>
    </row>
    <row r="54" s="21" customFormat="1" ht="12.75">
      <c r="A54" s="21">
        <v>1000000</v>
      </c>
    </row>
    <row r="55" s="21" customFormat="1" ht="12.75"/>
    <row r="56" s="21" customFormat="1" ht="12.75"/>
    <row r="57" s="21" customFormat="1" ht="12.75"/>
    <row r="58" spans="2:7" s="21" customFormat="1" ht="12.75">
      <c r="B58" s="21" t="s">
        <v>88</v>
      </c>
      <c r="C58" s="21" t="s">
        <v>19</v>
      </c>
      <c r="D58" s="21" t="s">
        <v>20</v>
      </c>
      <c r="E58" s="21" t="s">
        <v>21</v>
      </c>
      <c r="F58" s="21" t="s">
        <v>22</v>
      </c>
      <c r="G58" s="21" t="s">
        <v>23</v>
      </c>
    </row>
    <row r="59" spans="2:7" s="21" customFormat="1" ht="12.75">
      <c r="B59" s="21" t="s">
        <v>89</v>
      </c>
      <c r="C59" s="50">
        <f>C45/$A$54</f>
        <v>6457.959187</v>
      </c>
      <c r="D59" s="50">
        <f>D45/$A$54</f>
        <v>253.454266</v>
      </c>
      <c r="E59" s="50">
        <f>E45/$A$54</f>
        <v>2187.430218</v>
      </c>
      <c r="F59" s="50">
        <f>F45/$A$54</f>
        <v>471.573382</v>
      </c>
      <c r="G59" s="50">
        <f>G45/$A$54</f>
        <v>1.257304</v>
      </c>
    </row>
    <row r="60" spans="3:7" s="21" customFormat="1" ht="12.75">
      <c r="C60" s="58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pans="3:7" s="21" customFormat="1" ht="12.75">
      <c r="C62" s="22"/>
      <c r="D62" s="22"/>
      <c r="E62" s="22"/>
      <c r="F62" s="22"/>
      <c r="G62" s="22"/>
    </row>
    <row r="63" s="21" customFormat="1" ht="12.75"/>
    <row r="64" s="21" customFormat="1" ht="12.75"/>
    <row r="65" s="57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5">
    <mergeCell ref="H10:H11"/>
    <mergeCell ref="A45:B45"/>
    <mergeCell ref="A10:A11"/>
    <mergeCell ref="B10:B11"/>
    <mergeCell ref="C10:G10"/>
  </mergeCells>
  <conditionalFormatting sqref="C47:G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52">
      <selection activeCell="B13" sqref="B13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70"/>
      <c r="J10" s="64" t="s">
        <v>112</v>
      </c>
    </row>
    <row r="11" spans="1:10" ht="19.5" customHeight="1">
      <c r="A11" s="71"/>
      <c r="B11" s="72"/>
      <c r="C11" s="73" t="s">
        <v>113</v>
      </c>
      <c r="D11" s="73"/>
      <c r="E11" s="73"/>
      <c r="F11" s="73"/>
      <c r="G11" s="73"/>
      <c r="H11" s="73" t="s">
        <v>114</v>
      </c>
      <c r="I11" s="73"/>
      <c r="J11" s="71"/>
    </row>
    <row r="12" spans="1:17" ht="19.5" customHeight="1">
      <c r="A12" s="68"/>
      <c r="B12" s="65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5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4">
        <v>1056281370</v>
      </c>
      <c r="D13" s="34">
        <v>38175326</v>
      </c>
      <c r="E13" s="34">
        <v>544945188</v>
      </c>
      <c r="F13" s="34">
        <v>307673684</v>
      </c>
      <c r="G13" s="34">
        <v>14921828</v>
      </c>
      <c r="H13" s="34">
        <v>0</v>
      </c>
      <c r="I13" s="34">
        <v>12028588</v>
      </c>
      <c r="J13" s="35">
        <f>SUM(C13:I13)</f>
        <v>1974025984</v>
      </c>
    </row>
    <row r="14" spans="1:10" ht="15" customHeight="1">
      <c r="A14" s="1" t="s">
        <v>26</v>
      </c>
      <c r="B14" s="2" t="s">
        <v>57</v>
      </c>
      <c r="C14" s="34">
        <v>25934892</v>
      </c>
      <c r="D14" s="34">
        <v>1073221</v>
      </c>
      <c r="E14" s="34">
        <v>10169412</v>
      </c>
      <c r="F14" s="34">
        <v>0</v>
      </c>
      <c r="G14" s="34">
        <v>31422</v>
      </c>
      <c r="H14" s="34">
        <v>0</v>
      </c>
      <c r="I14" s="34">
        <v>149500</v>
      </c>
      <c r="J14" s="35">
        <f aca="true" t="shared" si="0" ref="J14:J45">SUM(C14:I14)</f>
        <v>37358447</v>
      </c>
    </row>
    <row r="15" spans="1:10" ht="15" customHeight="1">
      <c r="A15" s="1" t="s">
        <v>27</v>
      </c>
      <c r="B15" s="2" t="s">
        <v>58</v>
      </c>
      <c r="C15" s="34">
        <v>29541870</v>
      </c>
      <c r="D15" s="34">
        <v>2135456</v>
      </c>
      <c r="E15" s="34">
        <v>17872950</v>
      </c>
      <c r="F15" s="34">
        <v>0</v>
      </c>
      <c r="G15" s="34">
        <v>90000</v>
      </c>
      <c r="H15" s="34">
        <v>0</v>
      </c>
      <c r="I15" s="34">
        <v>6053</v>
      </c>
      <c r="J15" s="35">
        <f t="shared" si="0"/>
        <v>49646329</v>
      </c>
    </row>
    <row r="16" spans="1:10" ht="15" customHeight="1">
      <c r="A16" s="1" t="s">
        <v>28</v>
      </c>
      <c r="B16" s="2" t="s">
        <v>59</v>
      </c>
      <c r="C16" s="34">
        <v>15250912</v>
      </c>
      <c r="D16" s="34">
        <v>730091</v>
      </c>
      <c r="E16" s="34">
        <v>16165168</v>
      </c>
      <c r="F16" s="34">
        <v>0</v>
      </c>
      <c r="G16" s="34">
        <v>70661</v>
      </c>
      <c r="H16" s="34">
        <v>0</v>
      </c>
      <c r="I16" s="34">
        <v>0</v>
      </c>
      <c r="J16" s="35">
        <f t="shared" si="0"/>
        <v>32216832</v>
      </c>
    </row>
    <row r="17" spans="1:10" ht="15" customHeight="1">
      <c r="A17" s="1" t="s">
        <v>29</v>
      </c>
      <c r="B17" s="2" t="s">
        <v>60</v>
      </c>
      <c r="C17" s="34">
        <v>20928636</v>
      </c>
      <c r="D17" s="34">
        <v>1611943</v>
      </c>
      <c r="E17" s="34">
        <v>14553655</v>
      </c>
      <c r="F17" s="34">
        <v>0</v>
      </c>
      <c r="G17" s="34">
        <v>0</v>
      </c>
      <c r="H17" s="34">
        <v>0</v>
      </c>
      <c r="I17" s="34">
        <v>0</v>
      </c>
      <c r="J17" s="35">
        <f t="shared" si="0"/>
        <v>37094234</v>
      </c>
    </row>
    <row r="18" spans="1:10" ht="15" customHeight="1">
      <c r="A18" s="1" t="s">
        <v>30</v>
      </c>
      <c r="B18" s="2" t="s">
        <v>61</v>
      </c>
      <c r="C18" s="34">
        <v>119197814</v>
      </c>
      <c r="D18" s="34">
        <v>14450242</v>
      </c>
      <c r="E18" s="34">
        <v>43614039</v>
      </c>
      <c r="F18" s="34">
        <v>0</v>
      </c>
      <c r="G18" s="34">
        <v>228594</v>
      </c>
      <c r="H18" s="34">
        <v>0</v>
      </c>
      <c r="I18" s="34">
        <v>47283</v>
      </c>
      <c r="J18" s="35">
        <f t="shared" si="0"/>
        <v>177537972</v>
      </c>
    </row>
    <row r="19" spans="1:10" ht="15" customHeight="1">
      <c r="A19" s="1" t="s">
        <v>31</v>
      </c>
      <c r="B19" s="2" t="s">
        <v>62</v>
      </c>
      <c r="C19" s="34">
        <v>83777112</v>
      </c>
      <c r="D19" s="34">
        <v>9851051</v>
      </c>
      <c r="E19" s="34">
        <v>27065935</v>
      </c>
      <c r="F19" s="34">
        <v>0</v>
      </c>
      <c r="G19" s="34">
        <v>155497</v>
      </c>
      <c r="H19" s="34">
        <v>0</v>
      </c>
      <c r="I19" s="34">
        <v>73211</v>
      </c>
      <c r="J19" s="35">
        <f t="shared" si="0"/>
        <v>120922806</v>
      </c>
    </row>
    <row r="20" spans="1:10" ht="15" customHeight="1">
      <c r="A20" s="1" t="s">
        <v>32</v>
      </c>
      <c r="B20" s="2" t="s">
        <v>63</v>
      </c>
      <c r="C20" s="34">
        <v>88562808</v>
      </c>
      <c r="D20" s="34">
        <v>9457908</v>
      </c>
      <c r="E20" s="34">
        <v>55644192</v>
      </c>
      <c r="F20" s="34">
        <v>0</v>
      </c>
      <c r="G20" s="34">
        <v>114095</v>
      </c>
      <c r="H20" s="34">
        <v>0</v>
      </c>
      <c r="I20" s="34">
        <v>19264</v>
      </c>
      <c r="J20" s="35">
        <f t="shared" si="0"/>
        <v>153798267</v>
      </c>
    </row>
    <row r="21" spans="1:10" ht="15" customHeight="1">
      <c r="A21" s="1" t="s">
        <v>33</v>
      </c>
      <c r="B21" s="2" t="s">
        <v>64</v>
      </c>
      <c r="C21" s="34">
        <v>24587793</v>
      </c>
      <c r="D21" s="34">
        <v>2323107</v>
      </c>
      <c r="E21" s="34">
        <v>11386913</v>
      </c>
      <c r="F21" s="34">
        <v>0</v>
      </c>
      <c r="G21" s="34">
        <v>30000</v>
      </c>
      <c r="H21" s="34">
        <v>0</v>
      </c>
      <c r="I21" s="34">
        <v>0</v>
      </c>
      <c r="J21" s="35">
        <f t="shared" si="0"/>
        <v>38327813</v>
      </c>
    </row>
    <row r="22" spans="1:10" ht="15" customHeight="1">
      <c r="A22" s="1" t="s">
        <v>34</v>
      </c>
      <c r="B22" s="2" t="s">
        <v>65</v>
      </c>
      <c r="C22" s="34">
        <v>56767131</v>
      </c>
      <c r="D22" s="34">
        <v>5630862</v>
      </c>
      <c r="E22" s="34">
        <v>20343353</v>
      </c>
      <c r="F22" s="34">
        <v>0</v>
      </c>
      <c r="G22" s="34">
        <v>30000</v>
      </c>
      <c r="H22" s="34">
        <v>0</v>
      </c>
      <c r="I22" s="34">
        <v>0</v>
      </c>
      <c r="J22" s="35">
        <f t="shared" si="0"/>
        <v>82771346</v>
      </c>
    </row>
    <row r="23" spans="1:10" ht="15" customHeight="1">
      <c r="A23" s="1" t="s">
        <v>35</v>
      </c>
      <c r="B23" s="2" t="s">
        <v>66</v>
      </c>
      <c r="C23" s="34">
        <v>89470324</v>
      </c>
      <c r="D23" s="34">
        <v>9249045</v>
      </c>
      <c r="E23" s="34">
        <v>56390335</v>
      </c>
      <c r="F23" s="34">
        <v>0</v>
      </c>
      <c r="G23" s="34">
        <v>50000</v>
      </c>
      <c r="H23" s="34">
        <v>0</v>
      </c>
      <c r="I23" s="34">
        <v>2150</v>
      </c>
      <c r="J23" s="35">
        <f t="shared" si="0"/>
        <v>155161854</v>
      </c>
    </row>
    <row r="24" spans="1:10" ht="15" customHeight="1">
      <c r="A24" s="1" t="s">
        <v>36</v>
      </c>
      <c r="B24" s="2" t="s">
        <v>67</v>
      </c>
      <c r="C24" s="34">
        <v>90720319</v>
      </c>
      <c r="D24" s="34">
        <v>4652557</v>
      </c>
      <c r="E24" s="34">
        <v>40679383</v>
      </c>
      <c r="F24" s="34">
        <v>0</v>
      </c>
      <c r="G24" s="34">
        <v>50000</v>
      </c>
      <c r="H24" s="34">
        <v>0</v>
      </c>
      <c r="I24" s="34">
        <v>0</v>
      </c>
      <c r="J24" s="35">
        <f t="shared" si="0"/>
        <v>136102259</v>
      </c>
    </row>
    <row r="25" spans="1:10" ht="15" customHeight="1">
      <c r="A25" s="1" t="s">
        <v>37</v>
      </c>
      <c r="B25" s="2" t="s">
        <v>68</v>
      </c>
      <c r="C25" s="34">
        <v>134982101</v>
      </c>
      <c r="D25" s="34">
        <v>16714527</v>
      </c>
      <c r="E25" s="34">
        <v>53542624</v>
      </c>
      <c r="F25" s="34">
        <v>0</v>
      </c>
      <c r="G25" s="34">
        <v>50000</v>
      </c>
      <c r="H25" s="34">
        <v>0</v>
      </c>
      <c r="I25" s="34">
        <v>338555</v>
      </c>
      <c r="J25" s="35">
        <f t="shared" si="0"/>
        <v>205627807</v>
      </c>
    </row>
    <row r="26" spans="1:10" ht="15" customHeight="1">
      <c r="A26" s="1" t="s">
        <v>38</v>
      </c>
      <c r="B26" s="2" t="s">
        <v>69</v>
      </c>
      <c r="C26" s="34">
        <v>107384381</v>
      </c>
      <c r="D26" s="34">
        <v>14487445</v>
      </c>
      <c r="E26" s="34">
        <v>61132757</v>
      </c>
      <c r="F26" s="34">
        <v>0</v>
      </c>
      <c r="G26" s="34">
        <v>195346</v>
      </c>
      <c r="H26" s="34">
        <v>0</v>
      </c>
      <c r="I26" s="34">
        <v>2445433</v>
      </c>
      <c r="J26" s="35">
        <f t="shared" si="0"/>
        <v>185645362</v>
      </c>
    </row>
    <row r="27" spans="1:10" ht="15" customHeight="1">
      <c r="A27" s="1" t="s">
        <v>39</v>
      </c>
      <c r="B27" s="2" t="s">
        <v>70</v>
      </c>
      <c r="C27" s="34">
        <v>51573594</v>
      </c>
      <c r="D27" s="34">
        <v>11255140</v>
      </c>
      <c r="E27" s="34">
        <v>32217709</v>
      </c>
      <c r="F27" s="34">
        <v>0</v>
      </c>
      <c r="G27" s="34">
        <v>21900</v>
      </c>
      <c r="H27" s="34">
        <v>0</v>
      </c>
      <c r="I27" s="34">
        <v>534638</v>
      </c>
      <c r="J27" s="35">
        <f t="shared" si="0"/>
        <v>95602981</v>
      </c>
    </row>
    <row r="28" spans="1:10" ht="15" customHeight="1">
      <c r="A28" s="1" t="s">
        <v>40</v>
      </c>
      <c r="B28" s="2" t="s">
        <v>71</v>
      </c>
      <c r="C28" s="34">
        <v>40460002</v>
      </c>
      <c r="D28" s="34">
        <v>2660757</v>
      </c>
      <c r="E28" s="34">
        <v>21687539</v>
      </c>
      <c r="F28" s="34">
        <v>0</v>
      </c>
      <c r="G28" s="34">
        <v>24182</v>
      </c>
      <c r="H28" s="34">
        <v>0</v>
      </c>
      <c r="I28" s="34">
        <v>8120</v>
      </c>
      <c r="J28" s="35">
        <f t="shared" si="0"/>
        <v>64840600</v>
      </c>
    </row>
    <row r="29" spans="1:10" ht="15" customHeight="1">
      <c r="A29" s="1" t="s">
        <v>41</v>
      </c>
      <c r="B29" s="2" t="s">
        <v>72</v>
      </c>
      <c r="C29" s="34">
        <v>26914504</v>
      </c>
      <c r="D29" s="34">
        <v>140996</v>
      </c>
      <c r="E29" s="34">
        <v>14361018</v>
      </c>
      <c r="F29" s="34">
        <v>0</v>
      </c>
      <c r="G29" s="34">
        <v>20000</v>
      </c>
      <c r="H29" s="34">
        <v>0</v>
      </c>
      <c r="I29" s="34">
        <v>150000</v>
      </c>
      <c r="J29" s="35">
        <f t="shared" si="0"/>
        <v>41586518</v>
      </c>
    </row>
    <row r="30" spans="1:10" ht="15" customHeight="1">
      <c r="A30" s="1" t="s">
        <v>42</v>
      </c>
      <c r="B30" s="2" t="s">
        <v>73</v>
      </c>
      <c r="C30" s="34">
        <v>38755819</v>
      </c>
      <c r="D30" s="34">
        <v>4223489</v>
      </c>
      <c r="E30" s="34">
        <v>10630491</v>
      </c>
      <c r="F30" s="34">
        <v>0</v>
      </c>
      <c r="G30" s="34">
        <v>50000</v>
      </c>
      <c r="H30" s="34">
        <v>0</v>
      </c>
      <c r="I30" s="34">
        <v>151200</v>
      </c>
      <c r="J30" s="35">
        <f t="shared" si="0"/>
        <v>53810999</v>
      </c>
    </row>
    <row r="31" spans="1:10" ht="15" customHeight="1">
      <c r="A31" s="1" t="s">
        <v>43</v>
      </c>
      <c r="B31" s="2" t="s">
        <v>74</v>
      </c>
      <c r="C31" s="34">
        <v>63263178</v>
      </c>
      <c r="D31" s="34">
        <v>6482762</v>
      </c>
      <c r="E31" s="34">
        <v>26396051</v>
      </c>
      <c r="F31" s="34">
        <v>0</v>
      </c>
      <c r="G31" s="34">
        <v>166660</v>
      </c>
      <c r="H31" s="34">
        <v>0</v>
      </c>
      <c r="I31" s="34">
        <v>103076</v>
      </c>
      <c r="J31" s="35">
        <f t="shared" si="0"/>
        <v>96411727</v>
      </c>
    </row>
    <row r="32" spans="1:10" ht="15" customHeight="1">
      <c r="A32" s="1" t="s">
        <v>44</v>
      </c>
      <c r="B32" s="2" t="s">
        <v>75</v>
      </c>
      <c r="C32" s="34">
        <v>27891959</v>
      </c>
      <c r="D32" s="34">
        <v>855666</v>
      </c>
      <c r="E32" s="34">
        <v>20435099</v>
      </c>
      <c r="F32" s="34">
        <v>0</v>
      </c>
      <c r="G32" s="34">
        <v>6763</v>
      </c>
      <c r="H32" s="34">
        <v>0</v>
      </c>
      <c r="I32" s="34">
        <v>124550</v>
      </c>
      <c r="J32" s="35">
        <f t="shared" si="0"/>
        <v>49314037</v>
      </c>
    </row>
    <row r="33" spans="1:10" ht="15" customHeight="1">
      <c r="A33" s="1" t="s">
        <v>45</v>
      </c>
      <c r="B33" s="2" t="s">
        <v>76</v>
      </c>
      <c r="C33" s="34">
        <v>16077350</v>
      </c>
      <c r="D33" s="34">
        <v>41211</v>
      </c>
      <c r="E33" s="34">
        <v>12936405</v>
      </c>
      <c r="F33" s="34">
        <v>0</v>
      </c>
      <c r="G33" s="34">
        <v>0</v>
      </c>
      <c r="H33" s="34">
        <v>0</v>
      </c>
      <c r="I33" s="34">
        <v>12000</v>
      </c>
      <c r="J33" s="35">
        <f t="shared" si="0"/>
        <v>29066966</v>
      </c>
    </row>
    <row r="34" spans="1:10" ht="15" customHeight="1">
      <c r="A34" s="1" t="s">
        <v>46</v>
      </c>
      <c r="B34" s="2" t="s">
        <v>77</v>
      </c>
      <c r="C34" s="34">
        <v>33228855</v>
      </c>
      <c r="D34" s="34">
        <v>151349</v>
      </c>
      <c r="E34" s="34">
        <v>28071108</v>
      </c>
      <c r="F34" s="34">
        <v>0</v>
      </c>
      <c r="G34" s="34">
        <v>0</v>
      </c>
      <c r="H34" s="34">
        <v>0</v>
      </c>
      <c r="I34" s="34">
        <v>0</v>
      </c>
      <c r="J34" s="35">
        <f t="shared" si="0"/>
        <v>61451312</v>
      </c>
    </row>
    <row r="35" spans="1:10" ht="15" customHeight="1">
      <c r="A35" s="1" t="s">
        <v>47</v>
      </c>
      <c r="B35" s="2" t="s">
        <v>78</v>
      </c>
      <c r="C35" s="34">
        <v>33771361</v>
      </c>
      <c r="D35" s="34">
        <v>283</v>
      </c>
      <c r="E35" s="34">
        <v>20816451</v>
      </c>
      <c r="F35" s="34">
        <v>0</v>
      </c>
      <c r="G35" s="34">
        <v>0</v>
      </c>
      <c r="H35" s="34">
        <v>0</v>
      </c>
      <c r="I35" s="34">
        <v>96165</v>
      </c>
      <c r="J35" s="35">
        <f t="shared" si="0"/>
        <v>54684260</v>
      </c>
    </row>
    <row r="36" spans="1:10" ht="15" customHeight="1">
      <c r="A36" s="1" t="s">
        <v>48</v>
      </c>
      <c r="B36" s="2" t="s">
        <v>79</v>
      </c>
      <c r="C36" s="34">
        <v>0</v>
      </c>
      <c r="D36" s="34">
        <v>0</v>
      </c>
      <c r="E36" s="34">
        <v>677989649</v>
      </c>
      <c r="F36" s="34">
        <v>347462238</v>
      </c>
      <c r="G36" s="34">
        <v>128579045</v>
      </c>
      <c r="H36" s="34">
        <v>0</v>
      </c>
      <c r="I36" s="34">
        <v>1017944</v>
      </c>
      <c r="J36" s="35">
        <f t="shared" si="0"/>
        <v>1155048876</v>
      </c>
    </row>
    <row r="37" spans="1:10" ht="15" customHeight="1">
      <c r="A37" s="1" t="s">
        <v>49</v>
      </c>
      <c r="B37" s="2" t="s">
        <v>80</v>
      </c>
      <c r="C37" s="34">
        <v>0</v>
      </c>
      <c r="D37" s="34">
        <v>0</v>
      </c>
      <c r="E37" s="34">
        <v>126693213</v>
      </c>
      <c r="F37" s="34">
        <v>0</v>
      </c>
      <c r="G37" s="34">
        <v>10000</v>
      </c>
      <c r="H37" s="34">
        <v>0</v>
      </c>
      <c r="I37" s="34">
        <v>8628085</v>
      </c>
      <c r="J37" s="35">
        <f t="shared" si="0"/>
        <v>135331298</v>
      </c>
    </row>
    <row r="38" spans="1:10" ht="15" customHeight="1">
      <c r="A38" s="1" t="s">
        <v>50</v>
      </c>
      <c r="B38" s="2" t="s">
        <v>81</v>
      </c>
      <c r="C38" s="34">
        <v>13952685</v>
      </c>
      <c r="D38" s="34">
        <v>0</v>
      </c>
      <c r="E38" s="34">
        <v>100699357</v>
      </c>
      <c r="F38" s="34">
        <v>0</v>
      </c>
      <c r="G38" s="34">
        <v>82876</v>
      </c>
      <c r="H38" s="34">
        <v>0</v>
      </c>
      <c r="I38" s="34">
        <v>0</v>
      </c>
      <c r="J38" s="35">
        <f t="shared" si="0"/>
        <v>114734918</v>
      </c>
    </row>
    <row r="39" spans="1:10" ht="15" customHeight="1">
      <c r="A39" s="1" t="s">
        <v>51</v>
      </c>
      <c r="B39" s="2" t="s">
        <v>82</v>
      </c>
      <c r="C39" s="34">
        <v>11497499</v>
      </c>
      <c r="D39" s="34">
        <v>12826</v>
      </c>
      <c r="E39" s="34">
        <v>18421794</v>
      </c>
      <c r="F39" s="34">
        <v>0</v>
      </c>
      <c r="G39" s="34">
        <v>40000</v>
      </c>
      <c r="H39" s="34">
        <v>0</v>
      </c>
      <c r="I39" s="34">
        <v>67743</v>
      </c>
      <c r="J39" s="35">
        <f t="shared" si="0"/>
        <v>30039862</v>
      </c>
    </row>
    <row r="40" spans="1:10" ht="15" customHeight="1">
      <c r="A40" s="1" t="s">
        <v>52</v>
      </c>
      <c r="B40" s="2" t="s">
        <v>83</v>
      </c>
      <c r="C40" s="34">
        <v>688557</v>
      </c>
      <c r="D40" s="34">
        <v>0</v>
      </c>
      <c r="E40" s="34">
        <v>101040073</v>
      </c>
      <c r="F40" s="34">
        <v>0</v>
      </c>
      <c r="G40" s="34">
        <v>0</v>
      </c>
      <c r="H40" s="34">
        <v>0</v>
      </c>
      <c r="I40" s="34">
        <v>157130</v>
      </c>
      <c r="J40" s="35">
        <f t="shared" si="0"/>
        <v>101885760</v>
      </c>
    </row>
    <row r="41" spans="1:10" ht="15" customHeight="1">
      <c r="A41" s="1" t="s">
        <v>53</v>
      </c>
      <c r="B41" s="2" t="s">
        <v>84</v>
      </c>
      <c r="C41" s="34">
        <v>140405063</v>
      </c>
      <c r="D41" s="34">
        <v>6304289</v>
      </c>
      <c r="E41" s="34">
        <v>70193567</v>
      </c>
      <c r="F41" s="34">
        <v>0</v>
      </c>
      <c r="G41" s="34">
        <v>250000</v>
      </c>
      <c r="H41" s="34">
        <v>0</v>
      </c>
      <c r="I41" s="34">
        <v>1466468</v>
      </c>
      <c r="J41" s="35">
        <f t="shared" si="0"/>
        <v>218619387</v>
      </c>
    </row>
    <row r="42" spans="1:10" ht="15" customHeight="1">
      <c r="A42" s="1" t="s">
        <v>54</v>
      </c>
      <c r="B42" s="2" t="s">
        <v>85</v>
      </c>
      <c r="C42" s="34">
        <v>153181635</v>
      </c>
      <c r="D42" s="34">
        <v>2919726</v>
      </c>
      <c r="E42" s="34">
        <v>115759824</v>
      </c>
      <c r="F42" s="34">
        <v>0</v>
      </c>
      <c r="G42" s="34">
        <v>190888</v>
      </c>
      <c r="H42" s="34">
        <v>0</v>
      </c>
      <c r="I42" s="34">
        <v>34540</v>
      </c>
      <c r="J42" s="35">
        <f t="shared" si="0"/>
        <v>272086613</v>
      </c>
    </row>
    <row r="43" spans="1:10" ht="15" customHeight="1">
      <c r="A43" s="1" t="s">
        <v>55</v>
      </c>
      <c r="B43" s="2" t="s">
        <v>86</v>
      </c>
      <c r="C43" s="34">
        <v>189229606</v>
      </c>
      <c r="D43" s="34">
        <v>9780446</v>
      </c>
      <c r="E43" s="34">
        <v>100874675</v>
      </c>
      <c r="F43" s="34">
        <v>0</v>
      </c>
      <c r="G43" s="34">
        <v>1100000</v>
      </c>
      <c r="H43" s="34">
        <v>0</v>
      </c>
      <c r="I43" s="34">
        <v>17510</v>
      </c>
      <c r="J43" s="35">
        <f t="shared" si="0"/>
        <v>301002237</v>
      </c>
    </row>
    <row r="44" spans="1:10" ht="15" customHeight="1">
      <c r="A44" s="1" t="s">
        <v>56</v>
      </c>
      <c r="B44" s="2" t="s">
        <v>87</v>
      </c>
      <c r="C44" s="34">
        <v>89861238</v>
      </c>
      <c r="D44" s="34">
        <v>2514198</v>
      </c>
      <c r="E44" s="34">
        <v>55247429</v>
      </c>
      <c r="F44" s="34">
        <v>0</v>
      </c>
      <c r="G44" s="34">
        <v>33535</v>
      </c>
      <c r="H44" s="34">
        <v>0</v>
      </c>
      <c r="I44" s="34">
        <v>601012</v>
      </c>
      <c r="J44" s="35">
        <f t="shared" si="0"/>
        <v>148257412</v>
      </c>
    </row>
    <row r="45" spans="1:10" ht="15" customHeight="1">
      <c r="A45" s="1">
        <v>148</v>
      </c>
      <c r="B45" s="2" t="s">
        <v>121</v>
      </c>
      <c r="C45" s="34">
        <v>0</v>
      </c>
      <c r="D45" s="34">
        <v>0</v>
      </c>
      <c r="E45" s="34">
        <v>47769461</v>
      </c>
      <c r="F45" s="34">
        <v>0</v>
      </c>
      <c r="G45" s="34">
        <v>0</v>
      </c>
      <c r="H45" s="34">
        <v>0</v>
      </c>
      <c r="I45" s="34">
        <v>176651</v>
      </c>
      <c r="J45" s="35">
        <f t="shared" si="0"/>
        <v>47946112</v>
      </c>
    </row>
    <row r="46" spans="1:10" ht="19.5" customHeight="1">
      <c r="A46" s="66" t="s">
        <v>7</v>
      </c>
      <c r="B46" s="67"/>
      <c r="C46" s="46">
        <f>SUM(C13:C45)</f>
        <v>2874140368</v>
      </c>
      <c r="D46" s="46">
        <f aca="true" t="shared" si="1" ref="D46:I46">SUM(D13:D45)</f>
        <v>177885919</v>
      </c>
      <c r="E46" s="46">
        <f t="shared" si="1"/>
        <v>2575746817</v>
      </c>
      <c r="F46" s="46">
        <f t="shared" si="1"/>
        <v>655135922</v>
      </c>
      <c r="G46" s="46">
        <f t="shared" si="1"/>
        <v>146593292</v>
      </c>
      <c r="H46" s="46">
        <f t="shared" si="1"/>
        <v>0</v>
      </c>
      <c r="I46" s="46">
        <f t="shared" si="1"/>
        <v>28456869</v>
      </c>
      <c r="J46" s="46">
        <f>SUM(J13:J45)</f>
        <v>6457959187</v>
      </c>
    </row>
    <row r="47" spans="1:10" ht="12.75">
      <c r="A47" s="6" t="s">
        <v>123</v>
      </c>
      <c r="J47" s="1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2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20" t="s">
        <v>108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20" t="s">
        <v>109</v>
      </c>
    </row>
    <row r="55" ht="12.75">
      <c r="A55" s="20" t="s">
        <v>110</v>
      </c>
    </row>
    <row r="56" ht="12.75">
      <c r="A56" s="20" t="s">
        <v>111</v>
      </c>
    </row>
    <row r="57" s="21" customFormat="1" ht="12.75">
      <c r="A57" s="21">
        <v>1000000</v>
      </c>
    </row>
    <row r="58" s="21" customFormat="1" ht="12.75">
      <c r="A58" s="23"/>
    </row>
    <row r="59" s="21" customFormat="1" ht="12.75"/>
    <row r="60" spans="2:9" s="21" customFormat="1" ht="12.75">
      <c r="B60" s="21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103</v>
      </c>
      <c r="I60" s="10" t="s">
        <v>104</v>
      </c>
    </row>
    <row r="61" spans="2:9" s="21" customFormat="1" ht="12.75">
      <c r="B61" s="21" t="s">
        <v>89</v>
      </c>
      <c r="C61" s="51">
        <f aca="true" t="shared" si="2" ref="C61:I61">+C46/$A$57</f>
        <v>2874.140368</v>
      </c>
      <c r="D61" s="51">
        <f t="shared" si="2"/>
        <v>177.885919</v>
      </c>
      <c r="E61" s="51">
        <f t="shared" si="2"/>
        <v>2575.746817</v>
      </c>
      <c r="F61" s="51">
        <f t="shared" si="2"/>
        <v>655.135922</v>
      </c>
      <c r="G61" s="51">
        <f t="shared" si="2"/>
        <v>146.593292</v>
      </c>
      <c r="H61" s="51">
        <f t="shared" si="2"/>
        <v>0</v>
      </c>
      <c r="I61" s="51">
        <f t="shared" si="2"/>
        <v>28.456869</v>
      </c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pans="3:9" s="21" customFormat="1" ht="12.75">
      <c r="C64" s="26"/>
      <c r="D64" s="26"/>
      <c r="E64" s="26"/>
      <c r="F64" s="26"/>
      <c r="G64" s="26"/>
      <c r="H64" s="26"/>
      <c r="I64" s="26"/>
    </row>
    <row r="65" s="28" customFormat="1" ht="12.75"/>
    <row r="66" s="28" customFormat="1" ht="12.75"/>
    <row r="67" s="21" customFormat="1" ht="12.75"/>
    <row r="68" s="21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52">
      <selection activeCell="E55" sqref="E55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5" t="s">
        <v>114</v>
      </c>
      <c r="I11" s="71"/>
    </row>
    <row r="12" spans="1:9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</row>
    <row r="13" spans="1:9" ht="15" customHeight="1">
      <c r="A13" s="1" t="s">
        <v>5</v>
      </c>
      <c r="B13" s="2" t="s">
        <v>6</v>
      </c>
      <c r="C13" s="34">
        <v>206010</v>
      </c>
      <c r="D13" s="34"/>
      <c r="E13" s="34">
        <v>68027953</v>
      </c>
      <c r="F13" s="34"/>
      <c r="G13" s="34">
        <v>5000</v>
      </c>
      <c r="H13" s="34">
        <v>5758254</v>
      </c>
      <c r="I13" s="35">
        <f>SUM(C13:H13)</f>
        <v>73997217</v>
      </c>
    </row>
    <row r="14" spans="1:9" ht="15" customHeight="1">
      <c r="A14" s="1" t="s">
        <v>26</v>
      </c>
      <c r="B14" s="2" t="s">
        <v>57</v>
      </c>
      <c r="C14" s="34"/>
      <c r="D14" s="34"/>
      <c r="E14" s="34">
        <v>2575895</v>
      </c>
      <c r="F14" s="34"/>
      <c r="G14" s="34"/>
      <c r="H14" s="34">
        <v>13806</v>
      </c>
      <c r="I14" s="35">
        <f aca="true" t="shared" si="0" ref="I14:I45">SUM(C14:H14)</f>
        <v>2589701</v>
      </c>
    </row>
    <row r="15" spans="1:9" ht="15" customHeight="1">
      <c r="A15" s="1" t="s">
        <v>27</v>
      </c>
      <c r="B15" s="2" t="s">
        <v>58</v>
      </c>
      <c r="C15" s="34"/>
      <c r="D15" s="34"/>
      <c r="E15" s="34">
        <v>4374069</v>
      </c>
      <c r="F15" s="34"/>
      <c r="G15" s="34"/>
      <c r="H15" s="34"/>
      <c r="I15" s="35">
        <f t="shared" si="0"/>
        <v>4374069</v>
      </c>
    </row>
    <row r="16" spans="1:9" ht="15" customHeight="1">
      <c r="A16" s="1" t="s">
        <v>28</v>
      </c>
      <c r="B16" s="2" t="s">
        <v>59</v>
      </c>
      <c r="C16" s="34"/>
      <c r="D16" s="34"/>
      <c r="E16" s="34">
        <v>4697194</v>
      </c>
      <c r="F16" s="34"/>
      <c r="G16" s="34"/>
      <c r="H16" s="34">
        <v>118105</v>
      </c>
      <c r="I16" s="35">
        <f t="shared" si="0"/>
        <v>4815299</v>
      </c>
    </row>
    <row r="17" spans="1:9" ht="15" customHeight="1">
      <c r="A17" s="1" t="s">
        <v>29</v>
      </c>
      <c r="B17" s="2" t="s">
        <v>60</v>
      </c>
      <c r="C17" s="34"/>
      <c r="D17" s="34"/>
      <c r="E17" s="34">
        <v>3970799</v>
      </c>
      <c r="F17" s="34"/>
      <c r="G17" s="34">
        <v>105967</v>
      </c>
      <c r="H17" s="34">
        <v>23480</v>
      </c>
      <c r="I17" s="35">
        <f t="shared" si="0"/>
        <v>4100246</v>
      </c>
    </row>
    <row r="18" spans="1:9" ht="15" customHeight="1">
      <c r="A18" s="1" t="s">
        <v>30</v>
      </c>
      <c r="B18" s="2" t="s">
        <v>61</v>
      </c>
      <c r="C18" s="34">
        <v>108450</v>
      </c>
      <c r="D18" s="34"/>
      <c r="E18" s="34">
        <v>11777370</v>
      </c>
      <c r="F18" s="34"/>
      <c r="G18" s="34"/>
      <c r="H18" s="34">
        <v>45910</v>
      </c>
      <c r="I18" s="35">
        <f t="shared" si="0"/>
        <v>11931730</v>
      </c>
    </row>
    <row r="19" spans="1:9" ht="15" customHeight="1">
      <c r="A19" s="1" t="s">
        <v>31</v>
      </c>
      <c r="B19" s="2" t="s">
        <v>62</v>
      </c>
      <c r="C19" s="34">
        <v>102244</v>
      </c>
      <c r="D19" s="34"/>
      <c r="E19" s="34">
        <v>6265700</v>
      </c>
      <c r="F19" s="34"/>
      <c r="G19" s="34"/>
      <c r="H19" s="34"/>
      <c r="I19" s="35">
        <f t="shared" si="0"/>
        <v>6367944</v>
      </c>
    </row>
    <row r="20" spans="1:9" ht="15" customHeight="1">
      <c r="A20" s="1" t="s">
        <v>32</v>
      </c>
      <c r="B20" s="2" t="s">
        <v>63</v>
      </c>
      <c r="C20" s="34"/>
      <c r="D20" s="34"/>
      <c r="E20" s="34">
        <v>9930000</v>
      </c>
      <c r="F20" s="34"/>
      <c r="G20" s="34"/>
      <c r="H20" s="34"/>
      <c r="I20" s="35">
        <f t="shared" si="0"/>
        <v>9930000</v>
      </c>
    </row>
    <row r="21" spans="1:9" ht="15" customHeight="1">
      <c r="A21" s="1" t="s">
        <v>33</v>
      </c>
      <c r="B21" s="2" t="s">
        <v>64</v>
      </c>
      <c r="C21" s="34"/>
      <c r="D21" s="34"/>
      <c r="E21" s="34">
        <v>3571167</v>
      </c>
      <c r="F21" s="34"/>
      <c r="G21" s="34"/>
      <c r="H21" s="34"/>
      <c r="I21" s="35">
        <f t="shared" si="0"/>
        <v>3571167</v>
      </c>
    </row>
    <row r="22" spans="1:9" ht="15" customHeight="1">
      <c r="A22" s="1" t="s">
        <v>34</v>
      </c>
      <c r="B22" s="2" t="s">
        <v>65</v>
      </c>
      <c r="C22" s="34"/>
      <c r="D22" s="34"/>
      <c r="E22" s="34">
        <v>4610133</v>
      </c>
      <c r="F22" s="34"/>
      <c r="G22" s="34"/>
      <c r="H22" s="34"/>
      <c r="I22" s="35">
        <f t="shared" si="0"/>
        <v>4610133</v>
      </c>
    </row>
    <row r="23" spans="1:9" ht="15" customHeight="1">
      <c r="A23" s="1" t="s">
        <v>35</v>
      </c>
      <c r="B23" s="2" t="s">
        <v>66</v>
      </c>
      <c r="C23" s="34"/>
      <c r="D23" s="34"/>
      <c r="E23" s="34">
        <v>6673836</v>
      </c>
      <c r="F23" s="34"/>
      <c r="G23" s="34"/>
      <c r="H23" s="34"/>
      <c r="I23" s="35">
        <f t="shared" si="0"/>
        <v>6673836</v>
      </c>
    </row>
    <row r="24" spans="1:9" ht="15" customHeight="1">
      <c r="A24" s="1" t="s">
        <v>36</v>
      </c>
      <c r="B24" s="2" t="s">
        <v>67</v>
      </c>
      <c r="C24" s="34"/>
      <c r="D24" s="34"/>
      <c r="E24" s="34">
        <v>4760049</v>
      </c>
      <c r="F24" s="34"/>
      <c r="G24" s="34"/>
      <c r="H24" s="34"/>
      <c r="I24" s="35">
        <f t="shared" si="0"/>
        <v>4760049</v>
      </c>
    </row>
    <row r="25" spans="1:9" ht="15" customHeight="1">
      <c r="A25" s="1" t="s">
        <v>37</v>
      </c>
      <c r="B25" s="2" t="s">
        <v>68</v>
      </c>
      <c r="C25" s="34"/>
      <c r="D25" s="34"/>
      <c r="E25" s="34">
        <v>12606075</v>
      </c>
      <c r="F25" s="34"/>
      <c r="G25" s="34"/>
      <c r="H25" s="34">
        <v>26790</v>
      </c>
      <c r="I25" s="35">
        <f t="shared" si="0"/>
        <v>12632865</v>
      </c>
    </row>
    <row r="26" spans="1:9" ht="15" customHeight="1">
      <c r="A26" s="1" t="s">
        <v>38</v>
      </c>
      <c r="B26" s="2" t="s">
        <v>69</v>
      </c>
      <c r="C26" s="34"/>
      <c r="D26" s="34"/>
      <c r="E26" s="34">
        <v>6092583</v>
      </c>
      <c r="F26" s="34"/>
      <c r="G26" s="34">
        <v>605483</v>
      </c>
      <c r="H26" s="34">
        <v>0</v>
      </c>
      <c r="I26" s="35">
        <f t="shared" si="0"/>
        <v>6698066</v>
      </c>
    </row>
    <row r="27" spans="1:9" ht="15" customHeight="1">
      <c r="A27" s="1" t="s">
        <v>39</v>
      </c>
      <c r="B27" s="2" t="s">
        <v>70</v>
      </c>
      <c r="C27" s="34"/>
      <c r="D27" s="34"/>
      <c r="E27" s="34">
        <v>593215</v>
      </c>
      <c r="F27" s="34"/>
      <c r="G27" s="34"/>
      <c r="H27" s="34">
        <v>6785</v>
      </c>
      <c r="I27" s="35">
        <f t="shared" si="0"/>
        <v>600000</v>
      </c>
    </row>
    <row r="28" spans="1:9" ht="15" customHeight="1">
      <c r="A28" s="1" t="s">
        <v>40</v>
      </c>
      <c r="B28" s="2" t="s">
        <v>71</v>
      </c>
      <c r="C28" s="34"/>
      <c r="D28" s="34"/>
      <c r="E28" s="34">
        <v>7970381</v>
      </c>
      <c r="F28" s="34"/>
      <c r="G28" s="34">
        <v>41545</v>
      </c>
      <c r="H28" s="34"/>
      <c r="I28" s="35">
        <f t="shared" si="0"/>
        <v>8011926</v>
      </c>
    </row>
    <row r="29" spans="1:9" ht="15" customHeight="1">
      <c r="A29" s="1" t="s">
        <v>41</v>
      </c>
      <c r="B29" s="2" t="s">
        <v>72</v>
      </c>
      <c r="C29" s="34">
        <v>581028</v>
      </c>
      <c r="D29" s="34"/>
      <c r="E29" s="34">
        <v>565461</v>
      </c>
      <c r="F29" s="34"/>
      <c r="G29" s="34"/>
      <c r="H29" s="34"/>
      <c r="I29" s="35">
        <f t="shared" si="0"/>
        <v>1146489</v>
      </c>
    </row>
    <row r="30" spans="1:9" ht="15" customHeight="1">
      <c r="A30" s="1" t="s">
        <v>42</v>
      </c>
      <c r="B30" s="2" t="s">
        <v>73</v>
      </c>
      <c r="C30" s="34"/>
      <c r="D30" s="34"/>
      <c r="E30" s="34">
        <v>3326242</v>
      </c>
      <c r="F30" s="34"/>
      <c r="G30" s="34"/>
      <c r="H30" s="34">
        <v>4670</v>
      </c>
      <c r="I30" s="35">
        <f t="shared" si="0"/>
        <v>3330912</v>
      </c>
    </row>
    <row r="31" spans="1:9" ht="15" customHeight="1">
      <c r="A31" s="1" t="s">
        <v>43</v>
      </c>
      <c r="B31" s="2" t="s">
        <v>74</v>
      </c>
      <c r="C31" s="34"/>
      <c r="D31" s="34"/>
      <c r="E31" s="34">
        <v>5318772</v>
      </c>
      <c r="F31" s="34"/>
      <c r="G31" s="34"/>
      <c r="H31" s="34">
        <v>70525</v>
      </c>
      <c r="I31" s="35">
        <f t="shared" si="0"/>
        <v>5389297</v>
      </c>
    </row>
    <row r="32" spans="1:9" ht="15" customHeight="1">
      <c r="A32" s="1" t="s">
        <v>44</v>
      </c>
      <c r="B32" s="2" t="s">
        <v>75</v>
      </c>
      <c r="C32" s="34"/>
      <c r="D32" s="34"/>
      <c r="E32" s="34">
        <v>4683967</v>
      </c>
      <c r="F32" s="34"/>
      <c r="G32" s="34"/>
      <c r="H32" s="34">
        <v>65990</v>
      </c>
      <c r="I32" s="35">
        <f t="shared" si="0"/>
        <v>4749957</v>
      </c>
    </row>
    <row r="33" spans="1:9" ht="15" customHeight="1">
      <c r="A33" s="1" t="s">
        <v>45</v>
      </c>
      <c r="B33" s="2" t="s">
        <v>76</v>
      </c>
      <c r="C33" s="34"/>
      <c r="D33" s="34"/>
      <c r="E33" s="34">
        <v>3258203</v>
      </c>
      <c r="F33" s="34"/>
      <c r="G33" s="34"/>
      <c r="H33" s="34">
        <v>0</v>
      </c>
      <c r="I33" s="35">
        <f t="shared" si="0"/>
        <v>3258203</v>
      </c>
    </row>
    <row r="34" spans="1:9" ht="15" customHeight="1">
      <c r="A34" s="1" t="s">
        <v>46</v>
      </c>
      <c r="B34" s="2" t="s">
        <v>77</v>
      </c>
      <c r="C34" s="34"/>
      <c r="D34" s="34"/>
      <c r="E34" s="34">
        <v>2847938</v>
      </c>
      <c r="F34" s="34"/>
      <c r="G34" s="34"/>
      <c r="H34" s="34"/>
      <c r="I34" s="35">
        <f t="shared" si="0"/>
        <v>2847938</v>
      </c>
    </row>
    <row r="35" spans="1:9" ht="15" customHeight="1">
      <c r="A35" s="1" t="s">
        <v>47</v>
      </c>
      <c r="B35" s="2" t="s">
        <v>78</v>
      </c>
      <c r="C35" s="34"/>
      <c r="D35" s="34"/>
      <c r="E35" s="34">
        <v>5087417</v>
      </c>
      <c r="F35" s="34"/>
      <c r="G35" s="34"/>
      <c r="H35" s="34"/>
      <c r="I35" s="35">
        <f t="shared" si="0"/>
        <v>5087417</v>
      </c>
    </row>
    <row r="36" spans="1:9" ht="15" customHeight="1">
      <c r="A36" s="1" t="s">
        <v>48</v>
      </c>
      <c r="B36" s="2" t="s">
        <v>79</v>
      </c>
      <c r="C36" s="34"/>
      <c r="D36" s="34"/>
      <c r="E36" s="34">
        <v>8600000</v>
      </c>
      <c r="F36" s="34"/>
      <c r="G36" s="34">
        <v>3087791</v>
      </c>
      <c r="H36" s="34"/>
      <c r="I36" s="35">
        <f t="shared" si="0"/>
        <v>11687791</v>
      </c>
    </row>
    <row r="37" spans="1:9" ht="15" customHeight="1">
      <c r="A37" s="1" t="s">
        <v>49</v>
      </c>
      <c r="B37" s="2" t="s">
        <v>80</v>
      </c>
      <c r="C37" s="34"/>
      <c r="D37" s="34"/>
      <c r="E37" s="34">
        <v>1836458</v>
      </c>
      <c r="F37" s="34"/>
      <c r="G37" s="34"/>
      <c r="H37" s="34">
        <v>59500</v>
      </c>
      <c r="I37" s="35">
        <f t="shared" si="0"/>
        <v>1895958</v>
      </c>
    </row>
    <row r="38" spans="1:9" ht="15" customHeight="1">
      <c r="A38" s="1" t="s">
        <v>50</v>
      </c>
      <c r="B38" s="2" t="s">
        <v>81</v>
      </c>
      <c r="C38" s="34">
        <v>70000</v>
      </c>
      <c r="D38" s="34"/>
      <c r="E38" s="34">
        <v>7669564</v>
      </c>
      <c r="F38" s="34"/>
      <c r="G38" s="34"/>
      <c r="H38" s="34">
        <v>87699</v>
      </c>
      <c r="I38" s="35">
        <f t="shared" si="0"/>
        <v>7827263</v>
      </c>
    </row>
    <row r="39" spans="1:9" ht="15" customHeight="1">
      <c r="A39" s="1" t="s">
        <v>51</v>
      </c>
      <c r="B39" s="2" t="s">
        <v>82</v>
      </c>
      <c r="C39" s="34"/>
      <c r="D39" s="34"/>
      <c r="E39" s="34">
        <v>696132</v>
      </c>
      <c r="F39" s="34"/>
      <c r="G39" s="34"/>
      <c r="H39" s="34"/>
      <c r="I39" s="35">
        <f t="shared" si="0"/>
        <v>696132</v>
      </c>
    </row>
    <row r="40" spans="1:9" ht="15" customHeight="1">
      <c r="A40" s="1" t="s">
        <v>52</v>
      </c>
      <c r="B40" s="2" t="s">
        <v>83</v>
      </c>
      <c r="C40" s="34"/>
      <c r="D40" s="34"/>
      <c r="E40" s="34">
        <v>1870733</v>
      </c>
      <c r="F40" s="34"/>
      <c r="G40" s="34"/>
      <c r="H40" s="34">
        <v>369492</v>
      </c>
      <c r="I40" s="35">
        <f t="shared" si="0"/>
        <v>2240225</v>
      </c>
    </row>
    <row r="41" spans="1:9" ht="15" customHeight="1">
      <c r="A41" s="1" t="s">
        <v>53</v>
      </c>
      <c r="B41" s="2" t="s">
        <v>84</v>
      </c>
      <c r="C41" s="34"/>
      <c r="D41" s="34"/>
      <c r="E41" s="34">
        <v>10417884</v>
      </c>
      <c r="F41" s="34"/>
      <c r="G41" s="34"/>
      <c r="H41" s="34"/>
      <c r="I41" s="35">
        <f t="shared" si="0"/>
        <v>10417884</v>
      </c>
    </row>
    <row r="42" spans="1:9" ht="15" customHeight="1">
      <c r="A42" s="1" t="s">
        <v>54</v>
      </c>
      <c r="B42" s="2" t="s">
        <v>85</v>
      </c>
      <c r="C42" s="34"/>
      <c r="D42" s="34"/>
      <c r="E42" s="34">
        <v>7630600</v>
      </c>
      <c r="F42" s="34"/>
      <c r="G42" s="34"/>
      <c r="H42" s="34"/>
      <c r="I42" s="35">
        <f t="shared" si="0"/>
        <v>7630600</v>
      </c>
    </row>
    <row r="43" spans="1:9" ht="15" customHeight="1">
      <c r="A43" s="1" t="s">
        <v>55</v>
      </c>
      <c r="B43" s="2" t="s">
        <v>86</v>
      </c>
      <c r="C43" s="34"/>
      <c r="D43" s="34"/>
      <c r="E43" s="34">
        <v>10421264</v>
      </c>
      <c r="F43" s="34"/>
      <c r="G43" s="34">
        <v>4925</v>
      </c>
      <c r="H43" s="34">
        <v>150030</v>
      </c>
      <c r="I43" s="35">
        <f t="shared" si="0"/>
        <v>10576219</v>
      </c>
    </row>
    <row r="44" spans="1:9" ht="15" customHeight="1">
      <c r="A44" s="1" t="s">
        <v>56</v>
      </c>
      <c r="B44" s="2" t="s">
        <v>87</v>
      </c>
      <c r="C44" s="34"/>
      <c r="D44" s="34"/>
      <c r="E44" s="34">
        <v>8685092</v>
      </c>
      <c r="F44" s="34"/>
      <c r="G44" s="34"/>
      <c r="H44" s="34">
        <v>284092</v>
      </c>
      <c r="I44" s="35">
        <f t="shared" si="0"/>
        <v>8969184</v>
      </c>
    </row>
    <row r="45" spans="1:9" ht="15" customHeight="1">
      <c r="A45" s="1" t="s">
        <v>156</v>
      </c>
      <c r="B45" s="2" t="s">
        <v>121</v>
      </c>
      <c r="C45" s="34"/>
      <c r="D45" s="34"/>
      <c r="E45" s="34">
        <v>38549</v>
      </c>
      <c r="F45" s="34"/>
      <c r="G45" s="34"/>
      <c r="H45" s="34"/>
      <c r="I45" s="35">
        <f t="shared" si="0"/>
        <v>38549</v>
      </c>
    </row>
    <row r="46" spans="1:9" ht="19.5" customHeight="1">
      <c r="A46" s="66" t="s">
        <v>7</v>
      </c>
      <c r="B46" s="67"/>
      <c r="C46" s="46">
        <f aca="true" t="shared" si="1" ref="C46:I46">SUM(C13:C45)</f>
        <v>1067732</v>
      </c>
      <c r="D46" s="46">
        <f t="shared" si="1"/>
        <v>0</v>
      </c>
      <c r="E46" s="46">
        <f t="shared" si="1"/>
        <v>241450695</v>
      </c>
      <c r="F46" s="46">
        <f t="shared" si="1"/>
        <v>0</v>
      </c>
      <c r="G46" s="46">
        <f t="shared" si="1"/>
        <v>3850711</v>
      </c>
      <c r="H46" s="46">
        <f t="shared" si="1"/>
        <v>7085128</v>
      </c>
      <c r="I46" s="46">
        <f t="shared" si="1"/>
        <v>253454266</v>
      </c>
    </row>
    <row r="47" ht="12.75">
      <c r="A47" s="6" t="s">
        <v>123</v>
      </c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2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105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106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107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108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20" t="s">
        <v>109</v>
      </c>
      <c r="B54" s="4"/>
      <c r="C54" s="4"/>
      <c r="D54" s="4"/>
      <c r="E54" s="4"/>
      <c r="F54" s="4"/>
      <c r="G54" s="4"/>
      <c r="H54" s="4"/>
      <c r="I54" s="4"/>
    </row>
    <row r="55" ht="12.75">
      <c r="A55" s="20" t="s">
        <v>110</v>
      </c>
    </row>
    <row r="56" ht="12.75">
      <c r="A56" s="20" t="s">
        <v>111</v>
      </c>
    </row>
    <row r="57" s="28" customFormat="1" ht="12.75">
      <c r="A57" s="18"/>
    </row>
    <row r="58" s="28" customFormat="1" ht="12.75"/>
    <row r="59" s="28" customFormat="1" ht="12.75">
      <c r="A59" s="20"/>
    </row>
    <row r="60" s="28" customFormat="1" ht="12.75">
      <c r="C60" s="28">
        <v>1000000</v>
      </c>
    </row>
    <row r="61" spans="2:8" s="28" customFormat="1" ht="12.75">
      <c r="B61" s="28" t="s">
        <v>88</v>
      </c>
      <c r="C61" s="28" t="s">
        <v>98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104</v>
      </c>
    </row>
    <row r="62" spans="2:9" s="28" customFormat="1" ht="12.75">
      <c r="B62" s="28" t="s">
        <v>89</v>
      </c>
      <c r="C62" s="29">
        <f aca="true" t="shared" si="2" ref="C62:H62">C46/$C$60</f>
        <v>1.067732</v>
      </c>
      <c r="D62" s="29">
        <f t="shared" si="2"/>
        <v>0</v>
      </c>
      <c r="E62" s="29">
        <f t="shared" si="2"/>
        <v>241.450695</v>
      </c>
      <c r="F62" s="29">
        <f t="shared" si="2"/>
        <v>0</v>
      </c>
      <c r="G62" s="29">
        <f t="shared" si="2"/>
        <v>3.850711</v>
      </c>
      <c r="H62" s="29">
        <f t="shared" si="2"/>
        <v>7.085128</v>
      </c>
      <c r="I62" s="29"/>
    </row>
    <row r="63" spans="3:9" s="28" customFormat="1" ht="12.75">
      <c r="C63" s="29"/>
      <c r="D63" s="29"/>
      <c r="E63" s="29"/>
      <c r="F63" s="29"/>
      <c r="G63" s="29"/>
      <c r="H63" s="29"/>
      <c r="I63" s="29"/>
    </row>
    <row r="64" spans="3:8" s="28" customFormat="1" ht="12.75">
      <c r="C64" s="29"/>
      <c r="D64" s="29"/>
      <c r="E64" s="29"/>
      <c r="F64" s="29"/>
      <c r="G64" s="29"/>
      <c r="H64" s="29"/>
    </row>
    <row r="65" spans="3:8" s="28" customFormat="1" ht="12.75">
      <c r="C65" s="29"/>
      <c r="D65" s="29"/>
      <c r="E65" s="29"/>
      <c r="F65" s="29"/>
      <c r="G65" s="29"/>
      <c r="H65" s="29"/>
    </row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1" customFormat="1" ht="12.75"/>
    <row r="86" s="21" customFormat="1" ht="12.75"/>
    <row r="87" s="21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45" zoomScaleNormal="145" zoomScalePageLayoutView="0" workbookViewId="0" topLeftCell="B1">
      <selection activeCell="B10" sqref="B10:B12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4" width="11.421875" style="14" customWidth="1"/>
    <col min="5" max="5" width="12.140625" style="14" bestFit="1" customWidth="1"/>
    <col min="6" max="7" width="11.421875" style="14" customWidth="1"/>
    <col min="8" max="8" width="12.14062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64" t="s">
        <v>112</v>
      </c>
    </row>
    <row r="11" spans="1:8" ht="25.5">
      <c r="A11" s="71"/>
      <c r="B11" s="72"/>
      <c r="C11" s="73" t="s">
        <v>113</v>
      </c>
      <c r="D11" s="73"/>
      <c r="E11" s="73"/>
      <c r="F11" s="73"/>
      <c r="G11" s="55" t="s">
        <v>114</v>
      </c>
      <c r="H11" s="71"/>
    </row>
    <row r="12" spans="1:8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5"/>
    </row>
    <row r="13" spans="1:8" ht="15" customHeight="1">
      <c r="A13" s="30" t="str">
        <f>MID(B13,1,3)</f>
        <v>001</v>
      </c>
      <c r="B13" s="31" t="s">
        <v>124</v>
      </c>
      <c r="C13" s="36">
        <v>573120</v>
      </c>
      <c r="D13" s="36">
        <v>0</v>
      </c>
      <c r="E13" s="36">
        <v>11819520</v>
      </c>
      <c r="F13" s="36">
        <v>0</v>
      </c>
      <c r="G13" s="36">
        <v>329956725</v>
      </c>
      <c r="H13" s="37">
        <f aca="true" t="shared" si="0" ref="H13:H44">SUM(C13:G13)</f>
        <v>342349365</v>
      </c>
    </row>
    <row r="14" spans="1:8" ht="15" customHeight="1">
      <c r="A14" s="42" t="str">
        <f aca="true" t="shared" si="1" ref="A14:A44">MID(B14,1,3)</f>
        <v>005</v>
      </c>
      <c r="B14" s="43" t="s">
        <v>125</v>
      </c>
      <c r="C14" s="44">
        <v>130320</v>
      </c>
      <c r="D14" s="44">
        <v>0</v>
      </c>
      <c r="E14" s="44">
        <v>366080</v>
      </c>
      <c r="F14" s="44">
        <v>0</v>
      </c>
      <c r="G14" s="44">
        <v>0</v>
      </c>
      <c r="H14" s="63">
        <f t="shared" si="0"/>
        <v>496400</v>
      </c>
    </row>
    <row r="15" spans="1:8" ht="15" customHeight="1">
      <c r="A15" s="42" t="str">
        <f t="shared" si="1"/>
        <v>007</v>
      </c>
      <c r="B15" s="43" t="s">
        <v>126</v>
      </c>
      <c r="C15" s="44">
        <v>533520</v>
      </c>
      <c r="D15" s="44">
        <v>0</v>
      </c>
      <c r="E15" s="44">
        <v>228960</v>
      </c>
      <c r="F15" s="44">
        <v>0</v>
      </c>
      <c r="G15" s="44">
        <v>0</v>
      </c>
      <c r="H15" s="63">
        <f t="shared" si="0"/>
        <v>762480</v>
      </c>
    </row>
    <row r="16" spans="1:8" ht="15" customHeight="1">
      <c r="A16" s="42" t="str">
        <f t="shared" si="1"/>
        <v>009</v>
      </c>
      <c r="B16" s="43" t="s">
        <v>127</v>
      </c>
      <c r="C16" s="44">
        <v>146880</v>
      </c>
      <c r="D16" s="44">
        <v>0</v>
      </c>
      <c r="E16" s="44">
        <v>123120</v>
      </c>
      <c r="F16" s="44">
        <v>0</v>
      </c>
      <c r="G16" s="44">
        <v>1600000</v>
      </c>
      <c r="H16" s="63">
        <f t="shared" si="0"/>
        <v>1870000</v>
      </c>
    </row>
    <row r="17" spans="1:8" ht="15" customHeight="1">
      <c r="A17" s="42" t="str">
        <f t="shared" si="1"/>
        <v>010</v>
      </c>
      <c r="B17" s="43" t="s">
        <v>128</v>
      </c>
      <c r="C17" s="44">
        <v>892080</v>
      </c>
      <c r="D17" s="44">
        <v>0</v>
      </c>
      <c r="E17" s="44">
        <v>187200</v>
      </c>
      <c r="F17" s="44">
        <v>0</v>
      </c>
      <c r="G17" s="44">
        <v>961745</v>
      </c>
      <c r="H17" s="63">
        <f t="shared" si="0"/>
        <v>2041025</v>
      </c>
    </row>
    <row r="18" spans="1:8" ht="15" customHeight="1">
      <c r="A18" s="42" t="str">
        <f t="shared" si="1"/>
        <v>011</v>
      </c>
      <c r="B18" s="43" t="s">
        <v>129</v>
      </c>
      <c r="C18" s="44">
        <v>889200</v>
      </c>
      <c r="D18" s="44">
        <v>0</v>
      </c>
      <c r="E18" s="44">
        <v>388800</v>
      </c>
      <c r="F18" s="44">
        <v>0</v>
      </c>
      <c r="G18" s="44">
        <v>0</v>
      </c>
      <c r="H18" s="63">
        <f t="shared" si="0"/>
        <v>1278000</v>
      </c>
    </row>
    <row r="19" spans="1:8" ht="15" customHeight="1">
      <c r="A19" s="42" t="str">
        <f t="shared" si="1"/>
        <v>016</v>
      </c>
      <c r="B19" s="43" t="s">
        <v>130</v>
      </c>
      <c r="C19" s="44">
        <v>928080</v>
      </c>
      <c r="D19" s="44">
        <v>0</v>
      </c>
      <c r="E19" s="44">
        <v>594000</v>
      </c>
      <c r="F19" s="44">
        <v>0</v>
      </c>
      <c r="G19" s="44">
        <v>0</v>
      </c>
      <c r="H19" s="63">
        <f t="shared" si="0"/>
        <v>1522080</v>
      </c>
    </row>
    <row r="20" spans="1:8" ht="15" customHeight="1">
      <c r="A20" s="42" t="str">
        <f t="shared" si="1"/>
        <v>017</v>
      </c>
      <c r="B20" s="43" t="s">
        <v>131</v>
      </c>
      <c r="C20" s="44">
        <v>182880</v>
      </c>
      <c r="D20" s="44">
        <v>0</v>
      </c>
      <c r="E20" s="44">
        <v>83520</v>
      </c>
      <c r="F20" s="44">
        <v>0</v>
      </c>
      <c r="G20" s="44">
        <v>0</v>
      </c>
      <c r="H20" s="63">
        <f t="shared" si="0"/>
        <v>266400</v>
      </c>
    </row>
    <row r="21" spans="1:8" ht="15" customHeight="1">
      <c r="A21" s="42" t="str">
        <f t="shared" si="1"/>
        <v>020</v>
      </c>
      <c r="B21" s="43" t="s">
        <v>132</v>
      </c>
      <c r="C21" s="44">
        <v>504000</v>
      </c>
      <c r="D21" s="44">
        <v>0</v>
      </c>
      <c r="E21" s="44">
        <v>277920</v>
      </c>
      <c r="F21" s="44">
        <v>0</v>
      </c>
      <c r="G21" s="44">
        <v>0</v>
      </c>
      <c r="H21" s="63">
        <f t="shared" si="0"/>
        <v>781920</v>
      </c>
    </row>
    <row r="22" spans="1:8" ht="15" customHeight="1">
      <c r="A22" s="42" t="str">
        <f t="shared" si="1"/>
        <v>021</v>
      </c>
      <c r="B22" s="43" t="s">
        <v>133</v>
      </c>
      <c r="C22" s="44">
        <v>949680</v>
      </c>
      <c r="D22" s="44">
        <v>0</v>
      </c>
      <c r="E22" s="44">
        <v>709200</v>
      </c>
      <c r="F22" s="44">
        <v>0</v>
      </c>
      <c r="G22" s="44">
        <v>0</v>
      </c>
      <c r="H22" s="63">
        <f t="shared" si="0"/>
        <v>1658880</v>
      </c>
    </row>
    <row r="23" spans="1:8" ht="15" customHeight="1">
      <c r="A23" s="42" t="str">
        <f t="shared" si="1"/>
        <v>025</v>
      </c>
      <c r="B23" s="43" t="s">
        <v>134</v>
      </c>
      <c r="C23" s="44">
        <v>912960</v>
      </c>
      <c r="D23" s="44">
        <v>0</v>
      </c>
      <c r="E23" s="44">
        <v>323280</v>
      </c>
      <c r="F23" s="44">
        <v>0</v>
      </c>
      <c r="G23" s="44">
        <v>0</v>
      </c>
      <c r="H23" s="63">
        <f t="shared" si="0"/>
        <v>1236240</v>
      </c>
    </row>
    <row r="24" spans="1:8" ht="15" customHeight="1">
      <c r="A24" s="42" t="str">
        <f t="shared" si="1"/>
        <v>027</v>
      </c>
      <c r="B24" s="43" t="s">
        <v>135</v>
      </c>
      <c r="C24" s="44">
        <v>1098720</v>
      </c>
      <c r="D24" s="44">
        <v>0</v>
      </c>
      <c r="E24" s="44">
        <v>514800</v>
      </c>
      <c r="F24" s="44">
        <v>0</v>
      </c>
      <c r="G24" s="44">
        <v>0</v>
      </c>
      <c r="H24" s="63">
        <f t="shared" si="0"/>
        <v>1613520</v>
      </c>
    </row>
    <row r="25" spans="1:8" ht="15" customHeight="1">
      <c r="A25" s="42" t="str">
        <f t="shared" si="1"/>
        <v>028</v>
      </c>
      <c r="B25" s="43" t="s">
        <v>136</v>
      </c>
      <c r="C25" s="44">
        <v>1049040</v>
      </c>
      <c r="D25" s="44">
        <v>0</v>
      </c>
      <c r="E25" s="44">
        <v>611944</v>
      </c>
      <c r="F25" s="44">
        <v>0</v>
      </c>
      <c r="G25" s="44">
        <v>3653710</v>
      </c>
      <c r="H25" s="63">
        <f t="shared" si="0"/>
        <v>5314694</v>
      </c>
    </row>
    <row r="26" spans="1:8" ht="15" customHeight="1">
      <c r="A26" s="42" t="str">
        <f t="shared" si="1"/>
        <v>029</v>
      </c>
      <c r="B26" s="43" t="s">
        <v>137</v>
      </c>
      <c r="C26" s="44">
        <v>411840</v>
      </c>
      <c r="D26" s="44">
        <v>0</v>
      </c>
      <c r="E26" s="44">
        <v>358880</v>
      </c>
      <c r="F26" s="44">
        <v>0</v>
      </c>
      <c r="G26" s="44">
        <v>0</v>
      </c>
      <c r="H26" s="63">
        <f t="shared" si="0"/>
        <v>770720</v>
      </c>
    </row>
    <row r="27" spans="1:8" ht="15" customHeight="1">
      <c r="A27" s="42" t="str">
        <f t="shared" si="1"/>
        <v>030</v>
      </c>
      <c r="B27" s="43" t="s">
        <v>138</v>
      </c>
      <c r="C27" s="44">
        <v>305280</v>
      </c>
      <c r="D27" s="44">
        <v>0</v>
      </c>
      <c r="E27" s="44">
        <v>136080</v>
      </c>
      <c r="F27" s="44">
        <v>0</v>
      </c>
      <c r="G27" s="44">
        <v>0</v>
      </c>
      <c r="H27" s="63">
        <f t="shared" si="0"/>
        <v>441360</v>
      </c>
    </row>
    <row r="28" spans="1:8" ht="15" customHeight="1">
      <c r="A28" s="42" t="str">
        <f t="shared" si="1"/>
        <v>031</v>
      </c>
      <c r="B28" s="43" t="s">
        <v>139</v>
      </c>
      <c r="C28" s="44">
        <v>240480</v>
      </c>
      <c r="D28" s="44">
        <v>0</v>
      </c>
      <c r="E28" s="44">
        <v>115200</v>
      </c>
      <c r="F28" s="44">
        <v>0</v>
      </c>
      <c r="G28" s="44">
        <v>0</v>
      </c>
      <c r="H28" s="63">
        <f t="shared" si="0"/>
        <v>355680</v>
      </c>
    </row>
    <row r="29" spans="1:8" ht="15" customHeight="1">
      <c r="A29" s="42" t="str">
        <f t="shared" si="1"/>
        <v>032</v>
      </c>
      <c r="B29" s="43" t="s">
        <v>140</v>
      </c>
      <c r="C29" s="44">
        <v>276480</v>
      </c>
      <c r="D29" s="44">
        <v>0</v>
      </c>
      <c r="E29" s="44">
        <v>59040</v>
      </c>
      <c r="F29" s="44">
        <v>0</v>
      </c>
      <c r="G29" s="44">
        <v>0</v>
      </c>
      <c r="H29" s="63">
        <f t="shared" si="0"/>
        <v>335520</v>
      </c>
    </row>
    <row r="30" spans="1:8" ht="15" customHeight="1">
      <c r="A30" s="42" t="str">
        <f t="shared" si="1"/>
        <v>033</v>
      </c>
      <c r="B30" s="43" t="s">
        <v>141</v>
      </c>
      <c r="C30" s="44">
        <v>534960</v>
      </c>
      <c r="D30" s="44">
        <v>0</v>
      </c>
      <c r="E30" s="44">
        <v>137520</v>
      </c>
      <c r="F30" s="44">
        <v>0</v>
      </c>
      <c r="G30" s="44">
        <v>0</v>
      </c>
      <c r="H30" s="63">
        <f t="shared" si="0"/>
        <v>672480</v>
      </c>
    </row>
    <row r="31" spans="1:8" ht="15" customHeight="1">
      <c r="A31" s="42" t="str">
        <f t="shared" si="1"/>
        <v>036</v>
      </c>
      <c r="B31" s="43" t="s">
        <v>142</v>
      </c>
      <c r="C31" s="44">
        <v>249840</v>
      </c>
      <c r="D31" s="44">
        <v>0</v>
      </c>
      <c r="E31" s="44">
        <v>198720</v>
      </c>
      <c r="F31" s="44">
        <v>0</v>
      </c>
      <c r="G31" s="44">
        <v>0</v>
      </c>
      <c r="H31" s="63">
        <f t="shared" si="0"/>
        <v>448560</v>
      </c>
    </row>
    <row r="32" spans="1:8" ht="15" customHeight="1">
      <c r="A32" s="42" t="str">
        <f t="shared" si="1"/>
        <v>042</v>
      </c>
      <c r="B32" s="43" t="s">
        <v>143</v>
      </c>
      <c r="C32" s="44">
        <v>150480</v>
      </c>
      <c r="D32" s="44">
        <v>0</v>
      </c>
      <c r="E32" s="44">
        <v>179040</v>
      </c>
      <c r="F32" s="44">
        <v>0</v>
      </c>
      <c r="G32" s="44">
        <v>0</v>
      </c>
      <c r="H32" s="63">
        <f t="shared" si="0"/>
        <v>329520</v>
      </c>
    </row>
    <row r="33" spans="1:8" ht="15" customHeight="1">
      <c r="A33" s="42" t="str">
        <f t="shared" si="1"/>
        <v>049</v>
      </c>
      <c r="B33" s="43" t="s">
        <v>144</v>
      </c>
      <c r="C33" s="44">
        <v>327600</v>
      </c>
      <c r="D33" s="44">
        <v>0</v>
      </c>
      <c r="E33" s="44">
        <v>562360</v>
      </c>
      <c r="F33" s="44">
        <v>0</v>
      </c>
      <c r="G33" s="44">
        <v>0</v>
      </c>
      <c r="H33" s="63">
        <f t="shared" si="0"/>
        <v>889960</v>
      </c>
    </row>
    <row r="34" spans="1:8" ht="15" customHeight="1">
      <c r="A34" s="42" t="str">
        <f t="shared" si="1"/>
        <v>050</v>
      </c>
      <c r="B34" s="43" t="s">
        <v>145</v>
      </c>
      <c r="C34" s="44">
        <v>326880</v>
      </c>
      <c r="D34" s="44">
        <v>0</v>
      </c>
      <c r="E34" s="44">
        <v>147600</v>
      </c>
      <c r="F34" s="44">
        <v>0</v>
      </c>
      <c r="G34" s="44">
        <v>0</v>
      </c>
      <c r="H34" s="63">
        <f t="shared" si="0"/>
        <v>474480</v>
      </c>
    </row>
    <row r="35" spans="1:8" ht="15" customHeight="1">
      <c r="A35" s="42" t="str">
        <f t="shared" si="1"/>
        <v>124</v>
      </c>
      <c r="B35" s="43" t="s">
        <v>146</v>
      </c>
      <c r="C35" s="44">
        <v>0</v>
      </c>
      <c r="D35" s="44">
        <v>0</v>
      </c>
      <c r="E35" s="44">
        <v>1282801391</v>
      </c>
      <c r="F35" s="44">
        <v>17871912</v>
      </c>
      <c r="G35" s="44">
        <v>647419</v>
      </c>
      <c r="H35" s="63">
        <f t="shared" si="0"/>
        <v>1301320722</v>
      </c>
    </row>
    <row r="36" spans="1:8" ht="15" customHeight="1">
      <c r="A36" s="42" t="str">
        <f t="shared" si="1"/>
        <v>125</v>
      </c>
      <c r="B36" s="43" t="s">
        <v>147</v>
      </c>
      <c r="C36" s="44">
        <v>0</v>
      </c>
      <c r="D36" s="44">
        <v>0</v>
      </c>
      <c r="E36" s="44">
        <v>0</v>
      </c>
      <c r="F36" s="44">
        <v>0</v>
      </c>
      <c r="G36" s="44">
        <v>499662923</v>
      </c>
      <c r="H36" s="63">
        <f t="shared" si="0"/>
        <v>499662923</v>
      </c>
    </row>
    <row r="37" spans="1:8" ht="15" customHeight="1">
      <c r="A37" s="42" t="str">
        <f t="shared" si="1"/>
        <v>139</v>
      </c>
      <c r="B37" s="43" t="s">
        <v>148</v>
      </c>
      <c r="C37" s="44">
        <v>55440</v>
      </c>
      <c r="D37" s="44">
        <v>0</v>
      </c>
      <c r="E37" s="44">
        <v>427680</v>
      </c>
      <c r="F37" s="44">
        <v>0</v>
      </c>
      <c r="G37" s="44">
        <v>0</v>
      </c>
      <c r="H37" s="63">
        <f t="shared" si="0"/>
        <v>483120</v>
      </c>
    </row>
    <row r="38" spans="1:8" ht="15" customHeight="1">
      <c r="A38" s="42" t="str">
        <f t="shared" si="1"/>
        <v>140</v>
      </c>
      <c r="B38" s="43" t="s">
        <v>149</v>
      </c>
      <c r="C38" s="44">
        <v>82800</v>
      </c>
      <c r="D38" s="44">
        <v>0</v>
      </c>
      <c r="E38" s="44">
        <v>387670</v>
      </c>
      <c r="F38" s="44">
        <v>0</v>
      </c>
      <c r="G38" s="44">
        <v>0</v>
      </c>
      <c r="H38" s="63">
        <f t="shared" si="0"/>
        <v>470470</v>
      </c>
    </row>
    <row r="39" spans="1:8" ht="15" customHeight="1">
      <c r="A39" s="42" t="str">
        <f t="shared" si="1"/>
        <v>142</v>
      </c>
      <c r="B39" s="43" t="s">
        <v>150</v>
      </c>
      <c r="C39" s="44">
        <v>0</v>
      </c>
      <c r="D39" s="44">
        <v>0</v>
      </c>
      <c r="E39" s="44">
        <v>916560</v>
      </c>
      <c r="F39" s="44">
        <v>0</v>
      </c>
      <c r="G39" s="44">
        <v>0</v>
      </c>
      <c r="H39" s="63">
        <f t="shared" si="0"/>
        <v>916560</v>
      </c>
    </row>
    <row r="40" spans="1:8" ht="15" customHeight="1">
      <c r="A40" s="42" t="str">
        <f t="shared" si="1"/>
        <v>143</v>
      </c>
      <c r="B40" s="43" t="s">
        <v>151</v>
      </c>
      <c r="C40" s="44">
        <v>1123920</v>
      </c>
      <c r="D40" s="44">
        <v>0</v>
      </c>
      <c r="E40" s="44">
        <v>550800</v>
      </c>
      <c r="F40" s="44">
        <v>0</v>
      </c>
      <c r="G40" s="44">
        <v>720035</v>
      </c>
      <c r="H40" s="63">
        <f t="shared" si="0"/>
        <v>2394755</v>
      </c>
    </row>
    <row r="41" spans="1:8" ht="15" customHeight="1">
      <c r="A41" s="42" t="str">
        <f t="shared" si="1"/>
        <v>144</v>
      </c>
      <c r="B41" s="43" t="s">
        <v>152</v>
      </c>
      <c r="C41" s="44">
        <v>1254240</v>
      </c>
      <c r="D41" s="44">
        <v>0</v>
      </c>
      <c r="E41" s="44">
        <v>1865040</v>
      </c>
      <c r="F41" s="44">
        <v>0</v>
      </c>
      <c r="G41" s="44">
        <v>3853834</v>
      </c>
      <c r="H41" s="63">
        <f t="shared" si="0"/>
        <v>6973114</v>
      </c>
    </row>
    <row r="42" spans="1:8" ht="15" customHeight="1">
      <c r="A42" s="42" t="str">
        <f t="shared" si="1"/>
        <v>145</v>
      </c>
      <c r="B42" s="43" t="s">
        <v>153</v>
      </c>
      <c r="C42" s="44">
        <v>1461600</v>
      </c>
      <c r="D42" s="44">
        <v>0</v>
      </c>
      <c r="E42" s="44">
        <v>894240</v>
      </c>
      <c r="F42" s="44">
        <v>0</v>
      </c>
      <c r="G42" s="44">
        <v>4797830</v>
      </c>
      <c r="H42" s="63">
        <f t="shared" si="0"/>
        <v>7153670</v>
      </c>
    </row>
    <row r="43" spans="1:8" ht="15" customHeight="1">
      <c r="A43" s="42" t="str">
        <f t="shared" si="1"/>
        <v>146</v>
      </c>
      <c r="B43" s="43" t="s">
        <v>154</v>
      </c>
      <c r="C43" s="44">
        <v>831600</v>
      </c>
      <c r="D43" s="44">
        <v>0</v>
      </c>
      <c r="E43" s="44">
        <v>563760</v>
      </c>
      <c r="F43" s="44">
        <v>0</v>
      </c>
      <c r="G43" s="44">
        <v>0</v>
      </c>
      <c r="H43" s="63">
        <f t="shared" si="0"/>
        <v>1395360</v>
      </c>
    </row>
    <row r="44" spans="1:8" ht="15" customHeight="1">
      <c r="A44" s="42" t="str">
        <f t="shared" si="1"/>
        <v>148</v>
      </c>
      <c r="B44" s="43" t="s">
        <v>155</v>
      </c>
      <c r="C44" s="44">
        <v>720</v>
      </c>
      <c r="D44" s="44">
        <v>0</v>
      </c>
      <c r="E44" s="44">
        <v>749520</v>
      </c>
      <c r="F44" s="44">
        <v>0</v>
      </c>
      <c r="G44" s="44">
        <v>0</v>
      </c>
      <c r="H44" s="63">
        <f t="shared" si="0"/>
        <v>750240</v>
      </c>
    </row>
    <row r="45" spans="1:8" ht="19.5" customHeight="1">
      <c r="A45" s="66" t="s">
        <v>7</v>
      </c>
      <c r="B45" s="67"/>
      <c r="C45" s="46">
        <f aca="true" t="shared" si="2" ref="C45:H45">SUM(C13:C44)</f>
        <v>16424640</v>
      </c>
      <c r="D45" s="46">
        <f t="shared" si="2"/>
        <v>0</v>
      </c>
      <c r="E45" s="46">
        <f t="shared" si="2"/>
        <v>1307279445</v>
      </c>
      <c r="F45" s="46">
        <f t="shared" si="2"/>
        <v>17871912</v>
      </c>
      <c r="G45" s="46">
        <f t="shared" si="2"/>
        <v>845854221</v>
      </c>
      <c r="H45" s="46">
        <f t="shared" si="2"/>
        <v>2187430218</v>
      </c>
    </row>
    <row r="46" ht="12.75">
      <c r="A46" s="6" t="s">
        <v>123</v>
      </c>
    </row>
    <row r="47" spans="2:8" ht="12.75">
      <c r="B47" s="4"/>
      <c r="C47" s="4"/>
      <c r="D47" s="4"/>
      <c r="E47" s="4"/>
      <c r="F47" s="4"/>
      <c r="G47" s="4"/>
      <c r="H47" s="4"/>
    </row>
    <row r="48" spans="1:8" ht="12.75">
      <c r="A48" s="52" t="s">
        <v>8</v>
      </c>
      <c r="B48" s="4"/>
      <c r="C48" s="4"/>
      <c r="D48" s="4"/>
      <c r="E48" s="4"/>
      <c r="F48" s="4"/>
      <c r="G48" s="4"/>
      <c r="H48" s="4"/>
    </row>
    <row r="49" spans="1:8" ht="12.75">
      <c r="A49" s="20" t="s">
        <v>105</v>
      </c>
      <c r="B49" s="4"/>
      <c r="C49" s="4"/>
      <c r="D49" s="4"/>
      <c r="E49" s="4"/>
      <c r="F49" s="4"/>
      <c r="G49" s="4"/>
      <c r="H49" s="4"/>
    </row>
    <row r="50" spans="1:8" ht="12.75">
      <c r="A50" s="20" t="s">
        <v>106</v>
      </c>
      <c r="B50" s="4"/>
      <c r="C50" s="4"/>
      <c r="D50" s="4"/>
      <c r="E50" s="4"/>
      <c r="F50" s="4"/>
      <c r="G50" s="4"/>
      <c r="H50" s="4"/>
    </row>
    <row r="51" spans="1:8" ht="12.75">
      <c r="A51" s="20" t="s">
        <v>107</v>
      </c>
      <c r="B51" s="4"/>
      <c r="C51" s="4"/>
      <c r="D51" s="4"/>
      <c r="E51" s="4"/>
      <c r="F51" s="4"/>
      <c r="G51" s="4"/>
      <c r="H51" s="4"/>
    </row>
    <row r="52" ht="12.75">
      <c r="A52" s="20" t="s">
        <v>108</v>
      </c>
    </row>
    <row r="53" ht="12.75">
      <c r="A53" s="20" t="s">
        <v>109</v>
      </c>
    </row>
    <row r="54" s="28" customFormat="1" ht="12.75">
      <c r="A54" s="20" t="s">
        <v>110</v>
      </c>
    </row>
    <row r="55" s="28" customFormat="1" ht="12.75">
      <c r="A55" s="20" t="s">
        <v>111</v>
      </c>
    </row>
    <row r="56" s="28" customFormat="1" ht="12.75">
      <c r="A56" s="20"/>
    </row>
    <row r="57" s="28" customFormat="1" ht="12.75"/>
    <row r="58" s="28" customFormat="1" ht="12.75"/>
    <row r="59" s="28" customFormat="1" ht="12.75"/>
    <row r="60" s="28" customFormat="1" ht="12.75">
      <c r="C60" s="28">
        <v>1000000</v>
      </c>
    </row>
    <row r="61" spans="2:7" s="28" customFormat="1" ht="12.75">
      <c r="B61" s="28" t="s">
        <v>88</v>
      </c>
      <c r="C61" s="28" t="s">
        <v>98</v>
      </c>
      <c r="D61" s="28" t="s">
        <v>99</v>
      </c>
      <c r="E61" s="28" t="s">
        <v>100</v>
      </c>
      <c r="F61" s="28" t="s">
        <v>102</v>
      </c>
      <c r="G61" s="28" t="s">
        <v>104</v>
      </c>
    </row>
    <row r="62" spans="2:8" s="28" customFormat="1" ht="12.75">
      <c r="B62" s="28" t="s">
        <v>89</v>
      </c>
      <c r="C62" s="29">
        <f>C45/$C$60</f>
        <v>16.42464</v>
      </c>
      <c r="D62" s="29">
        <f>D45/$C$60</f>
        <v>0</v>
      </c>
      <c r="E62" s="29">
        <f>E45/$C$60</f>
        <v>1307.279445</v>
      </c>
      <c r="F62" s="29">
        <f>F45/$C$60</f>
        <v>17.871912</v>
      </c>
      <c r="G62" s="29">
        <f>G45/$C$60</f>
        <v>845.854221</v>
      </c>
      <c r="H62" s="29"/>
    </row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H10:H12"/>
    <mergeCell ref="A45:B45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I45" sqref="I45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5" t="s">
        <v>114</v>
      </c>
      <c r="I11" s="71"/>
    </row>
    <row r="12" spans="1:13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4">
        <v>0</v>
      </c>
      <c r="D13" s="34">
        <v>0</v>
      </c>
      <c r="E13" s="45">
        <v>4789204</v>
      </c>
      <c r="F13" s="34">
        <v>0</v>
      </c>
      <c r="G13" s="34">
        <v>0</v>
      </c>
      <c r="H13" s="34">
        <v>0</v>
      </c>
      <c r="I13" s="35">
        <f>SUM(C13:H13)</f>
        <v>4789204</v>
      </c>
    </row>
    <row r="14" spans="1:9" ht="15" customHeight="1">
      <c r="A14" s="1" t="s">
        <v>26</v>
      </c>
      <c r="B14" s="2" t="s">
        <v>57</v>
      </c>
      <c r="C14" s="34">
        <v>0</v>
      </c>
      <c r="D14" s="34">
        <v>0</v>
      </c>
      <c r="E14" s="45">
        <v>5018966</v>
      </c>
      <c r="F14" s="34">
        <v>0</v>
      </c>
      <c r="G14" s="34">
        <v>0</v>
      </c>
      <c r="H14" s="34">
        <v>108566</v>
      </c>
      <c r="I14" s="35">
        <f aca="true" t="shared" si="0" ref="I14:I44">SUM(C14:H14)</f>
        <v>5127532</v>
      </c>
    </row>
    <row r="15" spans="1:9" ht="15" customHeight="1">
      <c r="A15" s="1" t="s">
        <v>27</v>
      </c>
      <c r="B15" s="2" t="s">
        <v>58</v>
      </c>
      <c r="C15" s="34">
        <v>1650</v>
      </c>
      <c r="D15" s="34">
        <v>0</v>
      </c>
      <c r="E15" s="45">
        <v>6831498</v>
      </c>
      <c r="F15" s="34">
        <v>0</v>
      </c>
      <c r="G15" s="34">
        <v>0</v>
      </c>
      <c r="H15" s="34">
        <v>1246211</v>
      </c>
      <c r="I15" s="35">
        <f t="shared" si="0"/>
        <v>8079359</v>
      </c>
    </row>
    <row r="16" spans="1:9" ht="15" customHeight="1">
      <c r="A16" s="1" t="s">
        <v>28</v>
      </c>
      <c r="B16" s="2" t="s">
        <v>59</v>
      </c>
      <c r="C16" s="34">
        <v>0</v>
      </c>
      <c r="D16" s="34">
        <v>0</v>
      </c>
      <c r="E16" s="45">
        <v>6481105</v>
      </c>
      <c r="F16" s="34">
        <v>0</v>
      </c>
      <c r="G16" s="34">
        <v>0</v>
      </c>
      <c r="H16" s="34">
        <v>1574945</v>
      </c>
      <c r="I16" s="35">
        <f t="shared" si="0"/>
        <v>8056050</v>
      </c>
    </row>
    <row r="17" spans="1:9" ht="15" customHeight="1">
      <c r="A17" s="1" t="s">
        <v>29</v>
      </c>
      <c r="B17" s="2" t="s">
        <v>60</v>
      </c>
      <c r="C17" s="34">
        <v>0</v>
      </c>
      <c r="D17" s="34">
        <v>0</v>
      </c>
      <c r="E17" s="45">
        <v>1235231</v>
      </c>
      <c r="F17" s="34">
        <v>0</v>
      </c>
      <c r="G17" s="34">
        <v>0</v>
      </c>
      <c r="H17" s="34">
        <v>0</v>
      </c>
      <c r="I17" s="35">
        <f t="shared" si="0"/>
        <v>1235231</v>
      </c>
    </row>
    <row r="18" spans="1:9" ht="15" customHeight="1">
      <c r="A18" s="1" t="s">
        <v>30</v>
      </c>
      <c r="B18" s="2" t="s">
        <v>61</v>
      </c>
      <c r="C18" s="34">
        <v>0</v>
      </c>
      <c r="D18" s="34">
        <v>0</v>
      </c>
      <c r="E18" s="45">
        <v>24000389</v>
      </c>
      <c r="F18" s="34">
        <v>0</v>
      </c>
      <c r="G18" s="34">
        <v>5250</v>
      </c>
      <c r="H18" s="34">
        <v>2724848</v>
      </c>
      <c r="I18" s="35">
        <f t="shared" si="0"/>
        <v>26730487</v>
      </c>
    </row>
    <row r="19" spans="1:9" ht="15" customHeight="1">
      <c r="A19" s="1" t="s">
        <v>31</v>
      </c>
      <c r="B19" s="2" t="s">
        <v>62</v>
      </c>
      <c r="C19" s="34">
        <v>0</v>
      </c>
      <c r="D19" s="34">
        <v>0</v>
      </c>
      <c r="E19" s="45">
        <v>17858419</v>
      </c>
      <c r="F19" s="34">
        <v>0</v>
      </c>
      <c r="G19" s="34">
        <v>0</v>
      </c>
      <c r="H19" s="34">
        <v>176157</v>
      </c>
      <c r="I19" s="35">
        <f t="shared" si="0"/>
        <v>18034576</v>
      </c>
    </row>
    <row r="20" spans="1:9" ht="15" customHeight="1">
      <c r="A20" s="1" t="s">
        <v>32</v>
      </c>
      <c r="B20" s="2" t="s">
        <v>63</v>
      </c>
      <c r="C20" s="34">
        <v>0</v>
      </c>
      <c r="D20" s="34">
        <v>0</v>
      </c>
      <c r="E20" s="45">
        <v>19368206</v>
      </c>
      <c r="F20" s="34">
        <v>0</v>
      </c>
      <c r="G20" s="34">
        <v>0</v>
      </c>
      <c r="H20" s="34">
        <v>0</v>
      </c>
      <c r="I20" s="35">
        <f t="shared" si="0"/>
        <v>19368206</v>
      </c>
    </row>
    <row r="21" spans="1:9" ht="15" customHeight="1">
      <c r="A21" s="1" t="s">
        <v>33</v>
      </c>
      <c r="B21" s="2" t="s">
        <v>64</v>
      </c>
      <c r="C21" s="34">
        <v>0</v>
      </c>
      <c r="D21" s="34">
        <v>0</v>
      </c>
      <c r="E21" s="45">
        <v>3824101</v>
      </c>
      <c r="F21" s="34">
        <v>0</v>
      </c>
      <c r="G21" s="34">
        <v>0</v>
      </c>
      <c r="H21" s="34">
        <v>300683</v>
      </c>
      <c r="I21" s="35">
        <f t="shared" si="0"/>
        <v>4124784</v>
      </c>
    </row>
    <row r="22" spans="1:9" ht="15" customHeight="1">
      <c r="A22" s="1" t="s">
        <v>34</v>
      </c>
      <c r="B22" s="2" t="s">
        <v>65</v>
      </c>
      <c r="C22" s="34">
        <v>0</v>
      </c>
      <c r="D22" s="34">
        <v>0</v>
      </c>
      <c r="E22" s="45">
        <v>5403732</v>
      </c>
      <c r="F22" s="34">
        <v>0</v>
      </c>
      <c r="G22" s="34">
        <v>0</v>
      </c>
      <c r="H22" s="34">
        <v>0</v>
      </c>
      <c r="I22" s="35">
        <f t="shared" si="0"/>
        <v>5403732</v>
      </c>
    </row>
    <row r="23" spans="1:9" ht="15" customHeight="1">
      <c r="A23" s="1" t="s">
        <v>35</v>
      </c>
      <c r="B23" s="2" t="s">
        <v>66</v>
      </c>
      <c r="C23" s="34">
        <v>0</v>
      </c>
      <c r="D23" s="34">
        <v>0</v>
      </c>
      <c r="E23" s="45">
        <v>24554491</v>
      </c>
      <c r="F23" s="34">
        <v>0</v>
      </c>
      <c r="G23" s="34">
        <v>0</v>
      </c>
      <c r="H23" s="34">
        <v>350000</v>
      </c>
      <c r="I23" s="35">
        <f t="shared" si="0"/>
        <v>24904491</v>
      </c>
    </row>
    <row r="24" spans="1:9" ht="15" customHeight="1">
      <c r="A24" s="1" t="s">
        <v>36</v>
      </c>
      <c r="B24" s="2" t="s">
        <v>67</v>
      </c>
      <c r="C24" s="34">
        <v>0</v>
      </c>
      <c r="D24" s="34">
        <v>0</v>
      </c>
      <c r="E24" s="45">
        <v>20848814</v>
      </c>
      <c r="F24" s="34">
        <v>0</v>
      </c>
      <c r="G24" s="34">
        <v>0</v>
      </c>
      <c r="H24" s="34">
        <v>5014174</v>
      </c>
      <c r="I24" s="35">
        <f t="shared" si="0"/>
        <v>25862988</v>
      </c>
    </row>
    <row r="25" spans="1:9" ht="15" customHeight="1">
      <c r="A25" s="1" t="s">
        <v>37</v>
      </c>
      <c r="B25" s="2" t="s">
        <v>68</v>
      </c>
      <c r="C25" s="34">
        <v>0</v>
      </c>
      <c r="D25" s="34">
        <v>0</v>
      </c>
      <c r="E25" s="45">
        <v>29296712</v>
      </c>
      <c r="F25" s="34">
        <v>0</v>
      </c>
      <c r="G25" s="34">
        <v>0</v>
      </c>
      <c r="H25" s="34">
        <v>1475</v>
      </c>
      <c r="I25" s="35">
        <f t="shared" si="0"/>
        <v>29298187</v>
      </c>
    </row>
    <row r="26" spans="1:9" ht="15" customHeight="1">
      <c r="A26" s="1" t="s">
        <v>38</v>
      </c>
      <c r="B26" s="2" t="s">
        <v>69</v>
      </c>
      <c r="C26" s="34">
        <v>0</v>
      </c>
      <c r="D26" s="34">
        <v>0</v>
      </c>
      <c r="E26" s="45">
        <v>23446559</v>
      </c>
      <c r="F26" s="34">
        <v>0</v>
      </c>
      <c r="G26" s="34">
        <v>0</v>
      </c>
      <c r="H26" s="34">
        <v>122094</v>
      </c>
      <c r="I26" s="35">
        <f t="shared" si="0"/>
        <v>23568653</v>
      </c>
    </row>
    <row r="27" spans="1:9" ht="15" customHeight="1">
      <c r="A27" s="1" t="s">
        <v>39</v>
      </c>
      <c r="B27" s="2" t="s">
        <v>70</v>
      </c>
      <c r="C27" s="34">
        <v>0</v>
      </c>
      <c r="D27" s="34">
        <v>0</v>
      </c>
      <c r="E27" s="45">
        <v>6993977</v>
      </c>
      <c r="F27" s="34">
        <v>0</v>
      </c>
      <c r="G27" s="34">
        <v>0</v>
      </c>
      <c r="H27" s="34">
        <v>109607</v>
      </c>
      <c r="I27" s="35">
        <f t="shared" si="0"/>
        <v>7103584</v>
      </c>
    </row>
    <row r="28" spans="1:9" ht="15" customHeight="1">
      <c r="A28" s="1" t="s">
        <v>40</v>
      </c>
      <c r="B28" s="2" t="s">
        <v>71</v>
      </c>
      <c r="C28" s="34">
        <v>0</v>
      </c>
      <c r="D28" s="34">
        <v>0</v>
      </c>
      <c r="E28" s="45">
        <v>5025638</v>
      </c>
      <c r="F28" s="34">
        <v>0</v>
      </c>
      <c r="G28" s="34">
        <v>0</v>
      </c>
      <c r="H28" s="34">
        <v>0</v>
      </c>
      <c r="I28" s="35">
        <f t="shared" si="0"/>
        <v>5025638</v>
      </c>
    </row>
    <row r="29" spans="1:9" ht="15" customHeight="1">
      <c r="A29" s="1" t="s">
        <v>41</v>
      </c>
      <c r="B29" s="2" t="s">
        <v>72</v>
      </c>
      <c r="C29" s="34">
        <v>0</v>
      </c>
      <c r="D29" s="34">
        <v>0</v>
      </c>
      <c r="E29" s="45">
        <v>3398860</v>
      </c>
      <c r="F29" s="34">
        <v>0</v>
      </c>
      <c r="G29" s="34">
        <v>0</v>
      </c>
      <c r="H29" s="34">
        <v>0</v>
      </c>
      <c r="I29" s="35">
        <f t="shared" si="0"/>
        <v>3398860</v>
      </c>
    </row>
    <row r="30" spans="1:9" ht="15" customHeight="1">
      <c r="A30" s="1" t="s">
        <v>42</v>
      </c>
      <c r="B30" s="2" t="s">
        <v>73</v>
      </c>
      <c r="C30" s="34">
        <v>0</v>
      </c>
      <c r="D30" s="34">
        <v>0</v>
      </c>
      <c r="E30" s="45">
        <v>4415363</v>
      </c>
      <c r="F30" s="34">
        <v>0</v>
      </c>
      <c r="G30" s="34">
        <v>0</v>
      </c>
      <c r="H30" s="34">
        <v>1875</v>
      </c>
      <c r="I30" s="35">
        <f t="shared" si="0"/>
        <v>4417238</v>
      </c>
    </row>
    <row r="31" spans="1:9" ht="15" customHeight="1">
      <c r="A31" s="1" t="s">
        <v>43</v>
      </c>
      <c r="B31" s="2" t="s">
        <v>74</v>
      </c>
      <c r="C31" s="34">
        <v>0</v>
      </c>
      <c r="D31" s="34">
        <v>0</v>
      </c>
      <c r="E31" s="45">
        <v>11267905</v>
      </c>
      <c r="F31" s="34">
        <v>0</v>
      </c>
      <c r="G31" s="34">
        <v>0</v>
      </c>
      <c r="H31" s="34">
        <v>0</v>
      </c>
      <c r="I31" s="35">
        <f t="shared" si="0"/>
        <v>11267905</v>
      </c>
    </row>
    <row r="32" spans="1:9" ht="15" customHeight="1">
      <c r="A32" s="1" t="s">
        <v>44</v>
      </c>
      <c r="B32" s="2" t="s">
        <v>75</v>
      </c>
      <c r="C32" s="34">
        <v>0</v>
      </c>
      <c r="D32" s="34">
        <v>0</v>
      </c>
      <c r="E32" s="45">
        <v>8714623</v>
      </c>
      <c r="F32" s="34">
        <v>0</v>
      </c>
      <c r="G32" s="34">
        <v>0</v>
      </c>
      <c r="H32" s="34">
        <v>110000</v>
      </c>
      <c r="I32" s="35">
        <f t="shared" si="0"/>
        <v>8824623</v>
      </c>
    </row>
    <row r="33" spans="1:9" ht="15" customHeight="1">
      <c r="A33" s="1" t="s">
        <v>45</v>
      </c>
      <c r="B33" s="2" t="s">
        <v>76</v>
      </c>
      <c r="C33" s="34">
        <v>0</v>
      </c>
      <c r="D33" s="34">
        <v>0</v>
      </c>
      <c r="E33" s="45">
        <v>2745143</v>
      </c>
      <c r="F33" s="34">
        <v>0</v>
      </c>
      <c r="G33" s="34">
        <v>0</v>
      </c>
      <c r="H33" s="34">
        <v>0</v>
      </c>
      <c r="I33" s="35">
        <f t="shared" si="0"/>
        <v>2745143</v>
      </c>
    </row>
    <row r="34" spans="1:9" ht="15" customHeight="1">
      <c r="A34" s="1" t="s">
        <v>46</v>
      </c>
      <c r="B34" s="2" t="s">
        <v>77</v>
      </c>
      <c r="C34" s="34">
        <v>0</v>
      </c>
      <c r="D34" s="34">
        <v>0</v>
      </c>
      <c r="E34" s="45">
        <v>8760062</v>
      </c>
      <c r="F34" s="34">
        <v>0</v>
      </c>
      <c r="G34" s="34">
        <v>0</v>
      </c>
      <c r="H34" s="34">
        <v>25000</v>
      </c>
      <c r="I34" s="35">
        <f t="shared" si="0"/>
        <v>8785062</v>
      </c>
    </row>
    <row r="35" spans="1:9" ht="15" customHeight="1">
      <c r="A35" s="1" t="s">
        <v>47</v>
      </c>
      <c r="B35" s="2" t="s">
        <v>78</v>
      </c>
      <c r="C35" s="34">
        <v>0</v>
      </c>
      <c r="D35" s="34">
        <v>0</v>
      </c>
      <c r="E35" s="45">
        <v>4032059</v>
      </c>
      <c r="F35" s="34">
        <v>0</v>
      </c>
      <c r="G35" s="34">
        <v>0</v>
      </c>
      <c r="H35" s="34">
        <v>70000</v>
      </c>
      <c r="I35" s="35">
        <f t="shared" si="0"/>
        <v>4102059</v>
      </c>
    </row>
    <row r="36" spans="1:9" ht="15" customHeight="1">
      <c r="A36" s="1" t="s">
        <v>48</v>
      </c>
      <c r="B36" s="2" t="s">
        <v>79</v>
      </c>
      <c r="C36" s="34">
        <v>0</v>
      </c>
      <c r="D36" s="34">
        <v>0</v>
      </c>
      <c r="E36" s="45">
        <v>957281</v>
      </c>
      <c r="F36" s="34">
        <v>0</v>
      </c>
      <c r="G36" s="34">
        <v>0</v>
      </c>
      <c r="H36" s="34">
        <v>0</v>
      </c>
      <c r="I36" s="35">
        <f t="shared" si="0"/>
        <v>957281</v>
      </c>
    </row>
    <row r="37" spans="1:9" ht="15" customHeight="1">
      <c r="A37" s="1" t="s">
        <v>50</v>
      </c>
      <c r="B37" s="2" t="s">
        <v>81</v>
      </c>
      <c r="C37" s="34">
        <v>0</v>
      </c>
      <c r="D37" s="34">
        <v>0</v>
      </c>
      <c r="E37" s="45">
        <v>40921026</v>
      </c>
      <c r="F37" s="34">
        <v>0</v>
      </c>
      <c r="G37" s="34">
        <v>0</v>
      </c>
      <c r="H37" s="34">
        <v>85111</v>
      </c>
      <c r="I37" s="35">
        <f t="shared" si="0"/>
        <v>41006137</v>
      </c>
    </row>
    <row r="38" spans="1:9" ht="15" customHeight="1">
      <c r="A38" s="1" t="s">
        <v>51</v>
      </c>
      <c r="B38" s="2" t="s">
        <v>82</v>
      </c>
      <c r="C38" s="34">
        <v>0</v>
      </c>
      <c r="D38" s="34">
        <v>0</v>
      </c>
      <c r="E38" s="45">
        <v>4480380</v>
      </c>
      <c r="F38" s="34">
        <v>0</v>
      </c>
      <c r="G38" s="34">
        <v>0</v>
      </c>
      <c r="H38" s="34">
        <v>0</v>
      </c>
      <c r="I38" s="35">
        <f t="shared" si="0"/>
        <v>4480380</v>
      </c>
    </row>
    <row r="39" spans="1:9" ht="15" customHeight="1">
      <c r="A39" s="1" t="s">
        <v>52</v>
      </c>
      <c r="B39" s="2" t="s">
        <v>83</v>
      </c>
      <c r="C39" s="34">
        <v>0</v>
      </c>
      <c r="D39" s="34">
        <v>0</v>
      </c>
      <c r="E39" s="45">
        <v>23369352</v>
      </c>
      <c r="F39" s="34">
        <v>0</v>
      </c>
      <c r="G39" s="34">
        <v>0</v>
      </c>
      <c r="H39" s="34">
        <v>290956</v>
      </c>
      <c r="I39" s="35">
        <f t="shared" si="0"/>
        <v>23660308</v>
      </c>
    </row>
    <row r="40" spans="1:9" ht="15" customHeight="1">
      <c r="A40" s="1" t="s">
        <v>53</v>
      </c>
      <c r="B40" s="2" t="s">
        <v>84</v>
      </c>
      <c r="C40" s="34">
        <v>0</v>
      </c>
      <c r="D40" s="34">
        <v>0</v>
      </c>
      <c r="E40" s="45">
        <v>37594469</v>
      </c>
      <c r="F40" s="34">
        <v>0</v>
      </c>
      <c r="G40" s="34">
        <v>0</v>
      </c>
      <c r="H40" s="34">
        <v>1983970</v>
      </c>
      <c r="I40" s="35">
        <f t="shared" si="0"/>
        <v>39578439</v>
      </c>
    </row>
    <row r="41" spans="1:9" ht="15" customHeight="1">
      <c r="A41" s="1" t="s">
        <v>54</v>
      </c>
      <c r="B41" s="2" t="s">
        <v>85</v>
      </c>
      <c r="C41" s="34">
        <v>0</v>
      </c>
      <c r="D41" s="34">
        <v>0</v>
      </c>
      <c r="E41" s="45">
        <v>36110190</v>
      </c>
      <c r="F41" s="34">
        <v>0</v>
      </c>
      <c r="G41" s="34">
        <v>0</v>
      </c>
      <c r="H41" s="34">
        <v>1346792</v>
      </c>
      <c r="I41" s="35">
        <f t="shared" si="0"/>
        <v>37456982</v>
      </c>
    </row>
    <row r="42" spans="1:9" ht="15" customHeight="1">
      <c r="A42" s="1" t="s">
        <v>55</v>
      </c>
      <c r="B42" s="2" t="s">
        <v>86</v>
      </c>
      <c r="C42" s="34">
        <v>0</v>
      </c>
      <c r="D42" s="34">
        <v>0</v>
      </c>
      <c r="E42" s="45">
        <v>26086777</v>
      </c>
      <c r="F42" s="34">
        <v>0</v>
      </c>
      <c r="G42" s="34">
        <v>0</v>
      </c>
      <c r="H42" s="34">
        <v>4476421</v>
      </c>
      <c r="I42" s="35">
        <f t="shared" si="0"/>
        <v>30563198</v>
      </c>
    </row>
    <row r="43" spans="1:9" ht="15" customHeight="1">
      <c r="A43" s="1" t="s">
        <v>56</v>
      </c>
      <c r="B43" s="2" t="s">
        <v>87</v>
      </c>
      <c r="C43" s="34">
        <v>0</v>
      </c>
      <c r="D43" s="34">
        <v>0</v>
      </c>
      <c r="E43" s="45">
        <v>22326624</v>
      </c>
      <c r="F43" s="34">
        <v>0</v>
      </c>
      <c r="G43" s="34">
        <v>0</v>
      </c>
      <c r="H43" s="34">
        <v>209009</v>
      </c>
      <c r="I43" s="35">
        <f t="shared" si="0"/>
        <v>22535633</v>
      </c>
    </row>
    <row r="44" spans="1:9" ht="15" customHeight="1">
      <c r="A44" s="1" t="s">
        <v>156</v>
      </c>
      <c r="B44" s="2" t="s">
        <v>121</v>
      </c>
      <c r="C44" s="34">
        <v>0</v>
      </c>
      <c r="D44" s="34">
        <v>0</v>
      </c>
      <c r="E44" s="45">
        <v>11081432</v>
      </c>
      <c r="F44" s="34">
        <v>0</v>
      </c>
      <c r="G44" s="34">
        <v>0</v>
      </c>
      <c r="H44" s="34">
        <v>0</v>
      </c>
      <c r="I44" s="35">
        <f t="shared" si="0"/>
        <v>11081432</v>
      </c>
    </row>
    <row r="45" spans="1:9" ht="19.5" customHeight="1">
      <c r="A45" s="66" t="s">
        <v>7</v>
      </c>
      <c r="B45" s="67"/>
      <c r="C45" s="46">
        <f aca="true" t="shared" si="1" ref="C45:I45">SUM(C13:C44)</f>
        <v>1650</v>
      </c>
      <c r="D45" s="46">
        <f t="shared" si="1"/>
        <v>0</v>
      </c>
      <c r="E45" s="46">
        <f t="shared" si="1"/>
        <v>451238588</v>
      </c>
      <c r="F45" s="46">
        <f t="shared" si="1"/>
        <v>0</v>
      </c>
      <c r="G45" s="46">
        <f t="shared" si="1"/>
        <v>5250</v>
      </c>
      <c r="H45" s="46">
        <f t="shared" si="1"/>
        <v>20327894</v>
      </c>
      <c r="I45" s="46">
        <f t="shared" si="1"/>
        <v>471573382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2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1" customFormat="1" ht="12.75"/>
    <row r="57" spans="1:3" s="21" customFormat="1" ht="12.75">
      <c r="A57" s="25"/>
      <c r="C57" s="21">
        <v>1000000</v>
      </c>
    </row>
    <row r="58" spans="1:8" s="21" customFormat="1" ht="12.75">
      <c r="A58" s="23"/>
      <c r="B58" s="21" t="s">
        <v>88</v>
      </c>
      <c r="C58" s="10" t="s">
        <v>98</v>
      </c>
      <c r="D58" s="10" t="s">
        <v>99</v>
      </c>
      <c r="E58" s="21" t="s">
        <v>100</v>
      </c>
      <c r="F58" s="21" t="s">
        <v>101</v>
      </c>
      <c r="G58" s="21" t="s">
        <v>102</v>
      </c>
      <c r="H58" s="21" t="s">
        <v>104</v>
      </c>
    </row>
    <row r="59" spans="2:8" s="21" customFormat="1" ht="12.75">
      <c r="B59" s="21" t="s">
        <v>90</v>
      </c>
      <c r="C59" s="53">
        <f aca="true" t="shared" si="2" ref="C59:H59">+C45/$C$57</f>
        <v>0.00165</v>
      </c>
      <c r="D59" s="53">
        <f t="shared" si="2"/>
        <v>0</v>
      </c>
      <c r="E59" s="53">
        <f t="shared" si="2"/>
        <v>451.238588</v>
      </c>
      <c r="F59" s="53">
        <f t="shared" si="2"/>
        <v>0</v>
      </c>
      <c r="G59" s="53">
        <f t="shared" si="2"/>
        <v>0.00525</v>
      </c>
      <c r="H59" s="53">
        <f t="shared" si="2"/>
        <v>20.327894</v>
      </c>
    </row>
    <row r="60" spans="3:4" s="21" customFormat="1" ht="12.75">
      <c r="C60" s="11"/>
      <c r="D60" s="12"/>
    </row>
    <row r="61" spans="3:4" s="21" customFormat="1" ht="12.75">
      <c r="C61" s="11"/>
      <c r="D61" s="12"/>
    </row>
    <row r="62" s="21" customFormat="1" ht="12.75"/>
    <row r="63" s="21" customFormat="1" ht="12.75"/>
    <row r="64" s="21" customFormat="1" ht="12.75"/>
    <row r="65" s="28" customFormat="1" ht="12.75"/>
    <row r="66" s="28" customFormat="1" ht="12.75"/>
    <row r="67" s="28" customFormat="1" ht="12.75"/>
    <row r="68" s="28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4" t="s">
        <v>2</v>
      </c>
      <c r="B10" s="69" t="s">
        <v>3</v>
      </c>
      <c r="C10" s="66" t="s">
        <v>115</v>
      </c>
      <c r="D10" s="70"/>
      <c r="E10" s="70"/>
      <c r="F10" s="70"/>
      <c r="G10" s="70"/>
      <c r="H10" s="64" t="s">
        <v>112</v>
      </c>
    </row>
    <row r="11" spans="1:8" ht="25.5">
      <c r="A11" s="71"/>
      <c r="B11" s="72"/>
      <c r="C11" s="73" t="s">
        <v>113</v>
      </c>
      <c r="D11" s="73"/>
      <c r="E11" s="73"/>
      <c r="F11" s="73"/>
      <c r="G11" s="55" t="s">
        <v>114</v>
      </c>
      <c r="H11" s="71"/>
    </row>
    <row r="12" spans="1:8" ht="12.75">
      <c r="A12" s="68"/>
      <c r="B12" s="65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8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317282</v>
      </c>
      <c r="F13" s="8">
        <v>0</v>
      </c>
      <c r="G13" s="8">
        <v>153704</v>
      </c>
      <c r="H13" s="3">
        <f>SUM(C13:G13)</f>
        <v>470986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240778</v>
      </c>
      <c r="F14" s="8">
        <v>0</v>
      </c>
      <c r="G14" s="8">
        <v>0</v>
      </c>
      <c r="H14" s="3">
        <f>SUM(C14:G14)</f>
        <v>240778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269322</v>
      </c>
      <c r="F15" s="8">
        <v>0</v>
      </c>
      <c r="G15" s="8">
        <v>109080</v>
      </c>
      <c r="H15" s="3">
        <f>SUM(C15:G15)</f>
        <v>378402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167138</v>
      </c>
      <c r="F16" s="8">
        <v>0</v>
      </c>
      <c r="G16" s="8">
        <v>0</v>
      </c>
      <c r="H16" s="3">
        <f>SUM(C16:G16)</f>
        <v>167138</v>
      </c>
    </row>
    <row r="17" spans="1:8" ht="19.5" customHeight="1">
      <c r="A17" s="66" t="s">
        <v>7</v>
      </c>
      <c r="B17" s="67"/>
      <c r="C17" s="54">
        <f aca="true" t="shared" si="0" ref="C17:H17">SUM(C13:C16)</f>
        <v>0</v>
      </c>
      <c r="D17" s="54">
        <f t="shared" si="0"/>
        <v>0</v>
      </c>
      <c r="E17" s="54">
        <f t="shared" si="0"/>
        <v>994520</v>
      </c>
      <c r="F17" s="54">
        <f t="shared" si="0"/>
        <v>0</v>
      </c>
      <c r="G17" s="54">
        <f t="shared" si="0"/>
        <v>262784</v>
      </c>
      <c r="H17" s="54">
        <f t="shared" si="0"/>
        <v>1257304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2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2019-03-19T17:57:16Z</cp:lastPrinted>
  <dcterms:created xsi:type="dcterms:W3CDTF">2006-10-30T15:43:34Z</dcterms:created>
  <dcterms:modified xsi:type="dcterms:W3CDTF">2021-04-19T18:36:41Z</dcterms:modified>
  <cp:category/>
  <cp:version/>
  <cp:contentType/>
  <cp:contentStatus/>
</cp:coreProperties>
</file>