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<sst xmlns="http://schemas.openxmlformats.org/spreadsheetml/2006/main" count="514" uniqueCount="125">
  <si>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</si>
  <si>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</si>
  <si>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</si>
  <si>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</si>
  <si>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</si>
  <si>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</si>
  <si>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</si>
  <si>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</si>
  <si>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</si>
  <si>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</si>
  <si>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</si>
  <si>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</si>
  <si>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</si>
  <si>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</si>
  <si>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</si>
  <si>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</si>
  <si>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</si>
  <si>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</si>
  <si>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</si>
  <si>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</si>
  <si>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</si>
  <si>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</si>
  <si>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</si>
  <si>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</si>
  <si>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</si>
  <si>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</si>
  <si>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</si>
  <si>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</si>
  <si>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</si>
  <si>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</si>
  <si>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</si>
  <si>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</si>
  <si>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</si>
  <si>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</si>
  <si>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</si>
  <si>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</si>
  <si>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</si>
  <si>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</si>
  <si>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</si>
  <si>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</si>
  <si>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</si>
  <si>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</si>
  <si>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</si>
  <si>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</si>
  <si>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</si>
  <si>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</si>
  <si>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</si>
  <si>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</si>
  <si>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</si>
  <si>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</si>
  <si>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</si>
  <si>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</si>
  <si>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</si>
  <si>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</si>
  <si>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</si>
  <si>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</si>
  <si>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</si>
  <si>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</si>
  <si>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</si>
  <si>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</si>
  <si>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</si>
  <si>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</si>
  <si>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</si>
  <si>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</si>
  <si>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</si>
  <si>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</si>
  <si>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</si>
  <si>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</si>
  <si>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</si>
  <si>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</si>
  <si>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</si>
  <si>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</si>
  <si>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</si>
  <si>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</si>
  <si>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</si>
  <si>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</si>
  <si>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</si>
  <si>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</si>
  <si>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</si>
  <si>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</si>
  <si>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</si>
  <si>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</si>
  <si>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</si>
  <si>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</si>
  <si>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</si>
  <si>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</si>
  <si>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</si>
  <si>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</si>
  <si>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</si>
  <si>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</si>
  <si>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</si>
  <si>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</si>
  <si>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</si>
  <si>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</si>
  <si>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</si>
  <si>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</si>
  <si>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</si>
  <si>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</si>
  <si>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</si>
  <si>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</si>
  <si>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</si>
  <si>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</si>
  <si>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</si>
  <si>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</si>
  <si>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</si>
  <si>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</si>
  <si>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</si>
  <si>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</si>
  <si>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</si>
  <si>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</si>
  <si>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</si>
  <si>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</si>
  <si>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</si>
  <si>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</si>
  <si>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</si>
  <si>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</si>
  <si>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</si>
  <si>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</si>
  <si>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</si>
  <si>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</si>
  <si>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</si>
  <si>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</si>
  <si>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</si>
  <si>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PRESPUESTO INSTITUCIONAL MODIFICADO AÑO FISCAL 2021 - MES DE JUNIO</t>
  </si>
  <si>
    <t>Fuente: SIAF, Consulta Amigable y Base de Datos al 30 de Junio del 2021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</si>
</sst>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 applyProtection="1" quotePrefix="1">
      <alignment horizontal="center" vertical="center"/>
      <protection/>
    </xf>
    <xf numFmtId="171" fontId="59" fillId="34" borderId="0" xfId="0" applyNumberFormat="1" applyFont="1" applyFill="1" applyBorder="1" applyAlignment="1" applyProtection="1">
      <alignment vertical="center"/>
      <protection/>
    </xf>
    <xf numFmtId="200" fontId="59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0" fillId="0" borderId="0" xfId="0" applyFont="1" applyAlignment="1">
      <alignment vertical="center"/>
    </xf>
    <xf numFmtId="1" fontId="60" fillId="0" borderId="0" xfId="0" applyNumberFormat="1" applyFont="1" applyAlignment="1">
      <alignment vertical="center"/>
    </xf>
    <xf numFmtId="0" fontId="59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197" fontId="6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0" fillId="0" borderId="0" xfId="49" applyNumberFormat="1" applyFont="1" applyAlignment="1">
      <alignment vertical="center"/>
    </xf>
    <xf numFmtId="4" fontId="60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9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1" fillId="0" borderId="0" xfId="0" applyFont="1" applyAlignment="1">
      <alignment vertical="center"/>
    </xf>
    <xf numFmtId="1" fontId="60" fillId="0" borderId="0" xfId="55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32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FTE'!$C$58:$G$58</c:f>
              <c:strCache/>
            </c:strRef>
          </c:cat>
          <c:val>
            <c:numRef>
              <c:f>'PIM FTE'!$C$59:$G$59</c:f>
              <c:numCache/>
            </c:numRef>
          </c:val>
          <c:shape val="box"/>
        </c:ser>
        <c:shape val="box"/>
        <c:axId val="41268166"/>
        <c:axId val="35869175"/>
      </c:bar3D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175"/>
        <c:crosses val="autoZero"/>
        <c:auto val="1"/>
        <c:lblOffset val="100"/>
        <c:tickLblSkip val="1"/>
        <c:noMultiLvlLbl val="0"/>
      </c:catAx>
      <c:valAx>
        <c:axId val="35869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6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6625"/>
          <c:w val="0.041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4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54387120"/>
        <c:axId val="19722033"/>
      </c:bar3DChart>
      <c:catAx>
        <c:axId val="5438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033"/>
        <c:crosses val="autoZero"/>
        <c:auto val="1"/>
        <c:lblOffset val="100"/>
        <c:tickLblSkip val="1"/>
        <c:noMultiLvlLbl val="0"/>
      </c:catAx>
      <c:valAx>
        <c:axId val="19722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"/>
          <c:y val="0.42125"/>
          <c:w val="0.03275"/>
          <c:h val="0.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9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43280570"/>
        <c:axId val="53980811"/>
      </c:bar3DChart>
      <c:catAx>
        <c:axId val="4328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80811"/>
        <c:crosses val="autoZero"/>
        <c:auto val="1"/>
        <c:lblOffset val="100"/>
        <c:tickLblSkip val="1"/>
        <c:noMultiLvlLbl val="0"/>
      </c:catAx>
      <c:valAx>
        <c:axId val="53980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"/>
          <c:y val="0.446"/>
          <c:w val="0.03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095"/>
          <c:w val="0.924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ROOC'!$B$65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ROOC'!$C$64:$H$64</c:f>
              <c:strCache/>
            </c:strRef>
          </c:cat>
          <c:val>
            <c:numRef>
              <c:f>'PTO ROOC'!$C$65:$H$65</c:f>
              <c:numCache/>
            </c:numRef>
          </c:val>
          <c:shape val="box"/>
        </c:ser>
        <c:shape val="box"/>
        <c:axId val="16065252"/>
        <c:axId val="10369541"/>
      </c:bar3D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69541"/>
        <c:crosses val="autoZero"/>
        <c:auto val="1"/>
        <c:lblOffset val="100"/>
        <c:tickLblSkip val="1"/>
        <c:noMultiLvlLbl val="0"/>
      </c:catAx>
      <c:valAx>
        <c:axId val="10369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65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25"/>
          <c:y val="0.4125"/>
          <c:w val="0.0475"/>
          <c:h val="0.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3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DONA'!$B$60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DONA'!$C$59:$H$59</c:f>
              <c:strCache/>
            </c:strRef>
          </c:cat>
          <c:val>
            <c:numRef>
              <c:f>'PTO DONA'!$C$60:$H$60</c:f>
              <c:numCache/>
            </c:numRef>
          </c:val>
          <c:shape val="box"/>
        </c:ser>
        <c:shape val="box"/>
        <c:axId val="26217006"/>
        <c:axId val="34626463"/>
      </c:bar3DChart>
      <c:catAx>
        <c:axId val="2621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26463"/>
        <c:crosses val="autoZero"/>
        <c:auto val="1"/>
        <c:lblOffset val="100"/>
        <c:tickLblSkip val="1"/>
        <c:noMultiLvlLbl val="0"/>
      </c:catAx>
      <c:valAx>
        <c:axId val="34626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7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44425"/>
          <c:w val="0.03925"/>
          <c:h val="0.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123825</xdr:rowOff>
    </xdr:from>
    <xdr:to>
      <xdr:col>8</xdr:col>
      <xdr:colOff>66675</xdr:colOff>
      <xdr:row>79</xdr:row>
      <xdr:rowOff>104775</xdr:rowOff>
    </xdr:to>
    <xdr:graphicFrame>
      <xdr:nvGraphicFramePr>
        <xdr:cNvPr id="1" name="12 Gráfico"/>
        <xdr:cNvGraphicFramePr/>
      </xdr:nvGraphicFramePr>
      <xdr:xfrm>
        <a:off x="47625" y="10067925"/>
        <a:ext cx="104298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152400</xdr:rowOff>
    </xdr:from>
    <xdr:to>
      <xdr:col>9</xdr:col>
      <xdr:colOff>771525</xdr:colOff>
      <xdr:row>82</xdr:row>
      <xdr:rowOff>142875</xdr:rowOff>
    </xdr:to>
    <xdr:graphicFrame>
      <xdr:nvGraphicFramePr>
        <xdr:cNvPr id="1" name="1 Gráfico"/>
        <xdr:cNvGraphicFramePr/>
      </xdr:nvGraphicFramePr>
      <xdr:xfrm>
        <a:off x="38100" y="104870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55</xdr:row>
      <xdr:rowOff>142875</xdr:rowOff>
    </xdr:from>
    <xdr:to>
      <xdr:col>9</xdr:col>
      <xdr:colOff>0</xdr:colOff>
      <xdr:row>78</xdr:row>
      <xdr:rowOff>152400</xdr:rowOff>
    </xdr:to>
    <xdr:graphicFrame>
      <xdr:nvGraphicFramePr>
        <xdr:cNvPr id="5" name="Gráfico 2"/>
        <xdr:cNvGraphicFramePr/>
      </xdr:nvGraphicFramePr>
      <xdr:xfrm>
        <a:off x="66675" y="10363200"/>
        <a:ext cx="94869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57</xdr:row>
      <xdr:rowOff>19050</xdr:rowOff>
    </xdr:from>
    <xdr:to>
      <xdr:col>8</xdr:col>
      <xdr:colOff>676275</xdr:colOff>
      <xdr:row>82</xdr:row>
      <xdr:rowOff>152400</xdr:rowOff>
    </xdr:to>
    <xdr:graphicFrame>
      <xdr:nvGraphicFramePr>
        <xdr:cNvPr id="1" name="2 Gráfico"/>
        <xdr:cNvGraphicFramePr/>
      </xdr:nvGraphicFramePr>
      <xdr:xfrm>
        <a:off x="47625" y="10591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71093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5" t="s">
        <v>2</v>
      </c>
      <c r="B10" s="70" t="s">
        <v>24</v>
      </c>
      <c r="C10" s="67" t="s">
        <v>4</v>
      </c>
      <c r="D10" s="71"/>
      <c r="E10" s="71"/>
      <c r="F10" s="71"/>
      <c r="G10" s="68"/>
      <c r="H10" s="65" t="s">
        <v>112</v>
      </c>
      <c r="I10" s="13"/>
      <c r="J10" s="13"/>
      <c r="K10" s="13"/>
      <c r="L10" s="13"/>
      <c r="M10" s="13"/>
    </row>
    <row r="11" spans="1:13" ht="33.75" customHeight="1">
      <c r="A11" s="69"/>
      <c r="B11" s="66"/>
      <c r="C11" s="58" t="s">
        <v>116</v>
      </c>
      <c r="D11" s="58" t="s">
        <v>117</v>
      </c>
      <c r="E11" s="58" t="s">
        <v>118</v>
      </c>
      <c r="F11" s="58" t="s">
        <v>119</v>
      </c>
      <c r="G11" s="58" t="s">
        <v>120</v>
      </c>
      <c r="H11" s="66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2185715050</v>
      </c>
      <c r="D12" s="38">
        <v>73997217</v>
      </c>
      <c r="E12" s="38">
        <v>160476086</v>
      </c>
      <c r="F12" s="38">
        <v>7629204</v>
      </c>
      <c r="G12" s="38">
        <v>0</v>
      </c>
      <c r="H12" s="39">
        <f>SUM(C12:G12)</f>
        <v>2427817557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37853920</v>
      </c>
      <c r="D13" s="40">
        <v>2589701</v>
      </c>
      <c r="E13" s="40">
        <v>2627657</v>
      </c>
      <c r="F13" s="40">
        <v>5198079</v>
      </c>
      <c r="G13" s="40">
        <v>0</v>
      </c>
      <c r="H13" s="41">
        <f aca="true" t="shared" si="0" ref="H13:H44">SUM(C13:G13)</f>
        <v>48269357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52029101</v>
      </c>
      <c r="D14" s="40">
        <v>4371414</v>
      </c>
      <c r="E14" s="40">
        <v>1673280</v>
      </c>
      <c r="F14" s="40">
        <v>8610620</v>
      </c>
      <c r="G14" s="40">
        <v>0</v>
      </c>
      <c r="H14" s="41">
        <f t="shared" si="0"/>
        <v>66684415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33611313</v>
      </c>
      <c r="D15" s="40">
        <v>4815299</v>
      </c>
      <c r="E15" s="40">
        <v>0</v>
      </c>
      <c r="F15" s="40">
        <v>9000125</v>
      </c>
      <c r="G15" s="40">
        <v>0</v>
      </c>
      <c r="H15" s="41">
        <f t="shared" si="0"/>
        <v>47426737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38165194</v>
      </c>
      <c r="D16" s="40">
        <v>4100246</v>
      </c>
      <c r="E16" s="40">
        <v>1094429</v>
      </c>
      <c r="F16" s="40">
        <v>1395600</v>
      </c>
      <c r="G16" s="40">
        <v>0</v>
      </c>
      <c r="H16" s="41">
        <f t="shared" si="0"/>
        <v>44755469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180851440</v>
      </c>
      <c r="D17" s="40">
        <v>11931730</v>
      </c>
      <c r="E17" s="40">
        <v>3542900</v>
      </c>
      <c r="F17" s="40">
        <v>26758142</v>
      </c>
      <c r="G17" s="40">
        <v>0</v>
      </c>
      <c r="H17" s="41">
        <f t="shared" si="0"/>
        <v>223084212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127761943</v>
      </c>
      <c r="D18" s="40">
        <v>6367944</v>
      </c>
      <c r="E18" s="40">
        <v>4107285</v>
      </c>
      <c r="F18" s="40">
        <v>20248482</v>
      </c>
      <c r="G18" s="40">
        <v>0</v>
      </c>
      <c r="H18" s="41">
        <f t="shared" si="0"/>
        <v>158485654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170894835</v>
      </c>
      <c r="D19" s="40">
        <v>8730000</v>
      </c>
      <c r="E19" s="40">
        <v>5502959</v>
      </c>
      <c r="F19" s="40">
        <v>21819377</v>
      </c>
      <c r="G19" s="40">
        <v>0</v>
      </c>
      <c r="H19" s="41">
        <f t="shared" si="0"/>
        <v>206947171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40268361</v>
      </c>
      <c r="D20" s="40">
        <v>3665192</v>
      </c>
      <c r="E20" s="40">
        <v>887040</v>
      </c>
      <c r="F20" s="40">
        <v>4196710</v>
      </c>
      <c r="G20" s="40">
        <v>0</v>
      </c>
      <c r="H20" s="41">
        <f t="shared" si="0"/>
        <v>49017303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89531185</v>
      </c>
      <c r="D21" s="40">
        <v>4610133</v>
      </c>
      <c r="E21" s="40">
        <v>2687040</v>
      </c>
      <c r="F21" s="40">
        <v>5407622</v>
      </c>
      <c r="G21" s="40">
        <v>0</v>
      </c>
      <c r="H21" s="41">
        <f t="shared" si="0"/>
        <v>102235980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169696835</v>
      </c>
      <c r="D22" s="40">
        <v>6673836</v>
      </c>
      <c r="E22" s="40">
        <v>6773128</v>
      </c>
      <c r="F22" s="40">
        <v>28834391</v>
      </c>
      <c r="G22" s="40">
        <v>0</v>
      </c>
      <c r="H22" s="41">
        <f t="shared" si="0"/>
        <v>211978190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143146020</v>
      </c>
      <c r="D23" s="40">
        <v>4760049</v>
      </c>
      <c r="E23" s="40">
        <v>5139550</v>
      </c>
      <c r="F23" s="40">
        <v>28168344</v>
      </c>
      <c r="G23" s="40">
        <v>0</v>
      </c>
      <c r="H23" s="41">
        <f t="shared" si="0"/>
        <v>181213963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225334071</v>
      </c>
      <c r="D24" s="40">
        <v>12632865</v>
      </c>
      <c r="E24" s="40">
        <v>6790319</v>
      </c>
      <c r="F24" s="40">
        <v>29302630</v>
      </c>
      <c r="G24" s="40">
        <v>0</v>
      </c>
      <c r="H24" s="41">
        <f t="shared" si="0"/>
        <v>274059885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205822434</v>
      </c>
      <c r="D25" s="40">
        <v>6698066</v>
      </c>
      <c r="E25" s="40">
        <v>9392142</v>
      </c>
      <c r="F25" s="40">
        <v>23579472</v>
      </c>
      <c r="G25" s="40">
        <v>0</v>
      </c>
      <c r="H25" s="41">
        <f t="shared" si="0"/>
        <v>245492114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105169170</v>
      </c>
      <c r="D26" s="40">
        <v>2049719</v>
      </c>
      <c r="E26" s="40">
        <v>2455925</v>
      </c>
      <c r="F26" s="40">
        <v>7220974</v>
      </c>
      <c r="G26" s="40">
        <v>0</v>
      </c>
      <c r="H26" s="41">
        <f t="shared" si="0"/>
        <v>116895788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69430158</v>
      </c>
      <c r="D27" s="40">
        <v>7861926</v>
      </c>
      <c r="E27" s="40">
        <v>2011365</v>
      </c>
      <c r="F27" s="40">
        <v>5025638</v>
      </c>
      <c r="G27" s="40">
        <v>0</v>
      </c>
      <c r="H27" s="41">
        <f t="shared" si="0"/>
        <v>84329087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43834807</v>
      </c>
      <c r="D28" s="40">
        <v>1146489</v>
      </c>
      <c r="E28" s="40">
        <v>1278769</v>
      </c>
      <c r="F28" s="40">
        <v>3398860</v>
      </c>
      <c r="G28" s="40">
        <v>0</v>
      </c>
      <c r="H28" s="41">
        <f t="shared" si="0"/>
        <v>49658925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54629567</v>
      </c>
      <c r="D29" s="40">
        <v>3330912</v>
      </c>
      <c r="E29" s="40">
        <v>1226880</v>
      </c>
      <c r="F29" s="40">
        <v>4695917</v>
      </c>
      <c r="G29" s="40">
        <v>0</v>
      </c>
      <c r="H29" s="41">
        <f t="shared" si="0"/>
        <v>63883276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101586820</v>
      </c>
      <c r="D30" s="40">
        <v>5389297</v>
      </c>
      <c r="E30" s="40">
        <v>2734245</v>
      </c>
      <c r="F30" s="40">
        <v>11286615</v>
      </c>
      <c r="G30" s="40">
        <v>0</v>
      </c>
      <c r="H30" s="41">
        <f t="shared" si="0"/>
        <v>120996977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52928618</v>
      </c>
      <c r="D31" s="40">
        <v>4749957</v>
      </c>
      <c r="E31" s="40">
        <v>1829205</v>
      </c>
      <c r="F31" s="40">
        <v>9814820</v>
      </c>
      <c r="G31" s="40">
        <v>0</v>
      </c>
      <c r="H31" s="41">
        <f t="shared" si="0"/>
        <v>69322600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31845194</v>
      </c>
      <c r="D32" s="40">
        <v>2828203</v>
      </c>
      <c r="E32" s="40">
        <v>937875</v>
      </c>
      <c r="F32" s="40">
        <v>3085937</v>
      </c>
      <c r="G32" s="40">
        <v>0</v>
      </c>
      <c r="H32" s="41">
        <f t="shared" si="0"/>
        <v>38697209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72383411</v>
      </c>
      <c r="D33" s="40">
        <v>2847938</v>
      </c>
      <c r="E33" s="40">
        <v>2053480</v>
      </c>
      <c r="F33" s="40">
        <v>8788905</v>
      </c>
      <c r="G33" s="40">
        <v>0</v>
      </c>
      <c r="H33" s="41">
        <f t="shared" si="0"/>
        <v>86073734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58714340</v>
      </c>
      <c r="D34" s="40">
        <v>5087417</v>
      </c>
      <c r="E34" s="40">
        <v>1424880</v>
      </c>
      <c r="F34" s="40">
        <v>4514072</v>
      </c>
      <c r="G34" s="40">
        <v>0</v>
      </c>
      <c r="H34" s="41">
        <f t="shared" si="0"/>
        <v>69740709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1236637757</v>
      </c>
      <c r="D35" s="40">
        <v>11687791</v>
      </c>
      <c r="E35" s="40">
        <v>1850225554</v>
      </c>
      <c r="F35" s="40">
        <v>957281</v>
      </c>
      <c r="G35" s="40">
        <v>0</v>
      </c>
      <c r="H35" s="41">
        <f t="shared" si="0"/>
        <v>3099508383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179822853</v>
      </c>
      <c r="D36" s="40">
        <v>1895958</v>
      </c>
      <c r="E36" s="40">
        <v>640625488</v>
      </c>
      <c r="F36" s="40">
        <v>0</v>
      </c>
      <c r="G36" s="40">
        <v>0</v>
      </c>
      <c r="H36" s="41">
        <f t="shared" si="0"/>
        <v>822344299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123963817</v>
      </c>
      <c r="D37" s="40">
        <v>7827263</v>
      </c>
      <c r="E37" s="40">
        <v>1774755</v>
      </c>
      <c r="F37" s="40">
        <v>44776948</v>
      </c>
      <c r="G37" s="40">
        <v>0</v>
      </c>
      <c r="H37" s="41">
        <f t="shared" si="0"/>
        <v>178342783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33438273</v>
      </c>
      <c r="D38" s="40">
        <v>696132</v>
      </c>
      <c r="E38" s="40">
        <v>871510</v>
      </c>
      <c r="F38" s="40">
        <v>4480380</v>
      </c>
      <c r="G38" s="40">
        <v>0</v>
      </c>
      <c r="H38" s="41">
        <f t="shared" si="0"/>
        <v>39486295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130035188</v>
      </c>
      <c r="D39" s="40">
        <v>3540225</v>
      </c>
      <c r="E39" s="40">
        <v>2437288</v>
      </c>
      <c r="F39" s="40">
        <v>25761193</v>
      </c>
      <c r="G39" s="40">
        <v>0</v>
      </c>
      <c r="H39" s="41">
        <f t="shared" si="0"/>
        <v>161773894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229931038</v>
      </c>
      <c r="D40" s="40">
        <v>10417884</v>
      </c>
      <c r="E40" s="40">
        <v>6343240</v>
      </c>
      <c r="F40" s="40">
        <v>39848382</v>
      </c>
      <c r="G40" s="40">
        <v>470986</v>
      </c>
      <c r="H40" s="41">
        <f t="shared" si="0"/>
        <v>287011530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285140405</v>
      </c>
      <c r="D41" s="40">
        <v>7630600</v>
      </c>
      <c r="E41" s="40">
        <v>13511949</v>
      </c>
      <c r="F41" s="40">
        <v>38224749</v>
      </c>
      <c r="G41" s="40">
        <v>244518</v>
      </c>
      <c r="H41" s="41">
        <f t="shared" si="0"/>
        <v>344752221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305953610</v>
      </c>
      <c r="D42" s="40">
        <v>10576219</v>
      </c>
      <c r="E42" s="40">
        <v>14055069</v>
      </c>
      <c r="F42" s="40">
        <v>34005330</v>
      </c>
      <c r="G42" s="40">
        <v>378402</v>
      </c>
      <c r="H42" s="41">
        <f t="shared" si="0"/>
        <v>364968630</v>
      </c>
      <c r="I42" s="9"/>
      <c r="J42" s="5"/>
      <c r="K42" s="5"/>
      <c r="L42" s="4"/>
      <c r="M42" s="5"/>
    </row>
    <row r="43" spans="1:13" ht="15" customHeight="1">
      <c r="A43" s="61" t="s">
        <v>56</v>
      </c>
      <c r="B43" s="62" t="s">
        <v>87</v>
      </c>
      <c r="C43" s="63">
        <v>149907611</v>
      </c>
      <c r="D43" s="63">
        <v>8969184</v>
      </c>
      <c r="E43" s="63">
        <v>6103182</v>
      </c>
      <c r="F43" s="63">
        <v>24877813</v>
      </c>
      <c r="G43" s="63">
        <v>167138</v>
      </c>
      <c r="H43" s="64">
        <f t="shared" si="0"/>
        <v>190024928</v>
      </c>
      <c r="I43" s="9"/>
      <c r="J43" s="5"/>
      <c r="K43" s="5"/>
      <c r="L43" s="4"/>
      <c r="M43" s="5"/>
    </row>
    <row r="44" spans="1:13" ht="15" customHeight="1">
      <c r="A44" s="51">
        <v>148</v>
      </c>
      <c r="B44" s="35" t="s">
        <v>121</v>
      </c>
      <c r="C44" s="42">
        <v>79267904</v>
      </c>
      <c r="D44" s="42">
        <v>38549</v>
      </c>
      <c r="E44" s="42">
        <v>2813172</v>
      </c>
      <c r="F44" s="42">
        <v>11327205</v>
      </c>
      <c r="G44" s="42">
        <v>0</v>
      </c>
      <c r="H44" s="43">
        <f t="shared" si="0"/>
        <v>93446830</v>
      </c>
      <c r="I44" s="9"/>
      <c r="J44" s="5"/>
      <c r="K44" s="5"/>
      <c r="L44" s="4"/>
      <c r="M44" s="5"/>
    </row>
    <row r="45" spans="1:13" ht="19.5" customHeight="1">
      <c r="A45" s="67" t="s">
        <v>7</v>
      </c>
      <c r="B45" s="68"/>
      <c r="C45" s="48">
        <f aca="true" t="shared" si="1" ref="C45:H45">SUM(C12:C44)</f>
        <v>7045302243</v>
      </c>
      <c r="D45" s="48">
        <f t="shared" si="1"/>
        <v>254515355</v>
      </c>
      <c r="E45" s="48">
        <f t="shared" si="1"/>
        <v>2765407646</v>
      </c>
      <c r="F45" s="48">
        <f t="shared" si="1"/>
        <v>502239817</v>
      </c>
      <c r="G45" s="48">
        <f t="shared" si="1"/>
        <v>1261044</v>
      </c>
      <c r="H45" s="48">
        <f t="shared" si="1"/>
        <v>10568726105</v>
      </c>
      <c r="I45" s="4"/>
      <c r="J45" s="4"/>
      <c r="K45" s="4"/>
      <c r="L45" s="4"/>
      <c r="M45" s="4"/>
    </row>
    <row r="46" spans="1:8" ht="12.75">
      <c r="A46" s="6" t="s">
        <v>124</v>
      </c>
      <c r="C46" s="19"/>
      <c r="H46" s="19"/>
    </row>
    <row r="47" spans="2:13" ht="12.75"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</row>
    <row r="48" spans="1:13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20" t="s">
        <v>15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75">
      <c r="A53" s="18" t="s">
        <v>18</v>
      </c>
    </row>
    <row r="54" s="21" customFormat="1" ht="12.75">
      <c r="A54" s="21">
        <v>1000000</v>
      </c>
    </row>
    <row r="55" s="21" customFormat="1" ht="12.75"/>
    <row r="56" s="21" customFormat="1" ht="12.75"/>
    <row r="57" s="21" customFormat="1" ht="12.75"/>
    <row r="58" spans="2:7" s="21" customFormat="1" ht="12.75">
      <c r="B58" s="21" t="s">
        <v>88</v>
      </c>
      <c r="C58" s="21" t="s">
        <v>19</v>
      </c>
      <c r="D58" s="21" t="s">
        <v>20</v>
      </c>
      <c r="E58" s="21" t="s">
        <v>21</v>
      </c>
      <c r="F58" s="21" t="s">
        <v>22</v>
      </c>
      <c r="G58" s="21" t="s">
        <v>23</v>
      </c>
    </row>
    <row r="59" spans="2:7" s="21" customFormat="1" ht="12.75">
      <c r="B59" s="21" t="s">
        <v>89</v>
      </c>
      <c r="C59" s="52">
        <f>C45/$A$54</f>
        <v>7045.302243</v>
      </c>
      <c r="D59" s="52">
        <f>D45/$A$54</f>
        <v>254.515355</v>
      </c>
      <c r="E59" s="52">
        <f>E45/$A$54</f>
        <v>2765.407646</v>
      </c>
      <c r="F59" s="52">
        <f>F45/$A$54</f>
        <v>502.239817</v>
      </c>
      <c r="G59" s="52">
        <f>G45/$A$54</f>
        <v>1.261044</v>
      </c>
    </row>
    <row r="60" spans="3:7" s="21" customFormat="1" ht="12.75">
      <c r="C60" s="60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pans="3:7" s="21" customFormat="1" ht="12.75">
      <c r="C62" s="22"/>
      <c r="D62" s="22"/>
      <c r="E62" s="22"/>
      <c r="F62" s="22"/>
      <c r="G62" s="22"/>
    </row>
    <row r="63" s="21" customFormat="1" ht="12.75"/>
    <row r="64" s="21" customFormat="1" ht="12.75"/>
    <row r="65" s="59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5">
    <mergeCell ref="H10:H11"/>
    <mergeCell ref="A45:B45"/>
    <mergeCell ref="A10:A11"/>
    <mergeCell ref="B10:B11"/>
    <mergeCell ref="C10:G10"/>
  </mergeCells>
  <conditionalFormatting sqref="C47:G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123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71"/>
      <c r="I10" s="71"/>
      <c r="J10" s="65" t="s">
        <v>112</v>
      </c>
    </row>
    <row r="11" spans="1:10" ht="19.5" customHeight="1">
      <c r="A11" s="72"/>
      <c r="B11" s="73"/>
      <c r="C11" s="74" t="s">
        <v>113</v>
      </c>
      <c r="D11" s="74"/>
      <c r="E11" s="74"/>
      <c r="F11" s="74"/>
      <c r="G11" s="74"/>
      <c r="H11" s="74" t="s">
        <v>114</v>
      </c>
      <c r="I11" s="74"/>
      <c r="J11" s="72"/>
    </row>
    <row r="12" spans="1:17" ht="19.5" customHeight="1">
      <c r="A12" s="69"/>
      <c r="B12" s="66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6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992933073</v>
      </c>
      <c r="D13" s="36">
        <v>34173467</v>
      </c>
      <c r="E13" s="36">
        <v>605956089</v>
      </c>
      <c r="F13" s="36">
        <v>293926226</v>
      </c>
      <c r="G13" s="36">
        <v>14923828</v>
      </c>
      <c r="H13" s="36">
        <v>0</v>
      </c>
      <c r="I13" s="36">
        <v>243802367</v>
      </c>
      <c r="J13" s="37">
        <f>SUM(C13:I13)</f>
        <v>2185715050</v>
      </c>
    </row>
    <row r="14" spans="1:10" ht="15" customHeight="1">
      <c r="A14" s="1" t="s">
        <v>26</v>
      </c>
      <c r="B14" s="2" t="s">
        <v>57</v>
      </c>
      <c r="C14" s="36">
        <v>26197011</v>
      </c>
      <c r="D14" s="36">
        <v>1220221</v>
      </c>
      <c r="E14" s="36">
        <v>10255766</v>
      </c>
      <c r="F14" s="36">
        <v>0</v>
      </c>
      <c r="G14" s="36">
        <v>31422</v>
      </c>
      <c r="H14" s="36">
        <v>0</v>
      </c>
      <c r="I14" s="36">
        <v>149500</v>
      </c>
      <c r="J14" s="37">
        <f aca="true" t="shared" si="0" ref="J14:J45">SUM(C14:I14)</f>
        <v>37853920</v>
      </c>
    </row>
    <row r="15" spans="1:10" ht="15" customHeight="1">
      <c r="A15" s="1" t="s">
        <v>27</v>
      </c>
      <c r="B15" s="2" t="s">
        <v>58</v>
      </c>
      <c r="C15" s="36">
        <v>30408151</v>
      </c>
      <c r="D15" s="36">
        <v>2177456</v>
      </c>
      <c r="E15" s="36">
        <v>19339441</v>
      </c>
      <c r="F15" s="36">
        <v>0</v>
      </c>
      <c r="G15" s="36">
        <v>90000</v>
      </c>
      <c r="H15" s="36">
        <v>0</v>
      </c>
      <c r="I15" s="36">
        <v>14053</v>
      </c>
      <c r="J15" s="37">
        <f t="shared" si="0"/>
        <v>52029101</v>
      </c>
    </row>
    <row r="16" spans="1:10" ht="15" customHeight="1">
      <c r="A16" s="1" t="s">
        <v>28</v>
      </c>
      <c r="B16" s="2" t="s">
        <v>59</v>
      </c>
      <c r="C16" s="36">
        <v>16633393</v>
      </c>
      <c r="D16" s="36">
        <v>742091</v>
      </c>
      <c r="E16" s="36">
        <v>16143628</v>
      </c>
      <c r="F16" s="36">
        <v>0</v>
      </c>
      <c r="G16" s="36">
        <v>70661</v>
      </c>
      <c r="H16" s="36">
        <v>0</v>
      </c>
      <c r="I16" s="36">
        <v>21540</v>
      </c>
      <c r="J16" s="37">
        <f t="shared" si="0"/>
        <v>33611313</v>
      </c>
    </row>
    <row r="17" spans="1:10" ht="15" customHeight="1">
      <c r="A17" s="1" t="s">
        <v>29</v>
      </c>
      <c r="B17" s="2" t="s">
        <v>60</v>
      </c>
      <c r="C17" s="36">
        <v>20993998</v>
      </c>
      <c r="D17" s="36">
        <v>1620943</v>
      </c>
      <c r="E17" s="36">
        <v>15518707</v>
      </c>
      <c r="F17" s="36">
        <v>0</v>
      </c>
      <c r="G17" s="36">
        <v>0</v>
      </c>
      <c r="H17" s="36">
        <v>0</v>
      </c>
      <c r="I17" s="36">
        <v>31546</v>
      </c>
      <c r="J17" s="37">
        <f t="shared" si="0"/>
        <v>38165194</v>
      </c>
    </row>
    <row r="18" spans="1:10" ht="15" customHeight="1">
      <c r="A18" s="1" t="s">
        <v>30</v>
      </c>
      <c r="B18" s="2" t="s">
        <v>61</v>
      </c>
      <c r="C18" s="36">
        <v>120073506</v>
      </c>
      <c r="D18" s="36">
        <v>14456242</v>
      </c>
      <c r="E18" s="36">
        <v>46029513</v>
      </c>
      <c r="F18" s="36">
        <v>0</v>
      </c>
      <c r="G18" s="36">
        <v>234759</v>
      </c>
      <c r="H18" s="36">
        <v>0</v>
      </c>
      <c r="I18" s="36">
        <v>57420</v>
      </c>
      <c r="J18" s="37">
        <f t="shared" si="0"/>
        <v>180851440</v>
      </c>
    </row>
    <row r="19" spans="1:10" ht="15" customHeight="1">
      <c r="A19" s="1" t="s">
        <v>31</v>
      </c>
      <c r="B19" s="2" t="s">
        <v>62</v>
      </c>
      <c r="C19" s="36">
        <v>85713394</v>
      </c>
      <c r="D19" s="36">
        <v>10112051</v>
      </c>
      <c r="E19" s="36">
        <v>31693551</v>
      </c>
      <c r="F19" s="36">
        <v>0</v>
      </c>
      <c r="G19" s="36">
        <v>161076</v>
      </c>
      <c r="H19" s="36">
        <v>0</v>
      </c>
      <c r="I19" s="36">
        <v>81871</v>
      </c>
      <c r="J19" s="37">
        <f t="shared" si="0"/>
        <v>127761943</v>
      </c>
    </row>
    <row r="20" spans="1:10" ht="15" customHeight="1">
      <c r="A20" s="1" t="s">
        <v>32</v>
      </c>
      <c r="B20" s="2" t="s">
        <v>63</v>
      </c>
      <c r="C20" s="36">
        <v>92204348</v>
      </c>
      <c r="D20" s="36">
        <v>9739908</v>
      </c>
      <c r="E20" s="36">
        <v>68696135</v>
      </c>
      <c r="F20" s="36">
        <v>0</v>
      </c>
      <c r="G20" s="36">
        <v>114095</v>
      </c>
      <c r="H20" s="36">
        <v>0</v>
      </c>
      <c r="I20" s="36">
        <v>140349</v>
      </c>
      <c r="J20" s="37">
        <f t="shared" si="0"/>
        <v>170894835</v>
      </c>
    </row>
    <row r="21" spans="1:10" ht="15" customHeight="1">
      <c r="A21" s="1" t="s">
        <v>33</v>
      </c>
      <c r="B21" s="2" t="s">
        <v>64</v>
      </c>
      <c r="C21" s="36">
        <v>24927257</v>
      </c>
      <c r="D21" s="36">
        <v>2323107</v>
      </c>
      <c r="E21" s="36">
        <v>12987997</v>
      </c>
      <c r="F21" s="36">
        <v>0</v>
      </c>
      <c r="G21" s="36">
        <v>30000</v>
      </c>
      <c r="H21" s="36">
        <v>0</v>
      </c>
      <c r="I21" s="36">
        <v>0</v>
      </c>
      <c r="J21" s="37">
        <f t="shared" si="0"/>
        <v>40268361</v>
      </c>
    </row>
    <row r="22" spans="1:10" ht="15" customHeight="1">
      <c r="A22" s="1" t="s">
        <v>34</v>
      </c>
      <c r="B22" s="2" t="s">
        <v>65</v>
      </c>
      <c r="C22" s="36">
        <v>58210984</v>
      </c>
      <c r="D22" s="36">
        <v>5633862</v>
      </c>
      <c r="E22" s="36">
        <v>25656339</v>
      </c>
      <c r="F22" s="36">
        <v>0</v>
      </c>
      <c r="G22" s="36">
        <v>30000</v>
      </c>
      <c r="H22" s="36">
        <v>0</v>
      </c>
      <c r="I22" s="36">
        <v>0</v>
      </c>
      <c r="J22" s="37">
        <f t="shared" si="0"/>
        <v>89531185</v>
      </c>
    </row>
    <row r="23" spans="1:10" ht="15" customHeight="1">
      <c r="A23" s="1" t="s">
        <v>35</v>
      </c>
      <c r="B23" s="2" t="s">
        <v>66</v>
      </c>
      <c r="C23" s="36">
        <v>93060874</v>
      </c>
      <c r="D23" s="36">
        <v>9429045</v>
      </c>
      <c r="E23" s="36">
        <v>67073735</v>
      </c>
      <c r="F23" s="36">
        <v>0</v>
      </c>
      <c r="G23" s="36">
        <v>50000</v>
      </c>
      <c r="H23" s="36">
        <v>0</v>
      </c>
      <c r="I23" s="36">
        <v>83181</v>
      </c>
      <c r="J23" s="37">
        <f t="shared" si="0"/>
        <v>169696835</v>
      </c>
    </row>
    <row r="24" spans="1:10" ht="15" customHeight="1">
      <c r="A24" s="1" t="s">
        <v>36</v>
      </c>
      <c r="B24" s="2" t="s">
        <v>67</v>
      </c>
      <c r="C24" s="36">
        <v>92625531</v>
      </c>
      <c r="D24" s="36">
        <v>4808557</v>
      </c>
      <c r="E24" s="36">
        <v>45661932</v>
      </c>
      <c r="F24" s="36">
        <v>0</v>
      </c>
      <c r="G24" s="36">
        <v>50000</v>
      </c>
      <c r="H24" s="36">
        <v>0</v>
      </c>
      <c r="I24" s="36">
        <v>0</v>
      </c>
      <c r="J24" s="37">
        <f t="shared" si="0"/>
        <v>143146020</v>
      </c>
    </row>
    <row r="25" spans="1:10" ht="15" customHeight="1">
      <c r="A25" s="1" t="s">
        <v>37</v>
      </c>
      <c r="B25" s="2" t="s">
        <v>68</v>
      </c>
      <c r="C25" s="36">
        <v>139104590</v>
      </c>
      <c r="D25" s="36">
        <v>17191527</v>
      </c>
      <c r="E25" s="36">
        <v>68520505</v>
      </c>
      <c r="F25" s="36">
        <v>0</v>
      </c>
      <c r="G25" s="36">
        <v>50000</v>
      </c>
      <c r="H25" s="36">
        <v>0</v>
      </c>
      <c r="I25" s="36">
        <v>467449</v>
      </c>
      <c r="J25" s="37">
        <f t="shared" si="0"/>
        <v>225334071</v>
      </c>
    </row>
    <row r="26" spans="1:10" ht="15" customHeight="1">
      <c r="A26" s="1" t="s">
        <v>38</v>
      </c>
      <c r="B26" s="2" t="s">
        <v>69</v>
      </c>
      <c r="C26" s="36">
        <v>113319459</v>
      </c>
      <c r="D26" s="36">
        <v>14544445</v>
      </c>
      <c r="E26" s="36">
        <v>75269716</v>
      </c>
      <c r="F26" s="36">
        <v>0</v>
      </c>
      <c r="G26" s="36">
        <v>195346</v>
      </c>
      <c r="H26" s="36">
        <v>0</v>
      </c>
      <c r="I26" s="36">
        <v>2493468</v>
      </c>
      <c r="J26" s="37">
        <f t="shared" si="0"/>
        <v>205822434</v>
      </c>
    </row>
    <row r="27" spans="1:10" ht="15" customHeight="1">
      <c r="A27" s="1" t="s">
        <v>39</v>
      </c>
      <c r="B27" s="2" t="s">
        <v>70</v>
      </c>
      <c r="C27" s="36">
        <v>53136126</v>
      </c>
      <c r="D27" s="36">
        <v>11399140</v>
      </c>
      <c r="E27" s="36">
        <v>39657455</v>
      </c>
      <c r="F27" s="36">
        <v>0</v>
      </c>
      <c r="G27" s="36">
        <v>21900</v>
      </c>
      <c r="H27" s="36">
        <v>0</v>
      </c>
      <c r="I27" s="36">
        <v>954549</v>
      </c>
      <c r="J27" s="37">
        <f t="shared" si="0"/>
        <v>105169170</v>
      </c>
    </row>
    <row r="28" spans="1:10" ht="15" customHeight="1">
      <c r="A28" s="1" t="s">
        <v>40</v>
      </c>
      <c r="B28" s="2" t="s">
        <v>71</v>
      </c>
      <c r="C28" s="36">
        <v>41976898</v>
      </c>
      <c r="D28" s="36">
        <v>2660757</v>
      </c>
      <c r="E28" s="36">
        <v>24743943</v>
      </c>
      <c r="F28" s="36">
        <v>0</v>
      </c>
      <c r="G28" s="36">
        <v>24182</v>
      </c>
      <c r="H28" s="36">
        <v>0</v>
      </c>
      <c r="I28" s="36">
        <v>24378</v>
      </c>
      <c r="J28" s="37">
        <f t="shared" si="0"/>
        <v>69430158</v>
      </c>
    </row>
    <row r="29" spans="1:10" ht="15" customHeight="1">
      <c r="A29" s="1" t="s">
        <v>41</v>
      </c>
      <c r="B29" s="2" t="s">
        <v>72</v>
      </c>
      <c r="C29" s="36">
        <v>28153945</v>
      </c>
      <c r="D29" s="36">
        <v>154496</v>
      </c>
      <c r="E29" s="36">
        <v>15349366</v>
      </c>
      <c r="F29" s="36">
        <v>0</v>
      </c>
      <c r="G29" s="36">
        <v>20000</v>
      </c>
      <c r="H29" s="36">
        <v>0</v>
      </c>
      <c r="I29" s="36">
        <v>157000</v>
      </c>
      <c r="J29" s="37">
        <f t="shared" si="0"/>
        <v>43834807</v>
      </c>
    </row>
    <row r="30" spans="1:10" ht="15" customHeight="1">
      <c r="A30" s="1" t="s">
        <v>42</v>
      </c>
      <c r="B30" s="2" t="s">
        <v>73</v>
      </c>
      <c r="C30" s="36">
        <v>39059448</v>
      </c>
      <c r="D30" s="36">
        <v>4307489</v>
      </c>
      <c r="E30" s="36">
        <v>11045255</v>
      </c>
      <c r="F30" s="36">
        <v>0</v>
      </c>
      <c r="G30" s="36">
        <v>50000</v>
      </c>
      <c r="H30" s="36">
        <v>0</v>
      </c>
      <c r="I30" s="36">
        <v>167375</v>
      </c>
      <c r="J30" s="37">
        <f t="shared" si="0"/>
        <v>54629567</v>
      </c>
    </row>
    <row r="31" spans="1:10" ht="15" customHeight="1">
      <c r="A31" s="1" t="s">
        <v>43</v>
      </c>
      <c r="B31" s="2" t="s">
        <v>74</v>
      </c>
      <c r="C31" s="36">
        <v>64727042</v>
      </c>
      <c r="D31" s="36">
        <v>6872762</v>
      </c>
      <c r="E31" s="36">
        <v>29716440</v>
      </c>
      <c r="F31" s="36">
        <v>0</v>
      </c>
      <c r="G31" s="36">
        <v>166660</v>
      </c>
      <c r="H31" s="36">
        <v>0</v>
      </c>
      <c r="I31" s="36">
        <v>103916</v>
      </c>
      <c r="J31" s="37">
        <f t="shared" si="0"/>
        <v>101586820</v>
      </c>
    </row>
    <row r="32" spans="1:10" ht="15" customHeight="1">
      <c r="A32" s="1" t="s">
        <v>44</v>
      </c>
      <c r="B32" s="2" t="s">
        <v>75</v>
      </c>
      <c r="C32" s="36">
        <v>28881373</v>
      </c>
      <c r="D32" s="36">
        <v>876666</v>
      </c>
      <c r="E32" s="36">
        <v>23026951</v>
      </c>
      <c r="F32" s="36">
        <v>0</v>
      </c>
      <c r="G32" s="36">
        <v>6763</v>
      </c>
      <c r="H32" s="36">
        <v>0</v>
      </c>
      <c r="I32" s="36">
        <v>136865</v>
      </c>
      <c r="J32" s="37">
        <f t="shared" si="0"/>
        <v>52928618</v>
      </c>
    </row>
    <row r="33" spans="1:10" ht="15" customHeight="1">
      <c r="A33" s="1" t="s">
        <v>45</v>
      </c>
      <c r="B33" s="2" t="s">
        <v>76</v>
      </c>
      <c r="C33" s="36">
        <v>16590493</v>
      </c>
      <c r="D33" s="36">
        <v>120570</v>
      </c>
      <c r="E33" s="36">
        <v>15028532</v>
      </c>
      <c r="F33" s="36">
        <v>0</v>
      </c>
      <c r="G33" s="36">
        <v>0</v>
      </c>
      <c r="H33" s="36">
        <v>0</v>
      </c>
      <c r="I33" s="36">
        <v>105599</v>
      </c>
      <c r="J33" s="37">
        <f t="shared" si="0"/>
        <v>31845194</v>
      </c>
    </row>
    <row r="34" spans="1:10" ht="15" customHeight="1">
      <c r="A34" s="1" t="s">
        <v>46</v>
      </c>
      <c r="B34" s="2" t="s">
        <v>77</v>
      </c>
      <c r="C34" s="36">
        <v>37792034</v>
      </c>
      <c r="D34" s="36">
        <v>187349</v>
      </c>
      <c r="E34" s="36">
        <v>34329408</v>
      </c>
      <c r="F34" s="36">
        <v>0</v>
      </c>
      <c r="G34" s="36">
        <v>0</v>
      </c>
      <c r="H34" s="36">
        <v>0</v>
      </c>
      <c r="I34" s="36">
        <v>74620</v>
      </c>
      <c r="J34" s="37">
        <f t="shared" si="0"/>
        <v>72383411</v>
      </c>
    </row>
    <row r="35" spans="1:10" ht="15" customHeight="1">
      <c r="A35" s="1" t="s">
        <v>47</v>
      </c>
      <c r="B35" s="2" t="s">
        <v>78</v>
      </c>
      <c r="C35" s="36">
        <v>35840259</v>
      </c>
      <c r="D35" s="36">
        <v>3283</v>
      </c>
      <c r="E35" s="36">
        <v>22756344</v>
      </c>
      <c r="F35" s="36">
        <v>0</v>
      </c>
      <c r="G35" s="36">
        <v>0</v>
      </c>
      <c r="H35" s="36">
        <v>0</v>
      </c>
      <c r="I35" s="36">
        <v>114454</v>
      </c>
      <c r="J35" s="37">
        <f t="shared" si="0"/>
        <v>58714340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712923140</v>
      </c>
      <c r="F36" s="36">
        <v>364171727</v>
      </c>
      <c r="G36" s="36">
        <v>155526429</v>
      </c>
      <c r="H36" s="36">
        <v>0</v>
      </c>
      <c r="I36" s="36">
        <v>4016461</v>
      </c>
      <c r="J36" s="37">
        <f t="shared" si="0"/>
        <v>1236637757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170788807</v>
      </c>
      <c r="F37" s="36">
        <v>0</v>
      </c>
      <c r="G37" s="36">
        <v>700</v>
      </c>
      <c r="H37" s="36">
        <v>0</v>
      </c>
      <c r="I37" s="36">
        <v>9033346</v>
      </c>
      <c r="J37" s="37">
        <f t="shared" si="0"/>
        <v>179822853</v>
      </c>
    </row>
    <row r="38" spans="1:10" ht="15" customHeight="1">
      <c r="A38" s="1" t="s">
        <v>50</v>
      </c>
      <c r="B38" s="2" t="s">
        <v>81</v>
      </c>
      <c r="C38" s="36">
        <v>14454560</v>
      </c>
      <c r="D38" s="36">
        <v>3000</v>
      </c>
      <c r="E38" s="36">
        <v>108352637</v>
      </c>
      <c r="F38" s="36">
        <v>0</v>
      </c>
      <c r="G38" s="36">
        <v>94736</v>
      </c>
      <c r="H38" s="36">
        <v>0</v>
      </c>
      <c r="I38" s="36">
        <v>1058884</v>
      </c>
      <c r="J38" s="37">
        <f t="shared" si="0"/>
        <v>123963817</v>
      </c>
    </row>
    <row r="39" spans="1:10" ht="15" customHeight="1">
      <c r="A39" s="1" t="s">
        <v>51</v>
      </c>
      <c r="B39" s="2" t="s">
        <v>82</v>
      </c>
      <c r="C39" s="36">
        <v>11784443</v>
      </c>
      <c r="D39" s="36">
        <v>28186</v>
      </c>
      <c r="E39" s="36">
        <v>21466275</v>
      </c>
      <c r="F39" s="36">
        <v>0</v>
      </c>
      <c r="G39" s="36">
        <v>14718</v>
      </c>
      <c r="H39" s="36">
        <v>0</v>
      </c>
      <c r="I39" s="36">
        <v>144651</v>
      </c>
      <c r="J39" s="37">
        <f t="shared" si="0"/>
        <v>33438273</v>
      </c>
    </row>
    <row r="40" spans="1:10" ht="15" customHeight="1">
      <c r="A40" s="1" t="s">
        <v>52</v>
      </c>
      <c r="B40" s="2" t="s">
        <v>83</v>
      </c>
      <c r="C40" s="36">
        <v>1145560</v>
      </c>
      <c r="D40" s="36">
        <v>0</v>
      </c>
      <c r="E40" s="36">
        <v>128732498</v>
      </c>
      <c r="F40" s="36">
        <v>0</v>
      </c>
      <c r="G40" s="36">
        <v>0</v>
      </c>
      <c r="H40" s="36">
        <v>0</v>
      </c>
      <c r="I40" s="36">
        <v>157130</v>
      </c>
      <c r="J40" s="37">
        <f t="shared" si="0"/>
        <v>130035188</v>
      </c>
    </row>
    <row r="41" spans="1:10" ht="15" customHeight="1">
      <c r="A41" s="1" t="s">
        <v>53</v>
      </c>
      <c r="B41" s="2" t="s">
        <v>84</v>
      </c>
      <c r="C41" s="36">
        <v>143507083</v>
      </c>
      <c r="D41" s="36">
        <v>6724289</v>
      </c>
      <c r="E41" s="36">
        <v>77257292</v>
      </c>
      <c r="F41" s="36">
        <v>0</v>
      </c>
      <c r="G41" s="36">
        <v>250000</v>
      </c>
      <c r="H41" s="36">
        <v>0</v>
      </c>
      <c r="I41" s="36">
        <v>2192374</v>
      </c>
      <c r="J41" s="37">
        <f t="shared" si="0"/>
        <v>229931038</v>
      </c>
    </row>
    <row r="42" spans="1:10" ht="15" customHeight="1">
      <c r="A42" s="1" t="s">
        <v>54</v>
      </c>
      <c r="B42" s="2" t="s">
        <v>85</v>
      </c>
      <c r="C42" s="36">
        <v>160489350</v>
      </c>
      <c r="D42" s="36">
        <v>3039726</v>
      </c>
      <c r="E42" s="36">
        <v>120875835</v>
      </c>
      <c r="F42" s="36">
        <v>0</v>
      </c>
      <c r="G42" s="36">
        <v>281920</v>
      </c>
      <c r="H42" s="36">
        <v>0</v>
      </c>
      <c r="I42" s="36">
        <v>453574</v>
      </c>
      <c r="J42" s="37">
        <f t="shared" si="0"/>
        <v>285140405</v>
      </c>
    </row>
    <row r="43" spans="1:10" ht="15" customHeight="1">
      <c r="A43" s="1" t="s">
        <v>55</v>
      </c>
      <c r="B43" s="2" t="s">
        <v>86</v>
      </c>
      <c r="C43" s="36">
        <v>189797909</v>
      </c>
      <c r="D43" s="36">
        <v>10930156</v>
      </c>
      <c r="E43" s="36">
        <v>103912638</v>
      </c>
      <c r="F43" s="36">
        <v>0</v>
      </c>
      <c r="G43" s="36">
        <v>1100000</v>
      </c>
      <c r="H43" s="36">
        <v>0</v>
      </c>
      <c r="I43" s="36">
        <v>212907</v>
      </c>
      <c r="J43" s="37">
        <f t="shared" si="0"/>
        <v>305953610</v>
      </c>
    </row>
    <row r="44" spans="1:10" ht="15" customHeight="1">
      <c r="A44" s="1" t="s">
        <v>56</v>
      </c>
      <c r="B44" s="2" t="s">
        <v>87</v>
      </c>
      <c r="C44" s="36">
        <v>90115022</v>
      </c>
      <c r="D44" s="36">
        <v>2628198</v>
      </c>
      <c r="E44" s="36">
        <v>56482822</v>
      </c>
      <c r="F44" s="36">
        <v>0</v>
      </c>
      <c r="G44" s="36">
        <v>52565</v>
      </c>
      <c r="H44" s="36">
        <v>0</v>
      </c>
      <c r="I44" s="36">
        <v>629004</v>
      </c>
      <c r="J44" s="37">
        <f t="shared" si="0"/>
        <v>149907611</v>
      </c>
    </row>
    <row r="45" spans="1:10" ht="15" customHeight="1">
      <c r="A45" s="1">
        <v>148</v>
      </c>
      <c r="B45" s="2" t="s">
        <v>121</v>
      </c>
      <c r="C45" s="36">
        <v>680784</v>
      </c>
      <c r="D45" s="36">
        <v>0</v>
      </c>
      <c r="E45" s="36">
        <v>78394568</v>
      </c>
      <c r="F45" s="36">
        <v>0</v>
      </c>
      <c r="G45" s="36">
        <v>0</v>
      </c>
      <c r="H45" s="36">
        <v>0</v>
      </c>
      <c r="I45" s="36">
        <v>192552</v>
      </c>
      <c r="J45" s="37">
        <f t="shared" si="0"/>
        <v>79267904</v>
      </c>
    </row>
    <row r="46" spans="1:10" ht="19.5" customHeight="1">
      <c r="A46" s="67" t="s">
        <v>7</v>
      </c>
      <c r="B46" s="68"/>
      <c r="C46" s="48">
        <f>SUM(C13:C45)</f>
        <v>2864537898</v>
      </c>
      <c r="D46" s="48">
        <f aca="true" t="shared" si="1" ref="D46:I46">SUM(D13:D45)</f>
        <v>178108989</v>
      </c>
      <c r="E46" s="48">
        <f t="shared" si="1"/>
        <v>2903643260</v>
      </c>
      <c r="F46" s="48">
        <f t="shared" si="1"/>
        <v>658097953</v>
      </c>
      <c r="G46" s="48">
        <f t="shared" si="1"/>
        <v>173641760</v>
      </c>
      <c r="H46" s="48">
        <f t="shared" si="1"/>
        <v>0</v>
      </c>
      <c r="I46" s="48">
        <f t="shared" si="1"/>
        <v>267272383</v>
      </c>
      <c r="J46" s="48">
        <f>SUM(J13:J45)</f>
        <v>7045302243</v>
      </c>
    </row>
    <row r="47" spans="1:10" ht="12.75">
      <c r="A47" s="6" t="s">
        <v>124</v>
      </c>
      <c r="J47" s="1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4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20" t="s">
        <v>108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20" t="s">
        <v>109</v>
      </c>
    </row>
    <row r="55" ht="12.75">
      <c r="A55" s="20" t="s">
        <v>110</v>
      </c>
    </row>
    <row r="56" ht="12.75">
      <c r="A56" s="20" t="s">
        <v>111</v>
      </c>
    </row>
    <row r="57" s="21" customFormat="1" ht="12.75">
      <c r="A57" s="21">
        <v>1000000</v>
      </c>
    </row>
    <row r="58" s="21" customFormat="1" ht="12.75">
      <c r="A58" s="23"/>
    </row>
    <row r="59" s="21" customFormat="1" ht="12.75"/>
    <row r="60" spans="2:9" s="21" customFormat="1" ht="12.75">
      <c r="B60" s="21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103</v>
      </c>
      <c r="I60" s="10" t="s">
        <v>104</v>
      </c>
    </row>
    <row r="61" spans="2:9" s="21" customFormat="1" ht="12.75">
      <c r="B61" s="21" t="s">
        <v>89</v>
      </c>
      <c r="C61" s="53">
        <f aca="true" t="shared" si="2" ref="C61:I61">+C46/$A$57</f>
        <v>2864.537898</v>
      </c>
      <c r="D61" s="53">
        <f t="shared" si="2"/>
        <v>178.108989</v>
      </c>
      <c r="E61" s="53">
        <f t="shared" si="2"/>
        <v>2903.64326</v>
      </c>
      <c r="F61" s="53">
        <f t="shared" si="2"/>
        <v>658.097953</v>
      </c>
      <c r="G61" s="53">
        <f t="shared" si="2"/>
        <v>173.64176</v>
      </c>
      <c r="H61" s="53">
        <f t="shared" si="2"/>
        <v>0</v>
      </c>
      <c r="I61" s="53">
        <f t="shared" si="2"/>
        <v>267.272383</v>
      </c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pans="3:9" s="21" customFormat="1" ht="12.75">
      <c r="C64" s="26"/>
      <c r="D64" s="26"/>
      <c r="E64" s="26"/>
      <c r="F64" s="26"/>
      <c r="G64" s="26"/>
      <c r="H64" s="26"/>
      <c r="I64" s="26"/>
    </row>
    <row r="65" s="28" customFormat="1" ht="12.75"/>
    <row r="66" s="28" customFormat="1" ht="12.75"/>
    <row r="67" s="21" customFormat="1" ht="12.75"/>
    <row r="68" s="21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71"/>
      <c r="I10" s="65" t="s">
        <v>112</v>
      </c>
    </row>
    <row r="11" spans="1:9" ht="25.5">
      <c r="A11" s="72"/>
      <c r="B11" s="73"/>
      <c r="C11" s="74" t="s">
        <v>113</v>
      </c>
      <c r="D11" s="74"/>
      <c r="E11" s="74"/>
      <c r="F11" s="74"/>
      <c r="G11" s="74"/>
      <c r="H11" s="57" t="s">
        <v>114</v>
      </c>
      <c r="I11" s="72"/>
    </row>
    <row r="12" spans="1:9" ht="19.5" customHeight="1">
      <c r="A12" s="69"/>
      <c r="B12" s="66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6"/>
    </row>
    <row r="13" spans="1:9" ht="15" customHeight="1">
      <c r="A13" s="1" t="s">
        <v>5</v>
      </c>
      <c r="B13" s="2" t="s">
        <v>6</v>
      </c>
      <c r="C13" s="36">
        <v>206010</v>
      </c>
      <c r="D13" s="36">
        <v>0</v>
      </c>
      <c r="E13" s="36">
        <v>67619984</v>
      </c>
      <c r="F13" s="36">
        <v>0</v>
      </c>
      <c r="G13" s="36">
        <v>5000</v>
      </c>
      <c r="H13" s="36">
        <v>6166223</v>
      </c>
      <c r="I13" s="37">
        <f>SUM(C13:H13)</f>
        <v>73997217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2575895</v>
      </c>
      <c r="F14" s="36">
        <v>0</v>
      </c>
      <c r="G14" s="36">
        <v>0</v>
      </c>
      <c r="H14" s="36">
        <v>13806</v>
      </c>
      <c r="I14" s="37">
        <f aca="true" t="shared" si="0" ref="I14:I45">SUM(C14:H14)</f>
        <v>2589701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4369414</v>
      </c>
      <c r="F15" s="36">
        <v>0</v>
      </c>
      <c r="G15" s="36">
        <v>0</v>
      </c>
      <c r="H15" s="36">
        <v>2000</v>
      </c>
      <c r="I15" s="37">
        <f t="shared" si="0"/>
        <v>4371414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4668435</v>
      </c>
      <c r="F16" s="36">
        <v>0</v>
      </c>
      <c r="G16" s="36">
        <v>0</v>
      </c>
      <c r="H16" s="36">
        <v>146864</v>
      </c>
      <c r="I16" s="37">
        <f t="shared" si="0"/>
        <v>4815299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3950929</v>
      </c>
      <c r="F17" s="36">
        <v>0</v>
      </c>
      <c r="G17" s="36">
        <v>118871</v>
      </c>
      <c r="H17" s="36">
        <v>30446</v>
      </c>
      <c r="I17" s="37">
        <f t="shared" si="0"/>
        <v>4100246</v>
      </c>
    </row>
    <row r="18" spans="1:9" ht="15" customHeight="1">
      <c r="A18" s="1" t="s">
        <v>30</v>
      </c>
      <c r="B18" s="2" t="s">
        <v>61</v>
      </c>
      <c r="C18" s="36">
        <v>108450</v>
      </c>
      <c r="D18" s="36">
        <v>0</v>
      </c>
      <c r="E18" s="36">
        <v>11486198</v>
      </c>
      <c r="F18" s="36">
        <v>0</v>
      </c>
      <c r="G18" s="36">
        <v>0</v>
      </c>
      <c r="H18" s="36">
        <v>337082</v>
      </c>
      <c r="I18" s="37">
        <f t="shared" si="0"/>
        <v>11931730</v>
      </c>
    </row>
    <row r="19" spans="1:9" ht="15" customHeight="1">
      <c r="A19" s="1" t="s">
        <v>31</v>
      </c>
      <c r="B19" s="2" t="s">
        <v>62</v>
      </c>
      <c r="C19" s="36">
        <v>102244</v>
      </c>
      <c r="D19" s="36">
        <v>0</v>
      </c>
      <c r="E19" s="36">
        <v>6259851</v>
      </c>
      <c r="F19" s="36">
        <v>0</v>
      </c>
      <c r="G19" s="36">
        <v>0</v>
      </c>
      <c r="H19" s="36">
        <v>5849</v>
      </c>
      <c r="I19" s="37">
        <f t="shared" si="0"/>
        <v>6367944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8730000</v>
      </c>
      <c r="F20" s="36">
        <v>0</v>
      </c>
      <c r="G20" s="36">
        <v>0</v>
      </c>
      <c r="H20" s="36">
        <v>0</v>
      </c>
      <c r="I20" s="37">
        <f t="shared" si="0"/>
        <v>8730000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3665192</v>
      </c>
      <c r="F21" s="36">
        <v>0</v>
      </c>
      <c r="G21" s="36">
        <v>0</v>
      </c>
      <c r="H21" s="36">
        <v>0</v>
      </c>
      <c r="I21" s="37">
        <f t="shared" si="0"/>
        <v>3665192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4610133</v>
      </c>
      <c r="F22" s="36">
        <v>0</v>
      </c>
      <c r="G22" s="36">
        <v>0</v>
      </c>
      <c r="H22" s="36">
        <v>0</v>
      </c>
      <c r="I22" s="37">
        <f t="shared" si="0"/>
        <v>4610133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6477490</v>
      </c>
      <c r="F23" s="36">
        <v>0</v>
      </c>
      <c r="G23" s="36">
        <v>0</v>
      </c>
      <c r="H23" s="36">
        <v>196346</v>
      </c>
      <c r="I23" s="37">
        <f t="shared" si="0"/>
        <v>6673836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4760049</v>
      </c>
      <c r="F24" s="36">
        <v>0</v>
      </c>
      <c r="G24" s="36">
        <v>0</v>
      </c>
      <c r="H24" s="36">
        <v>0</v>
      </c>
      <c r="I24" s="37">
        <f t="shared" si="0"/>
        <v>4760049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12413450</v>
      </c>
      <c r="F25" s="36">
        <v>0</v>
      </c>
      <c r="G25" s="36">
        <v>46832</v>
      </c>
      <c r="H25" s="36">
        <v>172583</v>
      </c>
      <c r="I25" s="37">
        <f t="shared" si="0"/>
        <v>12632865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5629068</v>
      </c>
      <c r="F26" s="36">
        <v>0</v>
      </c>
      <c r="G26" s="36">
        <v>1019490</v>
      </c>
      <c r="H26" s="36">
        <v>49508</v>
      </c>
      <c r="I26" s="37">
        <f t="shared" si="0"/>
        <v>6698066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2042934</v>
      </c>
      <c r="F27" s="36">
        <v>0</v>
      </c>
      <c r="G27" s="36">
        <v>0</v>
      </c>
      <c r="H27" s="36">
        <v>6785</v>
      </c>
      <c r="I27" s="37">
        <f t="shared" si="0"/>
        <v>2049719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7820381</v>
      </c>
      <c r="F28" s="36">
        <v>0</v>
      </c>
      <c r="G28" s="36">
        <v>41545</v>
      </c>
      <c r="H28" s="36">
        <v>0</v>
      </c>
      <c r="I28" s="37">
        <f t="shared" si="0"/>
        <v>7861926</v>
      </c>
    </row>
    <row r="29" spans="1:9" ht="15" customHeight="1">
      <c r="A29" s="1" t="s">
        <v>41</v>
      </c>
      <c r="B29" s="2" t="s">
        <v>72</v>
      </c>
      <c r="C29" s="36">
        <v>581028</v>
      </c>
      <c r="D29" s="36">
        <v>0</v>
      </c>
      <c r="E29" s="36">
        <v>565461</v>
      </c>
      <c r="F29" s="36">
        <v>0</v>
      </c>
      <c r="G29" s="36">
        <v>0</v>
      </c>
      <c r="H29" s="36">
        <v>0</v>
      </c>
      <c r="I29" s="37">
        <f t="shared" si="0"/>
        <v>1146489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3325802</v>
      </c>
      <c r="F30" s="36">
        <v>0</v>
      </c>
      <c r="G30" s="36">
        <v>440</v>
      </c>
      <c r="H30" s="36">
        <v>4670</v>
      </c>
      <c r="I30" s="37">
        <f t="shared" si="0"/>
        <v>3330912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5284597</v>
      </c>
      <c r="F31" s="36">
        <v>0</v>
      </c>
      <c r="G31" s="36">
        <v>0</v>
      </c>
      <c r="H31" s="36">
        <v>104700</v>
      </c>
      <c r="I31" s="37">
        <f t="shared" si="0"/>
        <v>5389297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4683967</v>
      </c>
      <c r="F32" s="36">
        <v>0</v>
      </c>
      <c r="G32" s="36">
        <v>0</v>
      </c>
      <c r="H32" s="36">
        <v>65990</v>
      </c>
      <c r="I32" s="37">
        <f t="shared" si="0"/>
        <v>4749957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36">
        <v>2788203</v>
      </c>
      <c r="F33" s="36">
        <v>0</v>
      </c>
      <c r="G33" s="36">
        <v>0</v>
      </c>
      <c r="H33" s="36">
        <v>40000</v>
      </c>
      <c r="I33" s="37">
        <f t="shared" si="0"/>
        <v>2828203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2834735</v>
      </c>
      <c r="F34" s="36">
        <v>0</v>
      </c>
      <c r="G34" s="36">
        <v>0</v>
      </c>
      <c r="H34" s="36">
        <v>13203</v>
      </c>
      <c r="I34" s="37">
        <f t="shared" si="0"/>
        <v>2847938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5087417</v>
      </c>
      <c r="F35" s="36">
        <v>0</v>
      </c>
      <c r="G35" s="36">
        <v>0</v>
      </c>
      <c r="H35" s="36">
        <v>0</v>
      </c>
      <c r="I35" s="37">
        <f t="shared" si="0"/>
        <v>5087417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7691472</v>
      </c>
      <c r="F36" s="36">
        <v>0</v>
      </c>
      <c r="G36" s="36">
        <v>3996319</v>
      </c>
      <c r="H36" s="36">
        <v>0</v>
      </c>
      <c r="I36" s="37">
        <f t="shared" si="0"/>
        <v>11687791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1836458</v>
      </c>
      <c r="F37" s="36">
        <v>0</v>
      </c>
      <c r="G37" s="36">
        <v>0</v>
      </c>
      <c r="H37" s="36">
        <v>59500</v>
      </c>
      <c r="I37" s="37">
        <f t="shared" si="0"/>
        <v>1895958</v>
      </c>
    </row>
    <row r="38" spans="1:9" ht="15" customHeight="1">
      <c r="A38" s="1" t="s">
        <v>50</v>
      </c>
      <c r="B38" s="2" t="s">
        <v>81</v>
      </c>
      <c r="C38" s="36">
        <v>70000</v>
      </c>
      <c r="D38" s="36">
        <v>0</v>
      </c>
      <c r="E38" s="36">
        <v>7646558</v>
      </c>
      <c r="F38" s="36">
        <v>0</v>
      </c>
      <c r="G38" s="36">
        <v>0</v>
      </c>
      <c r="H38" s="36">
        <v>110705</v>
      </c>
      <c r="I38" s="37">
        <f t="shared" si="0"/>
        <v>7827263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696132</v>
      </c>
      <c r="F39" s="36">
        <v>0</v>
      </c>
      <c r="G39" s="36">
        <v>0</v>
      </c>
      <c r="H39" s="36">
        <v>0</v>
      </c>
      <c r="I39" s="37">
        <f t="shared" si="0"/>
        <v>696132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3170733</v>
      </c>
      <c r="F40" s="36">
        <v>0</v>
      </c>
      <c r="G40" s="36">
        <v>0</v>
      </c>
      <c r="H40" s="36">
        <v>369492</v>
      </c>
      <c r="I40" s="37">
        <f t="shared" si="0"/>
        <v>3540225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0</v>
      </c>
      <c r="E41" s="36">
        <v>10300452</v>
      </c>
      <c r="F41" s="36">
        <v>0</v>
      </c>
      <c r="G41" s="36">
        <v>0</v>
      </c>
      <c r="H41" s="36">
        <v>117432</v>
      </c>
      <c r="I41" s="37">
        <f t="shared" si="0"/>
        <v>10417884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7630600</v>
      </c>
      <c r="F42" s="36">
        <v>0</v>
      </c>
      <c r="G42" s="36">
        <v>0</v>
      </c>
      <c r="H42" s="36">
        <v>0</v>
      </c>
      <c r="I42" s="37">
        <f t="shared" si="0"/>
        <v>7630600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10421264</v>
      </c>
      <c r="F43" s="36">
        <v>0</v>
      </c>
      <c r="G43" s="36">
        <v>4925</v>
      </c>
      <c r="H43" s="36">
        <v>150030</v>
      </c>
      <c r="I43" s="37">
        <f t="shared" si="0"/>
        <v>10576219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8685092</v>
      </c>
      <c r="F44" s="36">
        <v>0</v>
      </c>
      <c r="G44" s="36">
        <v>0</v>
      </c>
      <c r="H44" s="36">
        <v>284092</v>
      </c>
      <c r="I44" s="37">
        <f t="shared" si="0"/>
        <v>8969184</v>
      </c>
    </row>
    <row r="45" spans="1:9" ht="15" customHeight="1">
      <c r="A45" s="1" t="s">
        <v>122</v>
      </c>
      <c r="B45" s="2" t="s">
        <v>121</v>
      </c>
      <c r="C45" s="36">
        <v>0</v>
      </c>
      <c r="D45" s="36">
        <v>0</v>
      </c>
      <c r="E45" s="36">
        <v>38549</v>
      </c>
      <c r="F45" s="36">
        <v>0</v>
      </c>
      <c r="G45" s="36">
        <v>0</v>
      </c>
      <c r="H45" s="36">
        <v>0</v>
      </c>
      <c r="I45" s="37">
        <f t="shared" si="0"/>
        <v>38549</v>
      </c>
    </row>
    <row r="46" spans="1:9" ht="19.5" customHeight="1">
      <c r="A46" s="67" t="s">
        <v>7</v>
      </c>
      <c r="B46" s="68"/>
      <c r="C46" s="48">
        <f aca="true" t="shared" si="1" ref="C46:I46">SUM(C13:C45)</f>
        <v>1067732</v>
      </c>
      <c r="D46" s="48">
        <f t="shared" si="1"/>
        <v>0</v>
      </c>
      <c r="E46" s="48">
        <f t="shared" si="1"/>
        <v>239766895</v>
      </c>
      <c r="F46" s="48">
        <f t="shared" si="1"/>
        <v>0</v>
      </c>
      <c r="G46" s="48">
        <f t="shared" si="1"/>
        <v>5233422</v>
      </c>
      <c r="H46" s="48">
        <f t="shared" si="1"/>
        <v>8447306</v>
      </c>
      <c r="I46" s="48">
        <f t="shared" si="1"/>
        <v>254515355</v>
      </c>
    </row>
    <row r="47" ht="12.75">
      <c r="A47" s="6" t="s">
        <v>124</v>
      </c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4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105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106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107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108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20" t="s">
        <v>109</v>
      </c>
      <c r="B54" s="4"/>
      <c r="C54" s="4"/>
      <c r="D54" s="4"/>
      <c r="E54" s="4"/>
      <c r="F54" s="4"/>
      <c r="G54" s="4"/>
      <c r="H54" s="4"/>
      <c r="I54" s="4"/>
    </row>
    <row r="55" ht="12.75">
      <c r="A55" s="20" t="s">
        <v>110</v>
      </c>
    </row>
    <row r="56" ht="12.75">
      <c r="A56" s="20" t="s">
        <v>111</v>
      </c>
    </row>
    <row r="57" s="28" customFormat="1" ht="12.75">
      <c r="A57" s="18"/>
    </row>
    <row r="58" s="28" customFormat="1" ht="12.75"/>
    <row r="59" s="28" customFormat="1" ht="12.75">
      <c r="A59" s="20"/>
    </row>
    <row r="60" s="28" customFormat="1" ht="12.75">
      <c r="C60" s="28">
        <v>1000000</v>
      </c>
    </row>
    <row r="61" spans="2:8" s="28" customFormat="1" ht="12.75">
      <c r="B61" s="28" t="s">
        <v>88</v>
      </c>
      <c r="C61" s="28" t="s">
        <v>98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104</v>
      </c>
    </row>
    <row r="62" spans="2:9" s="28" customFormat="1" ht="12.75">
      <c r="B62" s="28" t="s">
        <v>89</v>
      </c>
      <c r="C62" s="29">
        <f aca="true" t="shared" si="2" ref="C62:H62">C46/$C$60</f>
        <v>1.067732</v>
      </c>
      <c r="D62" s="29">
        <f t="shared" si="2"/>
        <v>0</v>
      </c>
      <c r="E62" s="29">
        <f t="shared" si="2"/>
        <v>239.766895</v>
      </c>
      <c r="F62" s="29">
        <f t="shared" si="2"/>
        <v>0</v>
      </c>
      <c r="G62" s="29">
        <f t="shared" si="2"/>
        <v>5.233422</v>
      </c>
      <c r="H62" s="29">
        <f t="shared" si="2"/>
        <v>8.447306</v>
      </c>
      <c r="I62" s="29"/>
    </row>
    <row r="63" spans="3:9" s="28" customFormat="1" ht="12.75">
      <c r="C63" s="29"/>
      <c r="D63" s="29"/>
      <c r="E63" s="29"/>
      <c r="F63" s="29"/>
      <c r="G63" s="29"/>
      <c r="H63" s="29"/>
      <c r="I63" s="29"/>
    </row>
    <row r="64" spans="3:8" s="28" customFormat="1" ht="12.75">
      <c r="C64" s="29"/>
      <c r="D64" s="29"/>
      <c r="E64" s="29"/>
      <c r="F64" s="29"/>
      <c r="G64" s="29"/>
      <c r="H64" s="29"/>
    </row>
    <row r="65" spans="3:8" s="28" customFormat="1" ht="12.75">
      <c r="C65" s="29"/>
      <c r="D65" s="29"/>
      <c r="E65" s="29"/>
      <c r="F65" s="29"/>
      <c r="G65" s="29"/>
      <c r="H65" s="29"/>
    </row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1" customFormat="1" ht="12.75"/>
    <row r="86" s="21" customFormat="1" ht="12.75"/>
    <row r="87" s="21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4" width="11.421875" style="14" customWidth="1"/>
    <col min="5" max="5" width="12.00390625" style="14" bestFit="1" customWidth="1"/>
    <col min="6" max="8" width="11.421875" style="14" customWidth="1"/>
    <col min="9" max="9" width="12.00390625" style="14" bestFit="1" customWidth="1"/>
    <col min="10" max="16384" width="11.421875" style="14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9" ht="15.75">
      <c r="A6" s="15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12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71"/>
      <c r="I10" s="65" t="s">
        <v>112</v>
      </c>
    </row>
    <row r="11" spans="1:9" ht="25.5">
      <c r="A11" s="72"/>
      <c r="B11" s="73"/>
      <c r="C11" s="74" t="s">
        <v>113</v>
      </c>
      <c r="D11" s="74"/>
      <c r="E11" s="74"/>
      <c r="F11" s="74"/>
      <c r="G11" s="74"/>
      <c r="H11" s="57" t="s">
        <v>114</v>
      </c>
      <c r="I11" s="72"/>
    </row>
    <row r="12" spans="1:9" ht="19.5" customHeight="1">
      <c r="A12" s="69"/>
      <c r="B12" s="66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6"/>
    </row>
    <row r="13" spans="1:9" ht="15" customHeight="1">
      <c r="A13" s="30" t="s">
        <v>5</v>
      </c>
      <c r="B13" s="31" t="s">
        <v>6</v>
      </c>
      <c r="C13" s="38">
        <v>731520</v>
      </c>
      <c r="D13" s="38"/>
      <c r="E13" s="38">
        <v>23607566</v>
      </c>
      <c r="F13" s="38">
        <v>0</v>
      </c>
      <c r="G13" s="38">
        <v>0</v>
      </c>
      <c r="H13" s="38">
        <v>136137000</v>
      </c>
      <c r="I13" s="39">
        <f aca="true" t="shared" si="0" ref="I13:I38">SUM(C13:H13)</f>
        <v>160476086</v>
      </c>
    </row>
    <row r="14" spans="1:9" ht="15" customHeight="1">
      <c r="A14" s="44" t="s">
        <v>26</v>
      </c>
      <c r="B14" s="45" t="s">
        <v>57</v>
      </c>
      <c r="C14" s="46">
        <v>435600</v>
      </c>
      <c r="D14" s="46"/>
      <c r="E14" s="46">
        <v>412160</v>
      </c>
      <c r="F14" s="46">
        <v>0</v>
      </c>
      <c r="G14" s="46">
        <v>0</v>
      </c>
      <c r="H14" s="46">
        <v>1779897</v>
      </c>
      <c r="I14" s="41">
        <f t="shared" si="0"/>
        <v>2627657</v>
      </c>
    </row>
    <row r="15" spans="1:9" ht="15" customHeight="1">
      <c r="A15" s="44" t="s">
        <v>27</v>
      </c>
      <c r="B15" s="45" t="s">
        <v>58</v>
      </c>
      <c r="C15" s="46">
        <v>1393920</v>
      </c>
      <c r="D15" s="46"/>
      <c r="E15" s="46">
        <v>279360</v>
      </c>
      <c r="F15" s="46">
        <v>0</v>
      </c>
      <c r="G15" s="46">
        <v>0</v>
      </c>
      <c r="H15" s="46">
        <v>0</v>
      </c>
      <c r="I15" s="41">
        <f t="shared" si="0"/>
        <v>1673280</v>
      </c>
    </row>
    <row r="16" spans="1:9" ht="15" customHeight="1">
      <c r="A16" s="44" t="s">
        <v>29</v>
      </c>
      <c r="B16" s="45" t="s">
        <v>60</v>
      </c>
      <c r="C16" s="46">
        <v>419760</v>
      </c>
      <c r="D16" s="46"/>
      <c r="E16" s="46">
        <v>216000</v>
      </c>
      <c r="F16" s="46">
        <v>0</v>
      </c>
      <c r="G16" s="46">
        <v>0</v>
      </c>
      <c r="H16" s="46">
        <v>458669</v>
      </c>
      <c r="I16" s="41">
        <f t="shared" si="0"/>
        <v>1094429</v>
      </c>
    </row>
    <row r="17" spans="1:9" ht="15" customHeight="1">
      <c r="A17" s="44" t="s">
        <v>30</v>
      </c>
      <c r="B17" s="45" t="s">
        <v>61</v>
      </c>
      <c r="C17" s="46">
        <v>1983600</v>
      </c>
      <c r="D17" s="46"/>
      <c r="E17" s="46">
        <v>597555</v>
      </c>
      <c r="F17" s="46">
        <v>0</v>
      </c>
      <c r="G17" s="46">
        <v>0</v>
      </c>
      <c r="H17" s="46">
        <v>961745</v>
      </c>
      <c r="I17" s="41">
        <f t="shared" si="0"/>
        <v>3542900</v>
      </c>
    </row>
    <row r="18" spans="1:9" ht="15" customHeight="1">
      <c r="A18" s="44" t="s">
        <v>31</v>
      </c>
      <c r="B18" s="45" t="s">
        <v>62</v>
      </c>
      <c r="C18" s="46">
        <v>2939760</v>
      </c>
      <c r="D18" s="46"/>
      <c r="E18" s="46">
        <v>1167525</v>
      </c>
      <c r="F18" s="46">
        <v>0</v>
      </c>
      <c r="G18" s="46">
        <v>0</v>
      </c>
      <c r="H18" s="46">
        <v>0</v>
      </c>
      <c r="I18" s="41">
        <f t="shared" si="0"/>
        <v>4107285</v>
      </c>
    </row>
    <row r="19" spans="1:9" ht="15" customHeight="1">
      <c r="A19" s="44" t="s">
        <v>32</v>
      </c>
      <c r="B19" s="45" t="s">
        <v>63</v>
      </c>
      <c r="C19" s="46">
        <v>3704400</v>
      </c>
      <c r="D19" s="46"/>
      <c r="E19" s="46">
        <v>1798559</v>
      </c>
      <c r="F19" s="46">
        <v>0</v>
      </c>
      <c r="G19" s="46">
        <v>0</v>
      </c>
      <c r="H19" s="46">
        <v>0</v>
      </c>
      <c r="I19" s="41">
        <f t="shared" si="0"/>
        <v>5502959</v>
      </c>
    </row>
    <row r="20" spans="1:9" ht="15" customHeight="1">
      <c r="A20" s="44" t="s">
        <v>33</v>
      </c>
      <c r="B20" s="45" t="s">
        <v>64</v>
      </c>
      <c r="C20" s="46">
        <v>726480</v>
      </c>
      <c r="D20" s="46"/>
      <c r="E20" s="46">
        <v>160560</v>
      </c>
      <c r="F20" s="46">
        <v>0</v>
      </c>
      <c r="G20" s="46">
        <v>0</v>
      </c>
      <c r="H20" s="46">
        <v>0</v>
      </c>
      <c r="I20" s="41">
        <f t="shared" si="0"/>
        <v>887040</v>
      </c>
    </row>
    <row r="21" spans="1:9" ht="15" customHeight="1">
      <c r="A21" s="44" t="s">
        <v>34</v>
      </c>
      <c r="B21" s="45" t="s">
        <v>65</v>
      </c>
      <c r="C21" s="46">
        <v>1905120</v>
      </c>
      <c r="D21" s="46"/>
      <c r="E21" s="46">
        <v>781920</v>
      </c>
      <c r="F21" s="46">
        <v>0</v>
      </c>
      <c r="G21" s="46">
        <v>0</v>
      </c>
      <c r="H21" s="46">
        <v>0</v>
      </c>
      <c r="I21" s="41">
        <f t="shared" si="0"/>
        <v>2687040</v>
      </c>
    </row>
    <row r="22" spans="1:9" ht="15" customHeight="1">
      <c r="A22" s="44" t="s">
        <v>35</v>
      </c>
      <c r="B22" s="45" t="s">
        <v>66</v>
      </c>
      <c r="C22" s="46">
        <v>3629520</v>
      </c>
      <c r="D22" s="46"/>
      <c r="E22" s="46">
        <v>3143608</v>
      </c>
      <c r="F22" s="46">
        <v>0</v>
      </c>
      <c r="G22" s="46">
        <v>0</v>
      </c>
      <c r="H22" s="46">
        <v>0</v>
      </c>
      <c r="I22" s="41">
        <f t="shared" si="0"/>
        <v>6773128</v>
      </c>
    </row>
    <row r="23" spans="1:9" ht="15" customHeight="1">
      <c r="A23" s="44" t="s">
        <v>36</v>
      </c>
      <c r="B23" s="45" t="s">
        <v>67</v>
      </c>
      <c r="C23" s="46">
        <v>3449520</v>
      </c>
      <c r="D23" s="46"/>
      <c r="E23" s="46">
        <v>1459484</v>
      </c>
      <c r="F23" s="46">
        <v>0</v>
      </c>
      <c r="G23" s="46">
        <v>0</v>
      </c>
      <c r="H23" s="46">
        <v>230546</v>
      </c>
      <c r="I23" s="41">
        <f t="shared" si="0"/>
        <v>5139550</v>
      </c>
    </row>
    <row r="24" spans="1:9" ht="15" customHeight="1">
      <c r="A24" s="44" t="s">
        <v>37</v>
      </c>
      <c r="B24" s="45" t="s">
        <v>68</v>
      </c>
      <c r="C24" s="46">
        <v>5035680</v>
      </c>
      <c r="D24" s="46"/>
      <c r="E24" s="46">
        <v>1754639</v>
      </c>
      <c r="F24" s="46">
        <v>0</v>
      </c>
      <c r="G24" s="46">
        <v>0</v>
      </c>
      <c r="H24" s="46">
        <v>0</v>
      </c>
      <c r="I24" s="41">
        <f t="shared" si="0"/>
        <v>6790319</v>
      </c>
    </row>
    <row r="25" spans="1:9" ht="15" customHeight="1">
      <c r="A25" s="44" t="s">
        <v>38</v>
      </c>
      <c r="B25" s="45" t="s">
        <v>69</v>
      </c>
      <c r="C25" s="46">
        <v>3431520</v>
      </c>
      <c r="D25" s="46"/>
      <c r="E25" s="46">
        <v>2306912</v>
      </c>
      <c r="F25" s="46">
        <v>0</v>
      </c>
      <c r="G25" s="46">
        <v>0</v>
      </c>
      <c r="H25" s="46">
        <v>3653710</v>
      </c>
      <c r="I25" s="41">
        <f t="shared" si="0"/>
        <v>9392142</v>
      </c>
    </row>
    <row r="26" spans="1:9" ht="15" customHeight="1">
      <c r="A26" s="44" t="s">
        <v>39</v>
      </c>
      <c r="B26" s="45" t="s">
        <v>70</v>
      </c>
      <c r="C26" s="46">
        <v>1499040</v>
      </c>
      <c r="D26" s="46"/>
      <c r="E26" s="46">
        <v>956885</v>
      </c>
      <c r="F26" s="46">
        <v>0</v>
      </c>
      <c r="G26" s="46">
        <v>0</v>
      </c>
      <c r="H26" s="46">
        <v>0</v>
      </c>
      <c r="I26" s="41">
        <f t="shared" si="0"/>
        <v>2455925</v>
      </c>
    </row>
    <row r="27" spans="1:9" ht="15" customHeight="1">
      <c r="A27" s="44" t="s">
        <v>40</v>
      </c>
      <c r="B27" s="45" t="s">
        <v>71</v>
      </c>
      <c r="C27" s="46">
        <v>1209600</v>
      </c>
      <c r="D27" s="46"/>
      <c r="E27" s="46">
        <v>801765</v>
      </c>
      <c r="F27" s="46">
        <v>0</v>
      </c>
      <c r="G27" s="46">
        <v>0</v>
      </c>
      <c r="H27" s="46">
        <v>0</v>
      </c>
      <c r="I27" s="41">
        <f t="shared" si="0"/>
        <v>2011365</v>
      </c>
    </row>
    <row r="28" spans="1:9" ht="15" customHeight="1">
      <c r="A28" s="44" t="s">
        <v>41</v>
      </c>
      <c r="B28" s="45" t="s">
        <v>72</v>
      </c>
      <c r="C28" s="46">
        <v>820800</v>
      </c>
      <c r="D28" s="46"/>
      <c r="E28" s="46">
        <v>457969</v>
      </c>
      <c r="F28" s="46">
        <v>0</v>
      </c>
      <c r="G28" s="46">
        <v>0</v>
      </c>
      <c r="H28" s="46">
        <v>0</v>
      </c>
      <c r="I28" s="41">
        <f t="shared" si="0"/>
        <v>1278769</v>
      </c>
    </row>
    <row r="29" spans="1:9" ht="15" customHeight="1">
      <c r="A29" s="44" t="s">
        <v>42</v>
      </c>
      <c r="B29" s="45" t="s">
        <v>73</v>
      </c>
      <c r="C29" s="46">
        <v>1032480</v>
      </c>
      <c r="D29" s="46"/>
      <c r="E29" s="46">
        <v>194400</v>
      </c>
      <c r="F29" s="46">
        <v>0</v>
      </c>
      <c r="G29" s="46">
        <v>0</v>
      </c>
      <c r="H29" s="46">
        <v>0</v>
      </c>
      <c r="I29" s="41">
        <f t="shared" si="0"/>
        <v>1226880</v>
      </c>
    </row>
    <row r="30" spans="1:9" ht="15" customHeight="1">
      <c r="A30" s="44" t="s">
        <v>43</v>
      </c>
      <c r="B30" s="45" t="s">
        <v>74</v>
      </c>
      <c r="C30" s="46">
        <v>2098080</v>
      </c>
      <c r="D30" s="46"/>
      <c r="E30" s="46">
        <v>636165</v>
      </c>
      <c r="F30" s="46">
        <v>0</v>
      </c>
      <c r="G30" s="46">
        <v>0</v>
      </c>
      <c r="H30" s="46">
        <v>0</v>
      </c>
      <c r="I30" s="41">
        <f t="shared" si="0"/>
        <v>2734245</v>
      </c>
    </row>
    <row r="31" spans="1:9" ht="15" customHeight="1">
      <c r="A31" s="44" t="s">
        <v>44</v>
      </c>
      <c r="B31" s="45" t="s">
        <v>75</v>
      </c>
      <c r="C31" s="46">
        <v>971280</v>
      </c>
      <c r="D31" s="46"/>
      <c r="E31" s="46">
        <v>857925</v>
      </c>
      <c r="F31" s="46">
        <v>0</v>
      </c>
      <c r="G31" s="46">
        <v>0</v>
      </c>
      <c r="H31" s="46">
        <v>0</v>
      </c>
      <c r="I31" s="41">
        <f t="shared" si="0"/>
        <v>1829205</v>
      </c>
    </row>
    <row r="32" spans="1:9" ht="15" customHeight="1">
      <c r="A32" s="44" t="s">
        <v>45</v>
      </c>
      <c r="B32" s="45" t="s">
        <v>76</v>
      </c>
      <c r="C32" s="46">
        <v>424800</v>
      </c>
      <c r="D32" s="46"/>
      <c r="E32" s="46">
        <v>513075</v>
      </c>
      <c r="F32" s="46">
        <v>0</v>
      </c>
      <c r="G32" s="46">
        <v>0</v>
      </c>
      <c r="H32" s="46">
        <v>0</v>
      </c>
      <c r="I32" s="41">
        <f t="shared" si="0"/>
        <v>937875</v>
      </c>
    </row>
    <row r="33" spans="1:9" ht="15" customHeight="1">
      <c r="A33" s="44" t="s">
        <v>46</v>
      </c>
      <c r="B33" s="45" t="s">
        <v>77</v>
      </c>
      <c r="C33" s="46">
        <v>1246320</v>
      </c>
      <c r="D33" s="46"/>
      <c r="E33" s="46">
        <v>807160</v>
      </c>
      <c r="F33" s="46">
        <v>0</v>
      </c>
      <c r="G33" s="46">
        <v>0</v>
      </c>
      <c r="H33" s="46">
        <v>0</v>
      </c>
      <c r="I33" s="41">
        <f t="shared" si="0"/>
        <v>2053480</v>
      </c>
    </row>
    <row r="34" spans="1:9" ht="15" customHeight="1">
      <c r="A34" s="44" t="s">
        <v>47</v>
      </c>
      <c r="B34" s="45" t="s">
        <v>78</v>
      </c>
      <c r="C34" s="46">
        <v>1203840</v>
      </c>
      <c r="D34" s="46"/>
      <c r="E34" s="46">
        <v>221040</v>
      </c>
      <c r="F34" s="46">
        <v>0</v>
      </c>
      <c r="G34" s="46">
        <v>0</v>
      </c>
      <c r="H34" s="46">
        <v>0</v>
      </c>
      <c r="I34" s="41">
        <f t="shared" si="0"/>
        <v>1424880</v>
      </c>
    </row>
    <row r="35" spans="1:9" ht="15" customHeight="1">
      <c r="A35" s="44" t="s">
        <v>48</v>
      </c>
      <c r="B35" s="45" t="s">
        <v>79</v>
      </c>
      <c r="C35" s="46">
        <v>0</v>
      </c>
      <c r="D35" s="46"/>
      <c r="E35" s="46">
        <v>1810067496</v>
      </c>
      <c r="F35" s="46">
        <v>4616636</v>
      </c>
      <c r="G35" s="46">
        <v>34894003</v>
      </c>
      <c r="H35" s="46">
        <v>647419</v>
      </c>
      <c r="I35" s="41">
        <f t="shared" si="0"/>
        <v>1850225554</v>
      </c>
    </row>
    <row r="36" spans="1:9" ht="15" customHeight="1">
      <c r="A36" s="44" t="s">
        <v>49</v>
      </c>
      <c r="B36" s="45" t="s">
        <v>80</v>
      </c>
      <c r="C36" s="46">
        <v>0</v>
      </c>
      <c r="D36" s="46"/>
      <c r="E36" s="46">
        <v>0</v>
      </c>
      <c r="F36" s="46">
        <v>0</v>
      </c>
      <c r="G36" s="46">
        <v>0</v>
      </c>
      <c r="H36" s="46">
        <v>640625488</v>
      </c>
      <c r="I36" s="41">
        <f t="shared" si="0"/>
        <v>640625488</v>
      </c>
    </row>
    <row r="37" spans="1:9" ht="15" customHeight="1">
      <c r="A37" s="44" t="s">
        <v>50</v>
      </c>
      <c r="B37" s="45" t="s">
        <v>81</v>
      </c>
      <c r="C37" s="46">
        <v>232560</v>
      </c>
      <c r="D37" s="46"/>
      <c r="E37" s="46">
        <v>1542195</v>
      </c>
      <c r="F37" s="46">
        <v>0</v>
      </c>
      <c r="G37" s="46">
        <v>0</v>
      </c>
      <c r="H37" s="46">
        <v>0</v>
      </c>
      <c r="I37" s="41">
        <f t="shared" si="0"/>
        <v>1774755</v>
      </c>
    </row>
    <row r="38" spans="1:9" ht="15" customHeight="1">
      <c r="A38" s="44" t="s">
        <v>51</v>
      </c>
      <c r="B38" s="45" t="s">
        <v>82</v>
      </c>
      <c r="C38" s="46">
        <v>341280</v>
      </c>
      <c r="D38" s="46"/>
      <c r="E38" s="46">
        <v>530230</v>
      </c>
      <c r="F38" s="46">
        <v>0</v>
      </c>
      <c r="G38" s="46">
        <v>0</v>
      </c>
      <c r="H38" s="46">
        <v>0</v>
      </c>
      <c r="I38" s="41">
        <f t="shared" si="0"/>
        <v>871510</v>
      </c>
    </row>
    <row r="39" spans="1:9" ht="15" customHeight="1">
      <c r="A39" s="44" t="s">
        <v>52</v>
      </c>
      <c r="B39" s="45" t="s">
        <v>83</v>
      </c>
      <c r="C39" s="46">
        <v>0</v>
      </c>
      <c r="D39" s="46"/>
      <c r="E39" s="46">
        <v>2437288</v>
      </c>
      <c r="F39" s="46">
        <v>0</v>
      </c>
      <c r="G39" s="46">
        <v>0</v>
      </c>
      <c r="H39" s="46">
        <v>0</v>
      </c>
      <c r="I39" s="41">
        <f aca="true" t="shared" si="1" ref="I39:I44">SUM(C39:H39)</f>
        <v>2437288</v>
      </c>
    </row>
    <row r="40" spans="1:9" ht="15" customHeight="1">
      <c r="A40" s="44" t="s">
        <v>53</v>
      </c>
      <c r="B40" s="45" t="s">
        <v>84</v>
      </c>
      <c r="C40" s="46">
        <v>1758240</v>
      </c>
      <c r="D40" s="46"/>
      <c r="E40" s="46">
        <v>3864965</v>
      </c>
      <c r="F40" s="46">
        <v>0</v>
      </c>
      <c r="G40" s="46">
        <v>0</v>
      </c>
      <c r="H40" s="46">
        <v>720035</v>
      </c>
      <c r="I40" s="41">
        <f t="shared" si="1"/>
        <v>6343240</v>
      </c>
    </row>
    <row r="41" spans="1:9" ht="15" customHeight="1">
      <c r="A41" s="32" t="s">
        <v>54</v>
      </c>
      <c r="B41" s="33" t="s">
        <v>85</v>
      </c>
      <c r="C41" s="40">
        <v>4846320</v>
      </c>
      <c r="D41" s="40"/>
      <c r="E41" s="40">
        <v>4811795</v>
      </c>
      <c r="F41" s="46">
        <v>0</v>
      </c>
      <c r="G41" s="46">
        <v>0</v>
      </c>
      <c r="H41" s="46">
        <v>3853834</v>
      </c>
      <c r="I41" s="41">
        <f t="shared" si="1"/>
        <v>13511949</v>
      </c>
    </row>
    <row r="42" spans="1:9" ht="15" customHeight="1">
      <c r="A42" s="32" t="s">
        <v>55</v>
      </c>
      <c r="B42" s="33" t="s">
        <v>86</v>
      </c>
      <c r="C42" s="40">
        <v>5536800</v>
      </c>
      <c r="D42" s="40"/>
      <c r="E42" s="40">
        <v>5476033</v>
      </c>
      <c r="F42" s="46">
        <v>0</v>
      </c>
      <c r="G42" s="46">
        <v>0</v>
      </c>
      <c r="H42" s="46">
        <v>3042236</v>
      </c>
      <c r="I42" s="41">
        <f t="shared" si="1"/>
        <v>14055069</v>
      </c>
    </row>
    <row r="43" spans="1:9" ht="15" customHeight="1">
      <c r="A43" s="32" t="s">
        <v>56</v>
      </c>
      <c r="B43" s="33" t="s">
        <v>87</v>
      </c>
      <c r="C43" s="40">
        <v>3385440</v>
      </c>
      <c r="D43" s="40"/>
      <c r="E43" s="40">
        <v>2717742</v>
      </c>
      <c r="F43" s="40">
        <v>0</v>
      </c>
      <c r="G43" s="40">
        <v>0</v>
      </c>
      <c r="H43" s="46">
        <v>0</v>
      </c>
      <c r="I43" s="41">
        <f t="shared" si="1"/>
        <v>6103182</v>
      </c>
    </row>
    <row r="44" spans="1:9" ht="15" customHeight="1">
      <c r="A44" s="34" t="s">
        <v>122</v>
      </c>
      <c r="B44" s="35" t="s">
        <v>121</v>
      </c>
      <c r="C44" s="42">
        <v>720</v>
      </c>
      <c r="D44" s="42"/>
      <c r="E44" s="42">
        <v>2812452</v>
      </c>
      <c r="F44" s="63">
        <v>0</v>
      </c>
      <c r="G44" s="40">
        <v>0</v>
      </c>
      <c r="H44" s="46">
        <v>0</v>
      </c>
      <c r="I44" s="43">
        <f t="shared" si="1"/>
        <v>2813172</v>
      </c>
    </row>
    <row r="45" spans="1:9" ht="19.5" customHeight="1">
      <c r="A45" s="67" t="s">
        <v>7</v>
      </c>
      <c r="B45" s="68"/>
      <c r="C45" s="48">
        <f aca="true" t="shared" si="2" ref="C45:I45">SUM(C13:C44)</f>
        <v>56394000</v>
      </c>
      <c r="D45" s="48">
        <f t="shared" si="2"/>
        <v>0</v>
      </c>
      <c r="E45" s="48">
        <f t="shared" si="2"/>
        <v>1877392428</v>
      </c>
      <c r="F45" s="48">
        <f t="shared" si="2"/>
        <v>4616636</v>
      </c>
      <c r="G45" s="48">
        <f t="shared" si="2"/>
        <v>34894003</v>
      </c>
      <c r="H45" s="48">
        <f t="shared" si="2"/>
        <v>792110579</v>
      </c>
      <c r="I45" s="48">
        <f t="shared" si="2"/>
        <v>2765407646</v>
      </c>
    </row>
    <row r="46" ht="12.75">
      <c r="A46" s="6" t="s">
        <v>124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ht="12.75">
      <c r="A52" s="20" t="s">
        <v>108</v>
      </c>
    </row>
    <row r="53" ht="12.75">
      <c r="A53" s="20" t="s">
        <v>109</v>
      </c>
    </row>
    <row r="54" s="28" customFormat="1" ht="12.75">
      <c r="A54" s="20" t="s">
        <v>110</v>
      </c>
    </row>
    <row r="55" s="28" customFormat="1" ht="12.75">
      <c r="A55" s="20" t="s">
        <v>111</v>
      </c>
    </row>
    <row r="56" s="28" customFormat="1" ht="12.75">
      <c r="A56" s="20"/>
    </row>
    <row r="57" s="28" customFormat="1" ht="12.75"/>
    <row r="58" s="28" customFormat="1" ht="12.75"/>
    <row r="59" s="28" customFormat="1" ht="12.75"/>
    <row r="60" s="28" customFormat="1" ht="12.75">
      <c r="A60" s="18"/>
    </row>
    <row r="61" s="28" customFormat="1" ht="12.75"/>
    <row r="62" s="28" customFormat="1" ht="12.75">
      <c r="A62" s="20"/>
    </row>
    <row r="63" s="28" customFormat="1" ht="12.75">
      <c r="C63" s="28">
        <v>1000000</v>
      </c>
    </row>
    <row r="64" spans="2:8" s="28" customFormat="1" ht="12.75">
      <c r="B64" s="28" t="s">
        <v>88</v>
      </c>
      <c r="C64" s="28" t="str">
        <f>+C12</f>
        <v>5-2.1</v>
      </c>
      <c r="D64" s="28" t="str">
        <f>+D12</f>
        <v>5-2.2</v>
      </c>
      <c r="E64" s="28" t="str">
        <f>+E12</f>
        <v>5-2.3</v>
      </c>
      <c r="G64" s="28" t="str">
        <f>+G12</f>
        <v>5-2.5</v>
      </c>
      <c r="H64" s="28" t="str">
        <f>+H12</f>
        <v>6-2.6</v>
      </c>
    </row>
    <row r="65" spans="2:10" s="28" customFormat="1" ht="12.75">
      <c r="B65" s="28" t="s">
        <v>89</v>
      </c>
      <c r="C65" s="29">
        <f>C45/$C$63</f>
        <v>56.394</v>
      </c>
      <c r="D65" s="29">
        <f>D45/$C$63</f>
        <v>0</v>
      </c>
      <c r="E65" s="29">
        <f>E45/$C$63</f>
        <v>1877.392428</v>
      </c>
      <c r="F65" s="29"/>
      <c r="G65" s="29">
        <f>G45/$C$63</f>
        <v>34.894003</v>
      </c>
      <c r="H65" s="29">
        <f>H45/$C$63</f>
        <v>792.110579</v>
      </c>
      <c r="I65" s="29"/>
      <c r="J65" s="29"/>
    </row>
    <row r="66" spans="3:10" s="28" customFormat="1" ht="12.75">
      <c r="C66" s="29"/>
      <c r="D66" s="29"/>
      <c r="E66" s="29"/>
      <c r="F66" s="29"/>
      <c r="G66" s="29"/>
      <c r="H66" s="29"/>
      <c r="I66" s="29"/>
      <c r="J66" s="29"/>
    </row>
    <row r="67" s="28" customFormat="1" ht="12.75"/>
    <row r="68" s="2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71"/>
      <c r="I10" s="65" t="s">
        <v>112</v>
      </c>
    </row>
    <row r="11" spans="1:9" ht="25.5">
      <c r="A11" s="72"/>
      <c r="B11" s="73"/>
      <c r="C11" s="74" t="s">
        <v>113</v>
      </c>
      <c r="D11" s="74"/>
      <c r="E11" s="74"/>
      <c r="F11" s="74"/>
      <c r="G11" s="74"/>
      <c r="H11" s="57" t="s">
        <v>114</v>
      </c>
      <c r="I11" s="72"/>
    </row>
    <row r="12" spans="1:13" ht="19.5" customHeight="1">
      <c r="A12" s="69"/>
      <c r="B12" s="66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6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>
        <v>0</v>
      </c>
      <c r="D13" s="36"/>
      <c r="E13" s="47">
        <v>4789204</v>
      </c>
      <c r="F13" s="36"/>
      <c r="G13" s="36">
        <v>0</v>
      </c>
      <c r="H13" s="36">
        <v>2840000</v>
      </c>
      <c r="I13" s="37">
        <f>SUM(C13:H13)</f>
        <v>7629204</v>
      </c>
    </row>
    <row r="14" spans="1:9" ht="15" customHeight="1">
      <c r="A14" s="1" t="s">
        <v>26</v>
      </c>
      <c r="B14" s="2" t="s">
        <v>57</v>
      </c>
      <c r="C14" s="36">
        <v>0</v>
      </c>
      <c r="D14" s="36"/>
      <c r="E14" s="47">
        <v>5089513</v>
      </c>
      <c r="F14" s="36"/>
      <c r="G14" s="36">
        <v>0</v>
      </c>
      <c r="H14" s="36">
        <v>108566</v>
      </c>
      <c r="I14" s="37">
        <f aca="true" t="shared" si="0" ref="I14:I45">SUM(C14:H14)</f>
        <v>5198079</v>
      </c>
    </row>
    <row r="15" spans="1:9" ht="15" customHeight="1">
      <c r="A15" s="1" t="s">
        <v>27</v>
      </c>
      <c r="B15" s="2" t="s">
        <v>58</v>
      </c>
      <c r="C15" s="36">
        <v>1650</v>
      </c>
      <c r="D15" s="36"/>
      <c r="E15" s="47">
        <v>7362759</v>
      </c>
      <c r="F15" s="36"/>
      <c r="G15" s="36">
        <v>0</v>
      </c>
      <c r="H15" s="36">
        <v>1246211</v>
      </c>
      <c r="I15" s="37">
        <f t="shared" si="0"/>
        <v>8610620</v>
      </c>
    </row>
    <row r="16" spans="1:9" ht="15" customHeight="1">
      <c r="A16" s="1" t="s">
        <v>28</v>
      </c>
      <c r="B16" s="2" t="s">
        <v>59</v>
      </c>
      <c r="C16" s="36">
        <v>0</v>
      </c>
      <c r="D16" s="36"/>
      <c r="E16" s="47">
        <v>5770152</v>
      </c>
      <c r="F16" s="36"/>
      <c r="G16" s="36">
        <v>0</v>
      </c>
      <c r="H16" s="36">
        <v>3229973</v>
      </c>
      <c r="I16" s="37">
        <f t="shared" si="0"/>
        <v>9000125</v>
      </c>
    </row>
    <row r="17" spans="1:9" ht="15" customHeight="1">
      <c r="A17" s="1" t="s">
        <v>29</v>
      </c>
      <c r="B17" s="2" t="s">
        <v>60</v>
      </c>
      <c r="C17" s="36">
        <v>0</v>
      </c>
      <c r="D17" s="36"/>
      <c r="E17" s="47">
        <v>1395600</v>
      </c>
      <c r="F17" s="36"/>
      <c r="G17" s="36">
        <v>0</v>
      </c>
      <c r="H17" s="36">
        <v>0</v>
      </c>
      <c r="I17" s="37">
        <f t="shared" si="0"/>
        <v>1395600</v>
      </c>
    </row>
    <row r="18" spans="1:9" ht="15" customHeight="1">
      <c r="A18" s="1" t="s">
        <v>30</v>
      </c>
      <c r="B18" s="2" t="s">
        <v>61</v>
      </c>
      <c r="C18" s="36">
        <v>0</v>
      </c>
      <c r="D18" s="36"/>
      <c r="E18" s="47">
        <v>24024774</v>
      </c>
      <c r="F18" s="36"/>
      <c r="G18" s="36">
        <v>5250</v>
      </c>
      <c r="H18" s="36">
        <v>2728118</v>
      </c>
      <c r="I18" s="37">
        <f t="shared" si="0"/>
        <v>26758142</v>
      </c>
    </row>
    <row r="19" spans="1:9" ht="15" customHeight="1">
      <c r="A19" s="1" t="s">
        <v>31</v>
      </c>
      <c r="B19" s="2" t="s">
        <v>62</v>
      </c>
      <c r="C19" s="36">
        <v>0</v>
      </c>
      <c r="D19" s="36"/>
      <c r="E19" s="47">
        <v>20027366</v>
      </c>
      <c r="F19" s="36"/>
      <c r="G19" s="36">
        <v>0</v>
      </c>
      <c r="H19" s="36">
        <v>221116</v>
      </c>
      <c r="I19" s="37">
        <f t="shared" si="0"/>
        <v>20248482</v>
      </c>
    </row>
    <row r="20" spans="1:9" ht="15" customHeight="1">
      <c r="A20" s="1" t="s">
        <v>32</v>
      </c>
      <c r="B20" s="2" t="s">
        <v>63</v>
      </c>
      <c r="C20" s="36">
        <v>0</v>
      </c>
      <c r="D20" s="36"/>
      <c r="E20" s="47">
        <v>21621377</v>
      </c>
      <c r="F20" s="36"/>
      <c r="G20" s="36">
        <v>0</v>
      </c>
      <c r="H20" s="36">
        <v>198000</v>
      </c>
      <c r="I20" s="37">
        <f t="shared" si="0"/>
        <v>21819377</v>
      </c>
    </row>
    <row r="21" spans="1:9" ht="15" customHeight="1">
      <c r="A21" s="1" t="s">
        <v>33</v>
      </c>
      <c r="B21" s="2" t="s">
        <v>64</v>
      </c>
      <c r="C21" s="36">
        <v>0</v>
      </c>
      <c r="D21" s="36"/>
      <c r="E21" s="47">
        <v>3896027</v>
      </c>
      <c r="F21" s="36"/>
      <c r="G21" s="36">
        <v>0</v>
      </c>
      <c r="H21" s="36">
        <v>300683</v>
      </c>
      <c r="I21" s="37">
        <f t="shared" si="0"/>
        <v>4196710</v>
      </c>
    </row>
    <row r="22" spans="1:9" ht="15" customHeight="1">
      <c r="A22" s="1" t="s">
        <v>34</v>
      </c>
      <c r="B22" s="2" t="s">
        <v>65</v>
      </c>
      <c r="C22" s="36">
        <v>0</v>
      </c>
      <c r="D22" s="36"/>
      <c r="E22" s="47">
        <v>5407622</v>
      </c>
      <c r="F22" s="36"/>
      <c r="G22" s="36">
        <v>0</v>
      </c>
      <c r="H22" s="36">
        <v>0</v>
      </c>
      <c r="I22" s="37">
        <f t="shared" si="0"/>
        <v>5407622</v>
      </c>
    </row>
    <row r="23" spans="1:9" ht="15" customHeight="1">
      <c r="A23" s="1" t="s">
        <v>35</v>
      </c>
      <c r="B23" s="2" t="s">
        <v>66</v>
      </c>
      <c r="C23" s="36">
        <v>0</v>
      </c>
      <c r="D23" s="36"/>
      <c r="E23" s="47">
        <v>28431781</v>
      </c>
      <c r="F23" s="36"/>
      <c r="G23" s="36">
        <v>0</v>
      </c>
      <c r="H23" s="36">
        <v>402610</v>
      </c>
      <c r="I23" s="37">
        <f t="shared" si="0"/>
        <v>28834391</v>
      </c>
    </row>
    <row r="24" spans="1:9" ht="15" customHeight="1">
      <c r="A24" s="1" t="s">
        <v>36</v>
      </c>
      <c r="B24" s="2" t="s">
        <v>67</v>
      </c>
      <c r="C24" s="36">
        <v>0</v>
      </c>
      <c r="D24" s="36"/>
      <c r="E24" s="47">
        <v>23154170</v>
      </c>
      <c r="F24" s="36"/>
      <c r="G24" s="36">
        <v>0</v>
      </c>
      <c r="H24" s="36">
        <v>5014174</v>
      </c>
      <c r="I24" s="37">
        <f t="shared" si="0"/>
        <v>28168344</v>
      </c>
    </row>
    <row r="25" spans="1:9" ht="15" customHeight="1">
      <c r="A25" s="1" t="s">
        <v>37</v>
      </c>
      <c r="B25" s="2" t="s">
        <v>68</v>
      </c>
      <c r="C25" s="36">
        <v>0</v>
      </c>
      <c r="D25" s="36"/>
      <c r="E25" s="47">
        <v>29264154</v>
      </c>
      <c r="F25" s="36"/>
      <c r="G25" s="36">
        <v>0</v>
      </c>
      <c r="H25" s="36">
        <v>38476</v>
      </c>
      <c r="I25" s="37">
        <f t="shared" si="0"/>
        <v>29302630</v>
      </c>
    </row>
    <row r="26" spans="1:9" ht="15" customHeight="1">
      <c r="A26" s="1" t="s">
        <v>38</v>
      </c>
      <c r="B26" s="2" t="s">
        <v>69</v>
      </c>
      <c r="C26" s="36">
        <v>0</v>
      </c>
      <c r="D26" s="36"/>
      <c r="E26" s="47">
        <v>23123824</v>
      </c>
      <c r="F26" s="36"/>
      <c r="G26" s="36">
        <v>0</v>
      </c>
      <c r="H26" s="36">
        <v>455648</v>
      </c>
      <c r="I26" s="37">
        <f t="shared" si="0"/>
        <v>23579472</v>
      </c>
    </row>
    <row r="27" spans="1:9" ht="15" customHeight="1">
      <c r="A27" s="1" t="s">
        <v>39</v>
      </c>
      <c r="B27" s="2" t="s">
        <v>70</v>
      </c>
      <c r="C27" s="36">
        <v>0</v>
      </c>
      <c r="D27" s="36"/>
      <c r="E27" s="47">
        <v>7111367</v>
      </c>
      <c r="F27" s="36"/>
      <c r="G27" s="36">
        <v>0</v>
      </c>
      <c r="H27" s="36">
        <v>109607</v>
      </c>
      <c r="I27" s="37">
        <f t="shared" si="0"/>
        <v>7220974</v>
      </c>
    </row>
    <row r="28" spans="1:9" ht="15" customHeight="1">
      <c r="A28" s="1" t="s">
        <v>40</v>
      </c>
      <c r="B28" s="2" t="s">
        <v>71</v>
      </c>
      <c r="C28" s="36">
        <v>0</v>
      </c>
      <c r="D28" s="36"/>
      <c r="E28" s="47">
        <v>5025638</v>
      </c>
      <c r="F28" s="36"/>
      <c r="G28" s="36">
        <v>0</v>
      </c>
      <c r="H28" s="36">
        <v>0</v>
      </c>
      <c r="I28" s="37">
        <f t="shared" si="0"/>
        <v>5025638</v>
      </c>
    </row>
    <row r="29" spans="1:9" ht="15" customHeight="1">
      <c r="A29" s="1" t="s">
        <v>41</v>
      </c>
      <c r="B29" s="2" t="s">
        <v>72</v>
      </c>
      <c r="C29" s="36">
        <v>0</v>
      </c>
      <c r="D29" s="36"/>
      <c r="E29" s="47">
        <v>3398860</v>
      </c>
      <c r="F29" s="36"/>
      <c r="G29" s="36">
        <v>0</v>
      </c>
      <c r="H29" s="36">
        <v>0</v>
      </c>
      <c r="I29" s="37">
        <f t="shared" si="0"/>
        <v>3398860</v>
      </c>
    </row>
    <row r="30" spans="1:9" ht="15" customHeight="1">
      <c r="A30" s="1" t="s">
        <v>42</v>
      </c>
      <c r="B30" s="2" t="s">
        <v>73</v>
      </c>
      <c r="C30" s="36">
        <v>0</v>
      </c>
      <c r="D30" s="36"/>
      <c r="E30" s="47">
        <v>4663512</v>
      </c>
      <c r="F30" s="36"/>
      <c r="G30" s="36">
        <v>0</v>
      </c>
      <c r="H30" s="36">
        <v>32405</v>
      </c>
      <c r="I30" s="37">
        <f t="shared" si="0"/>
        <v>4695917</v>
      </c>
    </row>
    <row r="31" spans="1:9" ht="15" customHeight="1">
      <c r="A31" s="1" t="s">
        <v>43</v>
      </c>
      <c r="B31" s="2" t="s">
        <v>74</v>
      </c>
      <c r="C31" s="36">
        <v>0</v>
      </c>
      <c r="D31" s="36"/>
      <c r="E31" s="47">
        <v>11286615</v>
      </c>
      <c r="F31" s="36"/>
      <c r="G31" s="36">
        <v>0</v>
      </c>
      <c r="H31" s="36">
        <v>0</v>
      </c>
      <c r="I31" s="37">
        <f t="shared" si="0"/>
        <v>11286615</v>
      </c>
    </row>
    <row r="32" spans="1:9" ht="15" customHeight="1">
      <c r="A32" s="1" t="s">
        <v>44</v>
      </c>
      <c r="B32" s="2" t="s">
        <v>75</v>
      </c>
      <c r="C32" s="36">
        <v>0</v>
      </c>
      <c r="D32" s="36"/>
      <c r="E32" s="47">
        <v>9600120</v>
      </c>
      <c r="F32" s="36"/>
      <c r="G32" s="36">
        <v>0</v>
      </c>
      <c r="H32" s="36">
        <v>214700</v>
      </c>
      <c r="I32" s="37">
        <f t="shared" si="0"/>
        <v>9814820</v>
      </c>
    </row>
    <row r="33" spans="1:9" ht="15" customHeight="1">
      <c r="A33" s="1" t="s">
        <v>45</v>
      </c>
      <c r="B33" s="2" t="s">
        <v>76</v>
      </c>
      <c r="C33" s="36">
        <v>0</v>
      </c>
      <c r="D33" s="36"/>
      <c r="E33" s="47">
        <v>3085937</v>
      </c>
      <c r="F33" s="36"/>
      <c r="G33" s="36">
        <v>0</v>
      </c>
      <c r="H33" s="36">
        <v>0</v>
      </c>
      <c r="I33" s="37">
        <f t="shared" si="0"/>
        <v>3085937</v>
      </c>
    </row>
    <row r="34" spans="1:9" ht="15" customHeight="1">
      <c r="A34" s="1" t="s">
        <v>46</v>
      </c>
      <c r="B34" s="2" t="s">
        <v>77</v>
      </c>
      <c r="C34" s="36">
        <v>0</v>
      </c>
      <c r="D34" s="36"/>
      <c r="E34" s="47">
        <v>8454631</v>
      </c>
      <c r="F34" s="36"/>
      <c r="G34" s="36">
        <v>0</v>
      </c>
      <c r="H34" s="36">
        <v>334274</v>
      </c>
      <c r="I34" s="37">
        <f t="shared" si="0"/>
        <v>8788905</v>
      </c>
    </row>
    <row r="35" spans="1:9" ht="15" customHeight="1">
      <c r="A35" s="1" t="s">
        <v>47</v>
      </c>
      <c r="B35" s="2" t="s">
        <v>78</v>
      </c>
      <c r="C35" s="36">
        <v>0</v>
      </c>
      <c r="D35" s="36"/>
      <c r="E35" s="47">
        <v>4444072</v>
      </c>
      <c r="F35" s="36"/>
      <c r="G35" s="36">
        <v>0</v>
      </c>
      <c r="H35" s="36">
        <v>70000</v>
      </c>
      <c r="I35" s="37">
        <f t="shared" si="0"/>
        <v>4514072</v>
      </c>
    </row>
    <row r="36" spans="1:9" ht="15" customHeight="1">
      <c r="A36" s="1" t="s">
        <v>48</v>
      </c>
      <c r="B36" s="2" t="s">
        <v>79</v>
      </c>
      <c r="C36" s="36">
        <v>0</v>
      </c>
      <c r="D36" s="36"/>
      <c r="E36" s="47">
        <v>628781</v>
      </c>
      <c r="F36" s="36"/>
      <c r="G36" s="36">
        <v>0</v>
      </c>
      <c r="H36" s="36">
        <v>328500</v>
      </c>
      <c r="I36" s="37">
        <f t="shared" si="0"/>
        <v>957281</v>
      </c>
    </row>
    <row r="37" spans="1:9" ht="15" customHeight="1">
      <c r="A37" s="1" t="s">
        <v>49</v>
      </c>
      <c r="B37" s="2" t="s">
        <v>80</v>
      </c>
      <c r="C37" s="36">
        <v>0</v>
      </c>
      <c r="D37" s="36"/>
      <c r="E37" s="47">
        <v>0</v>
      </c>
      <c r="F37" s="36"/>
      <c r="G37" s="36">
        <v>0</v>
      </c>
      <c r="H37" s="36">
        <v>0</v>
      </c>
      <c r="I37" s="37">
        <f t="shared" si="0"/>
        <v>0</v>
      </c>
    </row>
    <row r="38" spans="1:9" ht="15" customHeight="1">
      <c r="A38" s="1" t="s">
        <v>50</v>
      </c>
      <c r="B38" s="2" t="s">
        <v>81</v>
      </c>
      <c r="C38" s="36">
        <v>0</v>
      </c>
      <c r="D38" s="36"/>
      <c r="E38" s="47">
        <v>44691837</v>
      </c>
      <c r="F38" s="36"/>
      <c r="G38" s="36">
        <v>0</v>
      </c>
      <c r="H38" s="36">
        <v>85111</v>
      </c>
      <c r="I38" s="37">
        <f t="shared" si="0"/>
        <v>44776948</v>
      </c>
    </row>
    <row r="39" spans="1:9" ht="15" customHeight="1">
      <c r="A39" s="1" t="s">
        <v>51</v>
      </c>
      <c r="B39" s="2" t="s">
        <v>82</v>
      </c>
      <c r="C39" s="36">
        <v>0</v>
      </c>
      <c r="D39" s="36"/>
      <c r="E39" s="47">
        <v>4480380</v>
      </c>
      <c r="F39" s="36"/>
      <c r="G39" s="36">
        <v>0</v>
      </c>
      <c r="H39" s="36">
        <v>0</v>
      </c>
      <c r="I39" s="37">
        <f t="shared" si="0"/>
        <v>4480380</v>
      </c>
    </row>
    <row r="40" spans="1:9" ht="15" customHeight="1">
      <c r="A40" s="1" t="s">
        <v>52</v>
      </c>
      <c r="B40" s="2" t="s">
        <v>83</v>
      </c>
      <c r="C40" s="36">
        <v>0</v>
      </c>
      <c r="D40" s="36"/>
      <c r="E40" s="47">
        <v>25470237</v>
      </c>
      <c r="F40" s="36"/>
      <c r="G40" s="36">
        <v>0</v>
      </c>
      <c r="H40" s="36">
        <v>290956</v>
      </c>
      <c r="I40" s="37">
        <f t="shared" si="0"/>
        <v>25761193</v>
      </c>
    </row>
    <row r="41" spans="1:9" ht="15" customHeight="1">
      <c r="A41" s="1" t="s">
        <v>53</v>
      </c>
      <c r="B41" s="2" t="s">
        <v>84</v>
      </c>
      <c r="C41" s="36">
        <v>0</v>
      </c>
      <c r="D41" s="36"/>
      <c r="E41" s="47">
        <v>36939343</v>
      </c>
      <c r="F41" s="36"/>
      <c r="G41" s="36">
        <v>0</v>
      </c>
      <c r="H41" s="36">
        <v>2909039</v>
      </c>
      <c r="I41" s="37">
        <f t="shared" si="0"/>
        <v>39848382</v>
      </c>
    </row>
    <row r="42" spans="1:9" ht="15" customHeight="1">
      <c r="A42" s="1" t="s">
        <v>54</v>
      </c>
      <c r="B42" s="2" t="s">
        <v>85</v>
      </c>
      <c r="C42" s="36">
        <v>0</v>
      </c>
      <c r="D42" s="36"/>
      <c r="E42" s="47">
        <v>36041967</v>
      </c>
      <c r="F42" s="36"/>
      <c r="G42" s="36">
        <v>0</v>
      </c>
      <c r="H42" s="36">
        <v>2182782</v>
      </c>
      <c r="I42" s="37">
        <f t="shared" si="0"/>
        <v>38224749</v>
      </c>
    </row>
    <row r="43" spans="1:9" ht="15" customHeight="1">
      <c r="A43" s="1" t="s">
        <v>55</v>
      </c>
      <c r="B43" s="2" t="s">
        <v>86</v>
      </c>
      <c r="C43" s="36">
        <v>0</v>
      </c>
      <c r="D43" s="36"/>
      <c r="E43" s="47">
        <v>29528909</v>
      </c>
      <c r="F43" s="36"/>
      <c r="G43" s="36">
        <v>0</v>
      </c>
      <c r="H43" s="36">
        <v>4476421</v>
      </c>
      <c r="I43" s="37">
        <f t="shared" si="0"/>
        <v>34005330</v>
      </c>
    </row>
    <row r="44" spans="1:9" ht="15" customHeight="1">
      <c r="A44" s="1" t="s">
        <v>56</v>
      </c>
      <c r="B44" s="2" t="s">
        <v>87</v>
      </c>
      <c r="C44" s="36">
        <v>0</v>
      </c>
      <c r="D44" s="36"/>
      <c r="E44" s="47">
        <v>24432679</v>
      </c>
      <c r="F44" s="36"/>
      <c r="G44" s="36">
        <v>0</v>
      </c>
      <c r="H44" s="36">
        <v>445134</v>
      </c>
      <c r="I44" s="37">
        <f t="shared" si="0"/>
        <v>24877813</v>
      </c>
    </row>
    <row r="45" spans="1:9" ht="15" customHeight="1">
      <c r="A45" s="1" t="s">
        <v>122</v>
      </c>
      <c r="B45" s="2" t="s">
        <v>121</v>
      </c>
      <c r="C45" s="36">
        <v>0</v>
      </c>
      <c r="D45" s="36"/>
      <c r="E45" s="47">
        <v>11327205</v>
      </c>
      <c r="F45" s="36"/>
      <c r="G45" s="36">
        <v>0</v>
      </c>
      <c r="H45" s="36">
        <v>0</v>
      </c>
      <c r="I45" s="37">
        <f t="shared" si="0"/>
        <v>11327205</v>
      </c>
    </row>
    <row r="46" spans="1:9" ht="19.5" customHeight="1">
      <c r="A46" s="67" t="s">
        <v>7</v>
      </c>
      <c r="B46" s="68"/>
      <c r="C46" s="48">
        <f aca="true" t="shared" si="1" ref="C46:I46">SUM(C13:C45)</f>
        <v>1650</v>
      </c>
      <c r="D46" s="48">
        <f t="shared" si="1"/>
        <v>0</v>
      </c>
      <c r="E46" s="48">
        <f t="shared" si="1"/>
        <v>473970413</v>
      </c>
      <c r="F46" s="48">
        <f t="shared" si="1"/>
        <v>0</v>
      </c>
      <c r="G46" s="48">
        <f t="shared" si="1"/>
        <v>5250</v>
      </c>
      <c r="H46" s="48">
        <f t="shared" si="1"/>
        <v>28262504</v>
      </c>
      <c r="I46" s="48">
        <f t="shared" si="1"/>
        <v>502239817</v>
      </c>
    </row>
    <row r="47" ht="12.75">
      <c r="A47" s="6" t="s">
        <v>124</v>
      </c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4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105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106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107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108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20" t="s">
        <v>109</v>
      </c>
      <c r="B54" s="4"/>
      <c r="C54" s="4"/>
      <c r="D54" s="4"/>
      <c r="E54" s="4"/>
      <c r="F54" s="4"/>
      <c r="G54" s="4"/>
      <c r="H54" s="4"/>
      <c r="I54" s="4"/>
    </row>
    <row r="55" ht="12.75">
      <c r="A55" s="20" t="s">
        <v>110</v>
      </c>
    </row>
    <row r="56" ht="12.75">
      <c r="A56" s="20" t="s">
        <v>111</v>
      </c>
    </row>
    <row r="57" s="21" customFormat="1" ht="12.75"/>
    <row r="58" spans="1:3" s="21" customFormat="1" ht="12.75">
      <c r="A58" s="25"/>
      <c r="C58" s="21">
        <v>1000000</v>
      </c>
    </row>
    <row r="59" spans="1:8" s="21" customFormat="1" ht="12.75">
      <c r="A59" s="23"/>
      <c r="B59" s="21" t="s">
        <v>88</v>
      </c>
      <c r="C59" s="10" t="s">
        <v>98</v>
      </c>
      <c r="D59" s="10" t="s">
        <v>99</v>
      </c>
      <c r="E59" s="21" t="s">
        <v>100</v>
      </c>
      <c r="F59" s="21" t="s">
        <v>101</v>
      </c>
      <c r="G59" s="21" t="s">
        <v>102</v>
      </c>
      <c r="H59" s="21" t="s">
        <v>104</v>
      </c>
    </row>
    <row r="60" spans="2:8" s="21" customFormat="1" ht="12.75">
      <c r="B60" s="21" t="s">
        <v>90</v>
      </c>
      <c r="C60" s="55">
        <f aca="true" t="shared" si="2" ref="C60:H60">+C46/$C$58</f>
        <v>0.00165</v>
      </c>
      <c r="D60" s="55">
        <f t="shared" si="2"/>
        <v>0</v>
      </c>
      <c r="E60" s="55">
        <f t="shared" si="2"/>
        <v>473.970413</v>
      </c>
      <c r="F60" s="55">
        <f t="shared" si="2"/>
        <v>0</v>
      </c>
      <c r="G60" s="55">
        <f t="shared" si="2"/>
        <v>0.00525</v>
      </c>
      <c r="H60" s="55">
        <f t="shared" si="2"/>
        <v>28.262504</v>
      </c>
    </row>
    <row r="61" spans="3:4" s="21" customFormat="1" ht="12.75">
      <c r="C61" s="11"/>
      <c r="D61" s="12"/>
    </row>
    <row r="62" spans="3:4" s="21" customFormat="1" ht="12.75">
      <c r="C62" s="11"/>
      <c r="D62" s="12"/>
    </row>
    <row r="63" s="21" customFormat="1" ht="12.75"/>
    <row r="64" s="21" customFormat="1" ht="12.75"/>
    <row r="65" s="21" customFormat="1" ht="12.75"/>
    <row r="66" s="28" customFormat="1" ht="12.75"/>
    <row r="67" s="28" customFormat="1" ht="12.75"/>
    <row r="68" s="2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123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5" t="s">
        <v>2</v>
      </c>
      <c r="B10" s="70" t="s">
        <v>3</v>
      </c>
      <c r="C10" s="67" t="s">
        <v>115</v>
      </c>
      <c r="D10" s="71"/>
      <c r="E10" s="71"/>
      <c r="F10" s="71"/>
      <c r="G10" s="71"/>
      <c r="H10" s="65" t="s">
        <v>112</v>
      </c>
    </row>
    <row r="11" spans="1:8" ht="25.5">
      <c r="A11" s="72"/>
      <c r="B11" s="73"/>
      <c r="C11" s="74" t="s">
        <v>113</v>
      </c>
      <c r="D11" s="74"/>
      <c r="E11" s="74"/>
      <c r="F11" s="74"/>
      <c r="G11" s="57" t="s">
        <v>114</v>
      </c>
      <c r="H11" s="72"/>
    </row>
    <row r="12" spans="1:8" ht="12.75">
      <c r="A12" s="69"/>
      <c r="B12" s="66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9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317282</v>
      </c>
      <c r="F13" s="8">
        <v>0</v>
      </c>
      <c r="G13" s="8">
        <v>153704</v>
      </c>
      <c r="H13" s="3">
        <f>SUM(C13:G13)</f>
        <v>470986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244518</v>
      </c>
      <c r="F14" s="8">
        <v>0</v>
      </c>
      <c r="G14" s="8">
        <v>0</v>
      </c>
      <c r="H14" s="3">
        <f>SUM(C14:G14)</f>
        <v>244518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269322</v>
      </c>
      <c r="F15" s="8">
        <v>0</v>
      </c>
      <c r="G15" s="8">
        <v>109080</v>
      </c>
      <c r="H15" s="3">
        <f>SUM(C15:G15)</f>
        <v>378402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167138</v>
      </c>
      <c r="F16" s="8">
        <v>0</v>
      </c>
      <c r="G16" s="8">
        <v>0</v>
      </c>
      <c r="H16" s="3">
        <f>SUM(C16:G16)</f>
        <v>167138</v>
      </c>
    </row>
    <row r="17" spans="1:8" ht="19.5" customHeight="1">
      <c r="A17" s="67" t="s">
        <v>7</v>
      </c>
      <c r="B17" s="68"/>
      <c r="C17" s="56">
        <f aca="true" t="shared" si="0" ref="C17:H17">SUM(C13:C16)</f>
        <v>0</v>
      </c>
      <c r="D17" s="56">
        <f t="shared" si="0"/>
        <v>0</v>
      </c>
      <c r="E17" s="56">
        <f t="shared" si="0"/>
        <v>998260</v>
      </c>
      <c r="F17" s="56">
        <f t="shared" si="0"/>
        <v>0</v>
      </c>
      <c r="G17" s="56">
        <f t="shared" si="0"/>
        <v>262784</v>
      </c>
      <c r="H17" s="56">
        <f t="shared" si="0"/>
        <v>1261044</v>
      </c>
    </row>
    <row r="18" ht="12.75">
      <c r="A18" s="6" t="s">
        <v>124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2021-07-07T16:13:37Z</dcterms:modified>
  <cp:category/>
  <cp:version/>
  <cp:contentType/>
  <cp:contentStatus/>
</cp:coreProperties>
</file>