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<sst xmlns="http://schemas.openxmlformats.org/spreadsheetml/2006/main" count="534" uniqueCount="127">
  <si>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</si>
  <si>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</si>
  <si>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</si>
  <si>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</si>
  <si>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</si>
  <si>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</si>
  <si>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</si>
  <si>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</si>
  <si>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</si>
  <si>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</si>
  <si>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</si>
  <si>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</si>
  <si>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</si>
  <si>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</si>
  <si>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</si>
  <si>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</si>
  <si>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</si>
  <si>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</si>
  <si>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</si>
  <si>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</si>
  <si>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</si>
  <si>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</si>
  <si>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</si>
  <si>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</si>
  <si>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</si>
  <si>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</si>
  <si>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</si>
  <si>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</si>
  <si>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</si>
  <si>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</si>
  <si>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</si>
  <si>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</si>
  <si>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</si>
  <si>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</si>
  <si>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</si>
  <si>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</si>
  <si>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</si>
  <si>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</si>
  <si>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</si>
  <si>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</si>
  <si>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</si>
  <si>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</si>
  <si>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</si>
  <si>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</si>
  <si>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</si>
  <si>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</si>
  <si>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</si>
  <si>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</si>
  <si>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</si>
  <si>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</si>
  <si>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</si>
  <si>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</si>
  <si>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</si>
  <si>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</si>
  <si>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</si>
  <si>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</si>
  <si>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</si>
  <si>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</si>
  <si>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</si>
  <si>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</si>
  <si>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</si>
  <si>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</si>
  <si>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</si>
  <si>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</si>
  <si>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</si>
  <si>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</si>
  <si>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</si>
  <si>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</si>
  <si>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</si>
  <si>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</si>
  <si>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</si>
  <si>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</si>
  <si>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</si>
  <si>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</si>
  <si>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</si>
  <si>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</si>
  <si>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</si>
  <si>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</si>
  <si>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</si>
  <si>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</si>
  <si>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</si>
  <si>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</si>
  <si>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</si>
  <si>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</si>
  <si>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</si>
  <si>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</si>
  <si>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</si>
  <si>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</si>
  <si>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</si>
  <si>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</si>
  <si>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</si>
  <si>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</si>
  <si>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</si>
  <si>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</si>
  <si>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</si>
  <si>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</si>
  <si>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</si>
  <si>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</si>
  <si>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</si>
  <si>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</si>
  <si>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</si>
  <si>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</si>
  <si>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</si>
  <si>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</si>
  <si>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</si>
  <si>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</si>
  <si>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</si>
  <si>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</si>
  <si>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</si>
  <si>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</si>
  <si>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</si>
  <si>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</si>
  <si>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</si>
  <si>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</si>
  <si>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</si>
  <si>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</si>
  <si>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</si>
  <si>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</si>
  <si>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</si>
  <si>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</si>
  <si>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</si>
  <si>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</si>
  <si>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</si>
  <si>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</si>
  <si>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</si>
  <si>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2022 - MES DE DICIEMBRE</t>
  </si>
  <si>
    <t>Fuente: Reporte SIAFOperaciones en Linea al 31 de Diciembre del 2022</t>
  </si>
</sst>
</file>

<file path=xl/styles.xml><?xml version="1.0" encoding="utf-8"?>
<styleSheet xmlns="http://schemas.openxmlformats.org/spreadsheetml/2006/main">
  <numFmts count="6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S/.&quot;#,##0;&quot;S/.&quot;\-#,##0"/>
    <numFmt numFmtId="187" formatCode="&quot;S/.&quot;#,##0;[Red]&quot;S/.&quot;\-#,##0"/>
    <numFmt numFmtId="188" formatCode="&quot;S/.&quot;#,##0.00;&quot;S/.&quot;\-#,##0.00"/>
    <numFmt numFmtId="189" formatCode="&quot;S/.&quot;#,##0.00;[Red]&quot;S/.&quot;\-#,##0.00"/>
    <numFmt numFmtId="190" formatCode="_ &quot;S/.&quot;* #,##0_ ;_ &quot;S/.&quot;* \-#,##0_ ;_ &quot;S/.&quot;* &quot;-&quot;_ ;_ @_ "/>
    <numFmt numFmtId="191" formatCode="_ &quot;S/.&quot;* #,##0.00_ ;_ &quot;S/.&quot;* \-#,##0.00_ ;_ &quot;S/.&quot;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0000"/>
    <numFmt numFmtId="201" formatCode="0.0000"/>
    <numFmt numFmtId="202" formatCode="0.000"/>
    <numFmt numFmtId="203" formatCode="0.0"/>
    <numFmt numFmtId="204" formatCode="0.000000"/>
    <numFmt numFmtId="205" formatCode="_ * #,##0.0_ ;_ * \-#,##0.0_ ;_ * &quot;-&quot;_ ;_ @_ "/>
    <numFmt numFmtId="206" formatCode="_ * #,##0.00_ ;_ * \-#,##0.00_ ;_ * &quot;-&quot;_ ;_ @_ 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 * #,##0_ ;_ * \-#,##0_ ;_ * &quot;-&quot;??_ ;_ @_ "/>
    <numFmt numFmtId="212" formatCode="_-* #,##0_-;\-* #,##0_-;_-* &quot;-&quot;??_-;_-@_-"/>
    <numFmt numFmtId="213" formatCode="#,##0.00_ ;\-#,##0.00\ "/>
    <numFmt numFmtId="214" formatCode="0.0000000"/>
    <numFmt numFmtId="215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5"/>
      <color indexed="8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2"/>
    </font>
    <font>
      <b/>
      <sz val="18"/>
      <color indexed="63"/>
      <name val="Calibri"/>
      <family val="2"/>
    </font>
    <font>
      <sz val="14"/>
      <color indexed="63"/>
      <name val="Calibri"/>
      <family val="2"/>
    </font>
    <font>
      <sz val="6.3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6.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99" fontId="0" fillId="0" borderId="0" applyNumberFormat="0" applyFill="0" applyBorder="0" applyAlignment="0" applyProtection="0"/>
    <xf numFmtId="197" fontId="0" fillId="0" borderId="0" applyNumberFormat="0" applyFill="0" applyBorder="0" applyAlignment="0" applyProtection="0"/>
    <xf numFmtId="198" fontId="0" fillId="0" borderId="0" applyNumberFormat="0" applyFill="0" applyBorder="0" applyAlignment="0" applyProtection="0"/>
    <xf numFmtId="196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203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203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3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69" fontId="7" fillId="0" borderId="10" xfId="0" applyNumberFormat="1" applyFont="1" applyFill="1" applyBorder="1" applyAlignment="1" applyProtection="1">
      <alignment vertical="center"/>
      <protection/>
    </xf>
    <xf numFmtId="169" fontId="8" fillId="0" borderId="11" xfId="0" applyNumberFormat="1" applyFont="1" applyFill="1" applyBorder="1" applyAlignment="1" applyProtection="1">
      <alignment vertical="center"/>
      <protection/>
    </xf>
    <xf numFmtId="169" fontId="7" fillId="0" borderId="11" xfId="0" applyNumberFormat="1" applyFont="1" applyFill="1" applyBorder="1" applyAlignment="1" applyProtection="1">
      <alignment vertical="center"/>
      <protection/>
    </xf>
    <xf numFmtId="169" fontId="8" fillId="0" borderId="12" xfId="0" applyNumberFormat="1" applyFont="1" applyFill="1" applyBorder="1" applyAlignment="1" applyProtection="1">
      <alignment vertical="center"/>
      <protection/>
    </xf>
    <xf numFmtId="169" fontId="7" fillId="0" borderId="12" xfId="0" applyNumberFormat="1" applyFont="1" applyFill="1" applyBorder="1" applyAlignment="1" applyProtection="1">
      <alignment vertical="center"/>
      <protection/>
    </xf>
    <xf numFmtId="169" fontId="8" fillId="0" borderId="13" xfId="0" applyNumberFormat="1" applyFont="1" applyFill="1" applyBorder="1" applyAlignment="1" applyProtection="1">
      <alignment vertical="center"/>
      <protection/>
    </xf>
    <xf numFmtId="169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169" fontId="8" fillId="0" borderId="14" xfId="0" applyNumberFormat="1" applyFont="1" applyFill="1" applyBorder="1" applyAlignment="1" applyProtection="1">
      <alignment vertical="center"/>
      <protection/>
    </xf>
    <xf numFmtId="212" fontId="8" fillId="0" borderId="10" xfId="0" applyNumberFormat="1" applyFont="1" applyFill="1" applyBorder="1" applyAlignment="1" applyProtection="1">
      <alignment vertical="center"/>
      <protection/>
    </xf>
    <xf numFmtId="169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171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169" fontId="8" fillId="0" borderId="15" xfId="0" applyNumberFormat="1" applyFont="1" applyFill="1" applyBorder="1" applyAlignment="1" applyProtection="1">
      <alignment vertical="center"/>
      <protection/>
    </xf>
    <xf numFmtId="169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43" fontId="67" fillId="34" borderId="0" xfId="0" applyNumberFormat="1" applyFont="1" applyFill="1" applyBorder="1" applyAlignment="1" applyProtection="1">
      <alignment vertical="center"/>
      <protection/>
    </xf>
    <xf numFmtId="206" fontId="67" fillId="34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169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2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46981472"/>
        <c:axId val="33896801"/>
      </c:bar3DChart>
      <c:catAx>
        <c:axId val="46981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96801"/>
        <c:crosses val="autoZero"/>
        <c:auto val="1"/>
        <c:lblOffset val="100"/>
        <c:tickLblSkip val="1"/>
        <c:noMultiLvlLbl val="0"/>
      </c:catAx>
      <c:valAx>
        <c:axId val="33896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81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5"/>
          <c:y val="0.48725"/>
          <c:w val="0.032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2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55808418"/>
        <c:axId val="3668515"/>
      </c:bar3DChart>
      <c:catAx>
        <c:axId val="5580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8515"/>
        <c:crosses val="autoZero"/>
        <c:auto val="1"/>
        <c:lblOffset val="100"/>
        <c:tickLblSkip val="1"/>
        <c:noMultiLvlLbl val="0"/>
      </c:catAx>
      <c:valAx>
        <c:axId val="3668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8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175"/>
          <c:y val="0.449"/>
          <c:w val="0.024"/>
          <c:h val="0.2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8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RDR'!$C$62:$H$62</c:f>
              <c:strCache/>
            </c:strRef>
          </c:cat>
          <c:val>
            <c:numRef>
              <c:f>'PTO RDR'!$C$63:$H$63</c:f>
              <c:numCache/>
            </c:numRef>
          </c:val>
          <c:shape val="box"/>
        </c:ser>
        <c:shape val="box"/>
        <c:axId val="37126884"/>
        <c:axId val="64437221"/>
      </c:bar3DChart>
      <c:catAx>
        <c:axId val="3712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37221"/>
        <c:crosses val="autoZero"/>
        <c:auto val="1"/>
        <c:lblOffset val="100"/>
        <c:tickLblSkip val="1"/>
        <c:noMultiLvlLbl val="0"/>
      </c:catAx>
      <c:valAx>
        <c:axId val="64437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6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925"/>
          <c:y val="0.47025"/>
          <c:w val="0.02625"/>
          <c:h val="0.2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41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ROOC'!$C$65:$I$65</c:f>
              <c:strCache/>
            </c:strRef>
          </c:cat>
          <c:val>
            <c:numRef>
              <c:f>'PTO ROOC'!$C$66:$I$66</c:f>
              <c:numCache/>
            </c:numRef>
          </c:val>
          <c:shape val="box"/>
        </c:ser>
        <c:shape val="box"/>
        <c:axId val="27669798"/>
        <c:axId val="53706407"/>
      </c:bar3DChart>
      <c:catAx>
        <c:axId val="27669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706407"/>
        <c:crosses val="autoZero"/>
        <c:auto val="1"/>
        <c:lblOffset val="100"/>
        <c:tickLblSkip val="1"/>
        <c:noMultiLvlLbl val="0"/>
      </c:catAx>
      <c:valAx>
        <c:axId val="53706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669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5"/>
          <c:y val="0.423"/>
          <c:w val="0.03275"/>
          <c:h val="0.3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2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1255528"/>
        <c:axId val="14500457"/>
      </c:bar3DChart>
      <c:catAx>
        <c:axId val="1255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00457"/>
        <c:crosses val="autoZero"/>
        <c:auto val="1"/>
        <c:lblOffset val="100"/>
        <c:tickLblSkip val="1"/>
        <c:noMultiLvlLbl val="0"/>
      </c:catAx>
      <c:valAx>
        <c:axId val="14500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4675"/>
          <c:w val="0.02925"/>
          <c:h val="0.2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30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3005610"/>
        <c:axId val="61146923"/>
      </c:bar3DChart>
      <c:catAx>
        <c:axId val="300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146923"/>
        <c:crosses val="autoZero"/>
        <c:auto val="1"/>
        <c:lblOffset val="100"/>
        <c:tickLblSkip val="1"/>
        <c:noMultiLvlLbl val="0"/>
      </c:catAx>
      <c:valAx>
        <c:axId val="61146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05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45375"/>
          <c:w val="0.039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8</xdr:col>
      <xdr:colOff>666750</xdr:colOff>
      <xdr:row>84</xdr:row>
      <xdr:rowOff>57150</xdr:rowOff>
    </xdr:to>
    <xdr:graphicFrame>
      <xdr:nvGraphicFramePr>
        <xdr:cNvPr id="1" name="5 Gráfico"/>
        <xdr:cNvGraphicFramePr/>
      </xdr:nvGraphicFramePr>
      <xdr:xfrm>
        <a:off x="28575" y="106299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9</xdr:col>
      <xdr:colOff>742950</xdr:colOff>
      <xdr:row>79</xdr:row>
      <xdr:rowOff>19050</xdr:rowOff>
    </xdr:to>
    <xdr:graphicFrame>
      <xdr:nvGraphicFramePr>
        <xdr:cNvPr id="5" name="Gráfico 2"/>
        <xdr:cNvGraphicFramePr/>
      </xdr:nvGraphicFramePr>
      <xdr:xfrm>
        <a:off x="9525" y="102584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27</xdr:row>
      <xdr:rowOff>104775</xdr:rowOff>
    </xdr:from>
    <xdr:to>
      <xdr:col>7</xdr:col>
      <xdr:colOff>742950</xdr:colOff>
      <xdr:row>58</xdr:row>
      <xdr:rowOff>0</xdr:rowOff>
    </xdr:to>
    <xdr:graphicFrame>
      <xdr:nvGraphicFramePr>
        <xdr:cNvPr id="5" name="Gráfico 1"/>
        <xdr:cNvGraphicFramePr/>
      </xdr:nvGraphicFramePr>
      <xdr:xfrm>
        <a:off x="28575" y="481965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0" t="s">
        <v>2</v>
      </c>
      <c r="B10" s="75" t="s">
        <v>24</v>
      </c>
      <c r="C10" s="72" t="s">
        <v>4</v>
      </c>
      <c r="D10" s="76"/>
      <c r="E10" s="76"/>
      <c r="F10" s="76"/>
      <c r="G10" s="73"/>
      <c r="H10" s="70" t="s">
        <v>110</v>
      </c>
      <c r="I10" s="11"/>
      <c r="J10" s="11"/>
      <c r="K10" s="11"/>
      <c r="L10" s="11"/>
      <c r="M10" s="11"/>
    </row>
    <row r="11" spans="1:13" ht="33.75" customHeight="1">
      <c r="A11" s="74"/>
      <c r="B11" s="71"/>
      <c r="C11" s="53" t="s">
        <v>114</v>
      </c>
      <c r="D11" s="53" t="s">
        <v>115</v>
      </c>
      <c r="E11" s="53" t="s">
        <v>116</v>
      </c>
      <c r="F11" s="53" t="s">
        <v>117</v>
      </c>
      <c r="G11" s="53" t="s">
        <v>118</v>
      </c>
      <c r="H11" s="71"/>
      <c r="I11" s="11"/>
      <c r="J11" s="11"/>
      <c r="K11" s="11"/>
      <c r="L11" s="11"/>
      <c r="M11" s="11"/>
    </row>
    <row r="12" spans="1:13" ht="15" customHeight="1">
      <c r="A12" s="44" t="s">
        <v>5</v>
      </c>
      <c r="B12" s="27" t="s">
        <v>6</v>
      </c>
      <c r="C12" s="34">
        <v>1350306124</v>
      </c>
      <c r="D12" s="34">
        <v>77440251</v>
      </c>
      <c r="E12" s="34">
        <v>320423907</v>
      </c>
      <c r="F12" s="34">
        <v>1201944</v>
      </c>
      <c r="G12" s="34">
        <v>0</v>
      </c>
      <c r="H12" s="35">
        <v>1749372226</v>
      </c>
      <c r="I12" s="9"/>
      <c r="J12" s="5"/>
      <c r="K12" s="5"/>
      <c r="L12" s="4"/>
      <c r="M12" s="5"/>
    </row>
    <row r="13" spans="1:13" ht="15" customHeight="1">
      <c r="A13" s="45" t="s">
        <v>26</v>
      </c>
      <c r="B13" s="29" t="s">
        <v>121</v>
      </c>
      <c r="C13" s="36">
        <v>56200146</v>
      </c>
      <c r="D13" s="36">
        <v>2060452</v>
      </c>
      <c r="E13" s="36">
        <v>137974</v>
      </c>
      <c r="F13" s="36">
        <v>5259406</v>
      </c>
      <c r="G13" s="36">
        <v>0</v>
      </c>
      <c r="H13" s="37">
        <v>63657978</v>
      </c>
      <c r="I13" s="9"/>
      <c r="J13" s="5"/>
      <c r="K13" s="5"/>
      <c r="L13" s="4"/>
      <c r="M13" s="5"/>
    </row>
    <row r="14" spans="1:13" ht="15" customHeight="1">
      <c r="A14" s="45" t="s">
        <v>27</v>
      </c>
      <c r="B14" s="29" t="s">
        <v>122</v>
      </c>
      <c r="C14" s="36">
        <v>61703845</v>
      </c>
      <c r="D14" s="36">
        <v>3098540</v>
      </c>
      <c r="E14" s="36">
        <v>1483605</v>
      </c>
      <c r="F14" s="36">
        <v>8075652</v>
      </c>
      <c r="G14" s="36">
        <v>0</v>
      </c>
      <c r="H14" s="37">
        <v>74361642</v>
      </c>
      <c r="I14" s="9"/>
      <c r="J14" s="5"/>
      <c r="K14" s="5"/>
      <c r="L14" s="4"/>
      <c r="M14" s="5"/>
    </row>
    <row r="15" spans="1:13" ht="15" customHeight="1">
      <c r="A15" s="45" t="s">
        <v>28</v>
      </c>
      <c r="B15" s="29" t="s">
        <v>57</v>
      </c>
      <c r="C15" s="36">
        <v>39049954</v>
      </c>
      <c r="D15" s="36">
        <v>13226803</v>
      </c>
      <c r="E15" s="36">
        <v>0</v>
      </c>
      <c r="F15" s="36">
        <v>9567867</v>
      </c>
      <c r="G15" s="36">
        <v>0</v>
      </c>
      <c r="H15" s="37">
        <v>61844624</v>
      </c>
      <c r="I15" s="9"/>
      <c r="J15" s="5"/>
      <c r="K15" s="5"/>
      <c r="L15" s="4"/>
      <c r="M15" s="5"/>
    </row>
    <row r="16" spans="1:13" ht="15" customHeight="1">
      <c r="A16" s="45" t="s">
        <v>29</v>
      </c>
      <c r="B16" s="29" t="s">
        <v>58</v>
      </c>
      <c r="C16" s="36">
        <v>48043384</v>
      </c>
      <c r="D16" s="36">
        <v>2900678</v>
      </c>
      <c r="E16" s="36">
        <v>522318</v>
      </c>
      <c r="F16" s="36">
        <v>2082553</v>
      </c>
      <c r="G16" s="36">
        <v>0</v>
      </c>
      <c r="H16" s="37">
        <v>53548933</v>
      </c>
      <c r="I16" s="9"/>
      <c r="J16" s="5"/>
      <c r="K16" s="5"/>
      <c r="L16" s="4"/>
      <c r="M16" s="5"/>
    </row>
    <row r="17" spans="1:13" ht="15" customHeight="1">
      <c r="A17" s="45" t="s">
        <v>30</v>
      </c>
      <c r="B17" s="29" t="s">
        <v>59</v>
      </c>
      <c r="C17" s="36">
        <v>214668828</v>
      </c>
      <c r="D17" s="36">
        <v>12006751</v>
      </c>
      <c r="E17" s="36">
        <v>3045043</v>
      </c>
      <c r="F17" s="36">
        <v>39174963</v>
      </c>
      <c r="G17" s="36">
        <v>0</v>
      </c>
      <c r="H17" s="37">
        <v>268895585</v>
      </c>
      <c r="I17" s="9"/>
      <c r="J17" s="5"/>
      <c r="K17" s="5"/>
      <c r="L17" s="4"/>
      <c r="M17" s="5"/>
    </row>
    <row r="18" spans="1:13" ht="15" customHeight="1">
      <c r="A18" s="45" t="s">
        <v>31</v>
      </c>
      <c r="B18" s="29" t="s">
        <v>60</v>
      </c>
      <c r="C18" s="36">
        <v>156883138</v>
      </c>
      <c r="D18" s="36">
        <v>3391953</v>
      </c>
      <c r="E18" s="36">
        <v>5400387</v>
      </c>
      <c r="F18" s="36">
        <v>21186169</v>
      </c>
      <c r="G18" s="36">
        <v>0</v>
      </c>
      <c r="H18" s="37">
        <v>186861647</v>
      </c>
      <c r="I18" s="9"/>
      <c r="J18" s="5"/>
      <c r="K18" s="5"/>
      <c r="L18" s="4"/>
      <c r="M18" s="5"/>
    </row>
    <row r="19" spans="1:13" ht="15" customHeight="1">
      <c r="A19" s="45" t="s">
        <v>32</v>
      </c>
      <c r="B19" s="29" t="s">
        <v>61</v>
      </c>
      <c r="C19" s="36">
        <v>200721671</v>
      </c>
      <c r="D19" s="36">
        <v>6947539</v>
      </c>
      <c r="E19" s="36">
        <v>17233521</v>
      </c>
      <c r="F19" s="36">
        <v>38114120</v>
      </c>
      <c r="G19" s="36">
        <v>0</v>
      </c>
      <c r="H19" s="37">
        <v>263016851</v>
      </c>
      <c r="I19" s="9"/>
      <c r="J19" s="5"/>
      <c r="K19" s="5"/>
      <c r="L19" s="4"/>
      <c r="M19" s="5"/>
    </row>
    <row r="20" spans="1:13" ht="15" customHeight="1">
      <c r="A20" s="45" t="s">
        <v>33</v>
      </c>
      <c r="B20" s="29" t="s">
        <v>62</v>
      </c>
      <c r="C20" s="36">
        <v>46253631</v>
      </c>
      <c r="D20" s="36">
        <v>4193096</v>
      </c>
      <c r="E20" s="36">
        <v>1063084</v>
      </c>
      <c r="F20" s="36">
        <v>4996601</v>
      </c>
      <c r="G20" s="36">
        <v>0</v>
      </c>
      <c r="H20" s="37">
        <v>56506412</v>
      </c>
      <c r="I20" s="9"/>
      <c r="J20" s="5"/>
      <c r="K20" s="5"/>
      <c r="L20" s="4"/>
      <c r="M20" s="5"/>
    </row>
    <row r="21" spans="1:13" ht="15" customHeight="1">
      <c r="A21" s="45" t="s">
        <v>34</v>
      </c>
      <c r="B21" s="29" t="s">
        <v>63</v>
      </c>
      <c r="C21" s="36">
        <v>110345432</v>
      </c>
      <c r="D21" s="36">
        <v>4399692</v>
      </c>
      <c r="E21" s="36">
        <v>4468959</v>
      </c>
      <c r="F21" s="36">
        <v>10170508</v>
      </c>
      <c r="G21" s="36">
        <v>0</v>
      </c>
      <c r="H21" s="37">
        <v>129384591</v>
      </c>
      <c r="I21" s="9"/>
      <c r="J21" s="5"/>
      <c r="K21" s="5"/>
      <c r="L21" s="4"/>
      <c r="M21" s="5"/>
    </row>
    <row r="22" spans="1:13" ht="15" customHeight="1">
      <c r="A22" s="45" t="s">
        <v>35</v>
      </c>
      <c r="B22" s="29" t="s">
        <v>64</v>
      </c>
      <c r="C22" s="36">
        <v>207742465</v>
      </c>
      <c r="D22" s="36">
        <v>9491731</v>
      </c>
      <c r="E22" s="36">
        <v>8247884</v>
      </c>
      <c r="F22" s="36">
        <v>39198649</v>
      </c>
      <c r="G22" s="36">
        <v>0</v>
      </c>
      <c r="H22" s="37">
        <v>264680729</v>
      </c>
      <c r="I22" s="9"/>
      <c r="J22" s="5"/>
      <c r="K22" s="5"/>
      <c r="L22" s="4"/>
      <c r="M22" s="5"/>
    </row>
    <row r="23" spans="1:13" ht="15" customHeight="1">
      <c r="A23" s="45" t="s">
        <v>36</v>
      </c>
      <c r="B23" s="29" t="s">
        <v>65</v>
      </c>
      <c r="C23" s="36">
        <v>173612818</v>
      </c>
      <c r="D23" s="36">
        <v>6250425</v>
      </c>
      <c r="E23" s="36">
        <v>6351822</v>
      </c>
      <c r="F23" s="36">
        <v>39294483</v>
      </c>
      <c r="G23" s="36">
        <v>0</v>
      </c>
      <c r="H23" s="37">
        <v>225509548</v>
      </c>
      <c r="I23" s="9"/>
      <c r="J23" s="5"/>
      <c r="K23" s="5"/>
      <c r="L23" s="4"/>
      <c r="M23" s="5"/>
    </row>
    <row r="24" spans="1:13" ht="15" customHeight="1">
      <c r="A24" s="45" t="s">
        <v>37</v>
      </c>
      <c r="B24" s="29" t="s">
        <v>66</v>
      </c>
      <c r="C24" s="36">
        <v>272837874</v>
      </c>
      <c r="D24" s="36">
        <v>10727511</v>
      </c>
      <c r="E24" s="36">
        <v>12431899</v>
      </c>
      <c r="F24" s="36">
        <v>37996855</v>
      </c>
      <c r="G24" s="36">
        <v>0</v>
      </c>
      <c r="H24" s="37">
        <v>333994139</v>
      </c>
      <c r="I24" s="9"/>
      <c r="J24" s="5"/>
      <c r="K24" s="5"/>
      <c r="L24" s="4"/>
      <c r="M24" s="5"/>
    </row>
    <row r="25" spans="1:13" ht="15" customHeight="1">
      <c r="A25" s="45" t="s">
        <v>38</v>
      </c>
      <c r="B25" s="29" t="s">
        <v>67</v>
      </c>
      <c r="C25" s="36">
        <v>235627840</v>
      </c>
      <c r="D25" s="36">
        <v>6543023</v>
      </c>
      <c r="E25" s="36">
        <v>19595094</v>
      </c>
      <c r="F25" s="36">
        <v>29513108</v>
      </c>
      <c r="G25" s="36">
        <v>0</v>
      </c>
      <c r="H25" s="37">
        <v>291279065</v>
      </c>
      <c r="I25" s="9"/>
      <c r="J25" s="5"/>
      <c r="K25" s="5"/>
      <c r="L25" s="4"/>
      <c r="M25" s="5"/>
    </row>
    <row r="26" spans="1:13" ht="15" customHeight="1">
      <c r="A26" s="45" t="s">
        <v>39</v>
      </c>
      <c r="B26" s="29" t="s">
        <v>68</v>
      </c>
      <c r="C26" s="36">
        <v>123944056</v>
      </c>
      <c r="D26" s="36">
        <v>4543834</v>
      </c>
      <c r="E26" s="36">
        <v>5410724</v>
      </c>
      <c r="F26" s="36">
        <v>13205839</v>
      </c>
      <c r="G26" s="36">
        <v>0</v>
      </c>
      <c r="H26" s="37">
        <v>147104453</v>
      </c>
      <c r="I26" s="9"/>
      <c r="J26" s="5"/>
      <c r="K26" s="5"/>
      <c r="L26" s="4"/>
      <c r="M26" s="5"/>
    </row>
    <row r="27" spans="1:13" ht="15" customHeight="1">
      <c r="A27" s="45" t="s">
        <v>40</v>
      </c>
      <c r="B27" s="29" t="s">
        <v>69</v>
      </c>
      <c r="C27" s="36">
        <v>78791448</v>
      </c>
      <c r="D27" s="36">
        <v>4229343</v>
      </c>
      <c r="E27" s="36">
        <v>4058451</v>
      </c>
      <c r="F27" s="36">
        <v>6663245</v>
      </c>
      <c r="G27" s="36">
        <v>0</v>
      </c>
      <c r="H27" s="37">
        <v>93742487</v>
      </c>
      <c r="I27" s="9"/>
      <c r="J27" s="5"/>
      <c r="K27" s="5"/>
      <c r="L27" s="4"/>
      <c r="M27" s="5"/>
    </row>
    <row r="28" spans="1:13" ht="15" customHeight="1">
      <c r="A28" s="45" t="s">
        <v>41</v>
      </c>
      <c r="B28" s="29" t="s">
        <v>70</v>
      </c>
      <c r="C28" s="36">
        <v>51663813</v>
      </c>
      <c r="D28" s="36">
        <v>898772</v>
      </c>
      <c r="E28" s="36">
        <v>1988771</v>
      </c>
      <c r="F28" s="36">
        <v>5207739</v>
      </c>
      <c r="G28" s="36">
        <v>0</v>
      </c>
      <c r="H28" s="37">
        <v>59759095</v>
      </c>
      <c r="I28" s="9"/>
      <c r="J28" s="5"/>
      <c r="K28" s="5"/>
      <c r="L28" s="4"/>
      <c r="M28" s="5"/>
    </row>
    <row r="29" spans="1:13" ht="15" customHeight="1">
      <c r="A29" s="45" t="s">
        <v>42</v>
      </c>
      <c r="B29" s="29" t="s">
        <v>71</v>
      </c>
      <c r="C29" s="36">
        <v>59134125</v>
      </c>
      <c r="D29" s="36">
        <v>2296723</v>
      </c>
      <c r="E29" s="36">
        <v>183656</v>
      </c>
      <c r="F29" s="36">
        <v>5108282</v>
      </c>
      <c r="G29" s="36">
        <v>0</v>
      </c>
      <c r="H29" s="37">
        <v>66722786</v>
      </c>
      <c r="I29" s="9"/>
      <c r="J29" s="5"/>
      <c r="K29" s="5"/>
      <c r="L29" s="4"/>
      <c r="M29" s="5"/>
    </row>
    <row r="30" spans="1:13" ht="15" customHeight="1">
      <c r="A30" s="45" t="s">
        <v>43</v>
      </c>
      <c r="B30" s="29" t="s">
        <v>72</v>
      </c>
      <c r="C30" s="36">
        <v>123980477</v>
      </c>
      <c r="D30" s="36">
        <v>3786219</v>
      </c>
      <c r="E30" s="36">
        <v>3609038</v>
      </c>
      <c r="F30" s="36">
        <v>18416055</v>
      </c>
      <c r="G30" s="36">
        <v>0</v>
      </c>
      <c r="H30" s="37">
        <v>149791789</v>
      </c>
      <c r="I30" s="9"/>
      <c r="J30" s="5"/>
      <c r="K30" s="5"/>
      <c r="L30" s="4"/>
      <c r="M30" s="5"/>
    </row>
    <row r="31" spans="1:13" ht="15" customHeight="1">
      <c r="A31" s="45" t="s">
        <v>44</v>
      </c>
      <c r="B31" s="29" t="s">
        <v>73</v>
      </c>
      <c r="C31" s="36">
        <v>74996345</v>
      </c>
      <c r="D31" s="36">
        <v>2884983</v>
      </c>
      <c r="E31" s="36">
        <v>6419729</v>
      </c>
      <c r="F31" s="36">
        <v>12074783</v>
      </c>
      <c r="G31" s="36">
        <v>0</v>
      </c>
      <c r="H31" s="37">
        <v>96375840</v>
      </c>
      <c r="I31" s="9"/>
      <c r="J31" s="5"/>
      <c r="K31" s="5"/>
      <c r="L31" s="4"/>
      <c r="M31" s="5"/>
    </row>
    <row r="32" spans="1:13" ht="15" customHeight="1">
      <c r="A32" s="45" t="s">
        <v>45</v>
      </c>
      <c r="B32" s="29" t="s">
        <v>74</v>
      </c>
      <c r="C32" s="36">
        <v>47204094</v>
      </c>
      <c r="D32" s="36">
        <v>2356799</v>
      </c>
      <c r="E32" s="36">
        <v>1911787</v>
      </c>
      <c r="F32" s="36">
        <v>5281219</v>
      </c>
      <c r="G32" s="36">
        <v>0</v>
      </c>
      <c r="H32" s="37">
        <v>56753899</v>
      </c>
      <c r="I32" s="9"/>
      <c r="J32" s="5"/>
      <c r="K32" s="5"/>
      <c r="L32" s="4"/>
      <c r="M32" s="5"/>
    </row>
    <row r="33" spans="1:13" ht="15" customHeight="1">
      <c r="A33" s="45" t="s">
        <v>46</v>
      </c>
      <c r="B33" s="29" t="s">
        <v>75</v>
      </c>
      <c r="C33" s="36">
        <v>91773082</v>
      </c>
      <c r="D33" s="36">
        <v>1912748</v>
      </c>
      <c r="E33" s="36">
        <v>5402026</v>
      </c>
      <c r="F33" s="36">
        <v>14489984</v>
      </c>
      <c r="G33" s="36">
        <v>0</v>
      </c>
      <c r="H33" s="37">
        <v>113577840</v>
      </c>
      <c r="I33" s="9"/>
      <c r="J33" s="5"/>
      <c r="K33" s="5"/>
      <c r="L33" s="4"/>
      <c r="M33" s="5"/>
    </row>
    <row r="34" spans="1:13" ht="15" customHeight="1">
      <c r="A34" s="45" t="s">
        <v>47</v>
      </c>
      <c r="B34" s="29" t="s">
        <v>76</v>
      </c>
      <c r="C34" s="36">
        <v>64762186</v>
      </c>
      <c r="D34" s="36">
        <v>2278840</v>
      </c>
      <c r="E34" s="36">
        <v>2359916</v>
      </c>
      <c r="F34" s="36">
        <v>7465735</v>
      </c>
      <c r="G34" s="36">
        <v>0</v>
      </c>
      <c r="H34" s="37">
        <v>76866677</v>
      </c>
      <c r="I34" s="9"/>
      <c r="J34" s="5"/>
      <c r="K34" s="5"/>
      <c r="L34" s="4"/>
      <c r="M34" s="5"/>
    </row>
    <row r="35" spans="1:13" ht="15" customHeight="1">
      <c r="A35" s="45" t="s">
        <v>48</v>
      </c>
      <c r="B35" s="29" t="s">
        <v>77</v>
      </c>
      <c r="C35" s="36">
        <v>3242443978</v>
      </c>
      <c r="D35" s="36">
        <v>29732854</v>
      </c>
      <c r="E35" s="36">
        <v>1397473054</v>
      </c>
      <c r="F35" s="36">
        <v>0</v>
      </c>
      <c r="G35" s="36">
        <v>0</v>
      </c>
      <c r="H35" s="37">
        <v>4669649886</v>
      </c>
      <c r="I35" s="9"/>
      <c r="L35" s="4"/>
      <c r="M35" s="5"/>
    </row>
    <row r="36" spans="1:13" ht="15" customHeight="1">
      <c r="A36" s="45" t="s">
        <v>49</v>
      </c>
      <c r="B36" s="29" t="s">
        <v>78</v>
      </c>
      <c r="C36" s="36">
        <v>465499364</v>
      </c>
      <c r="D36" s="36">
        <v>12432516</v>
      </c>
      <c r="E36" s="36">
        <v>201819457</v>
      </c>
      <c r="F36" s="36">
        <v>24010106</v>
      </c>
      <c r="G36" s="36">
        <v>0</v>
      </c>
      <c r="H36" s="37">
        <v>703761443</v>
      </c>
      <c r="I36" s="9"/>
      <c r="L36" s="4"/>
      <c r="M36" s="5"/>
    </row>
    <row r="37" spans="1:13" ht="15" customHeight="1">
      <c r="A37" s="45" t="s">
        <v>50</v>
      </c>
      <c r="B37" s="29" t="s">
        <v>79</v>
      </c>
      <c r="C37" s="36">
        <v>143499386</v>
      </c>
      <c r="D37" s="36">
        <v>8385776</v>
      </c>
      <c r="E37" s="36">
        <v>9349444</v>
      </c>
      <c r="F37" s="36">
        <v>63657077</v>
      </c>
      <c r="G37" s="36">
        <v>0</v>
      </c>
      <c r="H37" s="37">
        <v>224891683</v>
      </c>
      <c r="I37" s="9"/>
      <c r="J37" s="5"/>
      <c r="K37" s="5"/>
      <c r="L37" s="4"/>
      <c r="M37" s="5"/>
    </row>
    <row r="38" spans="1:13" ht="15" customHeight="1">
      <c r="A38" s="45" t="s">
        <v>51</v>
      </c>
      <c r="B38" s="29" t="s">
        <v>80</v>
      </c>
      <c r="C38" s="36">
        <v>44936324</v>
      </c>
      <c r="D38" s="36">
        <v>670423</v>
      </c>
      <c r="E38" s="36">
        <v>3120306</v>
      </c>
      <c r="F38" s="36">
        <v>3507920</v>
      </c>
      <c r="G38" s="36">
        <v>0</v>
      </c>
      <c r="H38" s="37">
        <v>52234973</v>
      </c>
      <c r="I38" s="9"/>
      <c r="J38" s="5"/>
      <c r="K38" s="5"/>
      <c r="L38" s="4"/>
      <c r="M38" s="5"/>
    </row>
    <row r="39" spans="1:13" ht="15" customHeight="1">
      <c r="A39" s="45" t="s">
        <v>52</v>
      </c>
      <c r="B39" s="29" t="s">
        <v>81</v>
      </c>
      <c r="C39" s="36">
        <v>126482031</v>
      </c>
      <c r="D39" s="36">
        <v>4270897</v>
      </c>
      <c r="E39" s="36">
        <v>42554538</v>
      </c>
      <c r="F39" s="36">
        <v>48680900</v>
      </c>
      <c r="G39" s="36">
        <v>0</v>
      </c>
      <c r="H39" s="37">
        <v>221988366</v>
      </c>
      <c r="I39" s="9"/>
      <c r="J39" s="5"/>
      <c r="K39" s="5"/>
      <c r="L39" s="4"/>
      <c r="M39" s="5"/>
    </row>
    <row r="40" spans="1:13" ht="15" customHeight="1">
      <c r="A40" s="45" t="s">
        <v>53</v>
      </c>
      <c r="B40" s="29" t="s">
        <v>82</v>
      </c>
      <c r="C40" s="36">
        <v>290248051</v>
      </c>
      <c r="D40" s="36">
        <v>7430603</v>
      </c>
      <c r="E40" s="36">
        <v>58845950</v>
      </c>
      <c r="F40" s="36">
        <v>57974315</v>
      </c>
      <c r="G40" s="36">
        <v>1118451</v>
      </c>
      <c r="H40" s="37">
        <v>415617370</v>
      </c>
      <c r="I40" s="9"/>
      <c r="J40" s="5"/>
      <c r="K40" s="5"/>
      <c r="L40" s="4"/>
      <c r="M40" s="5"/>
    </row>
    <row r="41" spans="1:13" ht="15" customHeight="1">
      <c r="A41" s="45" t="s">
        <v>54</v>
      </c>
      <c r="B41" s="29" t="s">
        <v>83</v>
      </c>
      <c r="C41" s="36">
        <v>357948020</v>
      </c>
      <c r="D41" s="36">
        <v>5900336</v>
      </c>
      <c r="E41" s="36">
        <v>32539394</v>
      </c>
      <c r="F41" s="36">
        <v>62286761</v>
      </c>
      <c r="G41" s="36">
        <v>1372540</v>
      </c>
      <c r="H41" s="37">
        <v>460047051</v>
      </c>
      <c r="I41" s="9"/>
      <c r="J41" s="5"/>
      <c r="K41" s="5"/>
      <c r="L41" s="4"/>
      <c r="M41" s="5"/>
    </row>
    <row r="42" spans="1:13" ht="15" customHeight="1">
      <c r="A42" s="45" t="s">
        <v>55</v>
      </c>
      <c r="B42" s="29" t="s">
        <v>84</v>
      </c>
      <c r="C42" s="36">
        <v>373168756</v>
      </c>
      <c r="D42" s="36">
        <v>10273663</v>
      </c>
      <c r="E42" s="36">
        <v>15539773</v>
      </c>
      <c r="F42" s="36">
        <v>54296886</v>
      </c>
      <c r="G42" s="36">
        <v>853599</v>
      </c>
      <c r="H42" s="37">
        <v>454132677</v>
      </c>
      <c r="I42" s="9"/>
      <c r="J42" s="5"/>
      <c r="K42" s="5"/>
      <c r="L42" s="4"/>
      <c r="M42" s="5"/>
    </row>
    <row r="43" spans="1:13" ht="15" customHeight="1">
      <c r="A43" s="56" t="s">
        <v>56</v>
      </c>
      <c r="B43" s="57" t="s">
        <v>85</v>
      </c>
      <c r="C43" s="58">
        <v>199068186</v>
      </c>
      <c r="D43" s="58">
        <v>5452060</v>
      </c>
      <c r="E43" s="58">
        <v>7909017</v>
      </c>
      <c r="F43" s="58">
        <v>29497992</v>
      </c>
      <c r="G43" s="58">
        <v>1473035</v>
      </c>
      <c r="H43" s="37">
        <v>243400290</v>
      </c>
      <c r="I43" s="9"/>
      <c r="J43" s="5"/>
      <c r="K43" s="5"/>
      <c r="L43" s="4"/>
      <c r="M43" s="5"/>
    </row>
    <row r="44" spans="1:13" ht="15" customHeight="1">
      <c r="A44" s="56" t="s">
        <v>120</v>
      </c>
      <c r="B44" s="57" t="s">
        <v>119</v>
      </c>
      <c r="C44" s="58">
        <v>96211111</v>
      </c>
      <c r="D44" s="58">
        <v>553881</v>
      </c>
      <c r="E44" s="58">
        <v>20640041</v>
      </c>
      <c r="F44" s="58">
        <v>29556701</v>
      </c>
      <c r="G44" s="58">
        <v>0</v>
      </c>
      <c r="H44" s="59">
        <v>146961734</v>
      </c>
      <c r="I44" s="9"/>
      <c r="J44" s="5"/>
      <c r="K44" s="5"/>
      <c r="L44" s="4"/>
      <c r="M44" s="5"/>
    </row>
    <row r="45" spans="1:13" ht="15" customHeight="1">
      <c r="A45" s="46" t="s">
        <v>123</v>
      </c>
      <c r="B45" s="31" t="s">
        <v>124</v>
      </c>
      <c r="C45" s="38">
        <v>23965978</v>
      </c>
      <c r="D45" s="38">
        <v>271555</v>
      </c>
      <c r="E45" s="38">
        <v>49529983</v>
      </c>
      <c r="F45" s="38">
        <v>0</v>
      </c>
      <c r="G45" s="38">
        <v>0</v>
      </c>
      <c r="H45" s="39">
        <v>73767516</v>
      </c>
      <c r="I45" s="9"/>
      <c r="J45" s="5"/>
      <c r="K45" s="5"/>
      <c r="L45" s="4"/>
      <c r="M45" s="5"/>
    </row>
    <row r="46" spans="1:13" ht="19.5" customHeight="1">
      <c r="A46" s="72" t="s">
        <v>7</v>
      </c>
      <c r="B46" s="73"/>
      <c r="C46" s="43">
        <f aca="true" t="shared" si="0" ref="C46:H46">SUM(C12:C45)</f>
        <v>9253717961</v>
      </c>
      <c r="D46" s="43">
        <f t="shared" si="0"/>
        <v>273241270</v>
      </c>
      <c r="E46" s="43">
        <f t="shared" si="0"/>
        <v>2271070552</v>
      </c>
      <c r="F46" s="43">
        <f t="shared" si="0"/>
        <v>747214417</v>
      </c>
      <c r="G46" s="43">
        <f t="shared" si="0"/>
        <v>4817625</v>
      </c>
      <c r="H46" s="43">
        <f t="shared" si="0"/>
        <v>12550061825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7"/>
      <c r="E47" s="67"/>
      <c r="F47" s="67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7">
        <f>C46/$A$55</f>
        <v>9253.717961</v>
      </c>
      <c r="D60" s="47">
        <f>D46/$A$55</f>
        <v>273.24127</v>
      </c>
      <c r="E60" s="47">
        <f>E46/$A$55</f>
        <v>2271.070552</v>
      </c>
      <c r="F60" s="47">
        <f>F46/$A$55</f>
        <v>747.214417</v>
      </c>
      <c r="G60" s="47">
        <f>G46/$A$55</f>
        <v>4.817625</v>
      </c>
    </row>
    <row r="61" spans="3:7" s="19" customFormat="1" ht="12.75">
      <c r="C61" s="55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4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3" sqref="A13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9.5" customHeight="1">
      <c r="A11" s="77"/>
      <c r="B11" s="78"/>
      <c r="C11" s="79" t="s">
        <v>111</v>
      </c>
      <c r="D11" s="79"/>
      <c r="E11" s="79"/>
      <c r="F11" s="79"/>
      <c r="G11" s="79"/>
      <c r="H11" s="79" t="s">
        <v>112</v>
      </c>
      <c r="I11" s="79"/>
      <c r="J11" s="77"/>
    </row>
    <row r="12" spans="1:17" ht="19.5" customHeight="1">
      <c r="A12" s="74"/>
      <c r="B12" s="71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1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2">
        <v>811125924</v>
      </c>
      <c r="D13" s="32">
        <v>25739382</v>
      </c>
      <c r="E13" s="32">
        <v>440624298</v>
      </c>
      <c r="F13" s="32">
        <v>17474947</v>
      </c>
      <c r="G13" s="32">
        <v>15402191</v>
      </c>
      <c r="H13" s="32">
        <v>0</v>
      </c>
      <c r="I13" s="32">
        <v>39939382</v>
      </c>
      <c r="J13" s="33">
        <f>SUM(C13:I13)</f>
        <v>1350306124</v>
      </c>
      <c r="K13" s="9"/>
    </row>
    <row r="14" spans="1:11" ht="15" customHeight="1">
      <c r="A14" s="1" t="s">
        <v>26</v>
      </c>
      <c r="B14" s="2" t="s">
        <v>121</v>
      </c>
      <c r="C14" s="32">
        <v>27501009</v>
      </c>
      <c r="D14" s="32">
        <v>1068405</v>
      </c>
      <c r="E14" s="32">
        <v>23840010</v>
      </c>
      <c r="F14" s="32">
        <v>0</v>
      </c>
      <c r="G14" s="32">
        <v>60208</v>
      </c>
      <c r="H14" s="32">
        <v>0</v>
      </c>
      <c r="I14" s="32">
        <v>3730514</v>
      </c>
      <c r="J14" s="33">
        <f aca="true" t="shared" si="0" ref="J14:J46">SUM(C14:I14)</f>
        <v>56200146</v>
      </c>
      <c r="K14" s="9"/>
    </row>
    <row r="15" spans="1:11" ht="15" customHeight="1">
      <c r="A15" s="1" t="s">
        <v>27</v>
      </c>
      <c r="B15" s="2" t="s">
        <v>122</v>
      </c>
      <c r="C15" s="32">
        <v>32213104</v>
      </c>
      <c r="D15" s="32">
        <v>2091644</v>
      </c>
      <c r="E15" s="32">
        <v>25341095</v>
      </c>
      <c r="F15" s="32">
        <v>0</v>
      </c>
      <c r="G15" s="32">
        <v>50000</v>
      </c>
      <c r="H15" s="32">
        <v>0</v>
      </c>
      <c r="I15" s="32">
        <v>2008002</v>
      </c>
      <c r="J15" s="33">
        <f t="shared" si="0"/>
        <v>61703845</v>
      </c>
      <c r="K15" s="9"/>
    </row>
    <row r="16" spans="1:11" ht="15" customHeight="1">
      <c r="A16" s="1" t="s">
        <v>28</v>
      </c>
      <c r="B16" s="2" t="s">
        <v>57</v>
      </c>
      <c r="C16" s="32">
        <v>16956315</v>
      </c>
      <c r="D16" s="32">
        <v>743096</v>
      </c>
      <c r="E16" s="32">
        <v>19339179</v>
      </c>
      <c r="F16" s="32">
        <v>0</v>
      </c>
      <c r="G16" s="32">
        <v>68379</v>
      </c>
      <c r="H16" s="32">
        <v>0</v>
      </c>
      <c r="I16" s="32">
        <v>1942985</v>
      </c>
      <c r="J16" s="33">
        <f t="shared" si="0"/>
        <v>39049954</v>
      </c>
      <c r="K16" s="9"/>
    </row>
    <row r="17" spans="1:11" ht="15" customHeight="1">
      <c r="A17" s="1" t="s">
        <v>29</v>
      </c>
      <c r="B17" s="2" t="s">
        <v>58</v>
      </c>
      <c r="C17" s="32">
        <v>21889537</v>
      </c>
      <c r="D17" s="32">
        <v>1729092</v>
      </c>
      <c r="E17" s="32">
        <v>23065493</v>
      </c>
      <c r="F17" s="32">
        <v>0</v>
      </c>
      <c r="G17" s="32">
        <v>69354</v>
      </c>
      <c r="H17" s="32">
        <v>0</v>
      </c>
      <c r="I17" s="32">
        <v>1289908</v>
      </c>
      <c r="J17" s="33">
        <f t="shared" si="0"/>
        <v>48043384</v>
      </c>
      <c r="K17" s="9"/>
    </row>
    <row r="18" spans="1:11" ht="15" customHeight="1">
      <c r="A18" s="1" t="s">
        <v>30</v>
      </c>
      <c r="B18" s="2" t="s">
        <v>59</v>
      </c>
      <c r="C18" s="32">
        <v>131705990</v>
      </c>
      <c r="D18" s="32">
        <v>14596746</v>
      </c>
      <c r="E18" s="32">
        <v>66979780</v>
      </c>
      <c r="F18" s="32">
        <v>0</v>
      </c>
      <c r="G18" s="32">
        <v>218909</v>
      </c>
      <c r="H18" s="32">
        <v>0</v>
      </c>
      <c r="I18" s="32">
        <v>1167403</v>
      </c>
      <c r="J18" s="33">
        <f t="shared" si="0"/>
        <v>214668828</v>
      </c>
      <c r="K18" s="9"/>
    </row>
    <row r="19" spans="1:11" ht="15" customHeight="1">
      <c r="A19" s="1" t="s">
        <v>31</v>
      </c>
      <c r="B19" s="2" t="s">
        <v>60</v>
      </c>
      <c r="C19" s="32">
        <v>94501933</v>
      </c>
      <c r="D19" s="32">
        <v>9401347</v>
      </c>
      <c r="E19" s="32">
        <v>51442651</v>
      </c>
      <c r="F19" s="32">
        <v>0</v>
      </c>
      <c r="G19" s="32">
        <v>194658</v>
      </c>
      <c r="H19" s="32">
        <v>0</v>
      </c>
      <c r="I19" s="32">
        <v>1342549</v>
      </c>
      <c r="J19" s="33">
        <f t="shared" si="0"/>
        <v>156883138</v>
      </c>
      <c r="K19" s="9"/>
    </row>
    <row r="20" spans="1:11" ht="15" customHeight="1">
      <c r="A20" s="1" t="s">
        <v>32</v>
      </c>
      <c r="B20" s="2" t="s">
        <v>61</v>
      </c>
      <c r="C20" s="32">
        <v>94852706</v>
      </c>
      <c r="D20" s="32">
        <v>9081878</v>
      </c>
      <c r="E20" s="32">
        <v>92757204</v>
      </c>
      <c r="F20" s="32">
        <v>0</v>
      </c>
      <c r="G20" s="32">
        <v>42410</v>
      </c>
      <c r="H20" s="32">
        <v>0</v>
      </c>
      <c r="I20" s="32">
        <v>3987473</v>
      </c>
      <c r="J20" s="33">
        <f t="shared" si="0"/>
        <v>200721671</v>
      </c>
      <c r="K20" s="9"/>
    </row>
    <row r="21" spans="1:11" ht="15" customHeight="1">
      <c r="A21" s="1" t="s">
        <v>33</v>
      </c>
      <c r="B21" s="2" t="s">
        <v>62</v>
      </c>
      <c r="C21" s="32">
        <v>25755771</v>
      </c>
      <c r="D21" s="32">
        <v>2109905</v>
      </c>
      <c r="E21" s="32">
        <v>18215093</v>
      </c>
      <c r="F21" s="32">
        <v>0</v>
      </c>
      <c r="G21" s="32">
        <v>54000</v>
      </c>
      <c r="H21" s="32">
        <v>0</v>
      </c>
      <c r="I21" s="32">
        <v>118862</v>
      </c>
      <c r="J21" s="33">
        <f t="shared" si="0"/>
        <v>46253631</v>
      </c>
      <c r="K21" s="9"/>
    </row>
    <row r="22" spans="1:11" ht="15" customHeight="1">
      <c r="A22" s="1" t="s">
        <v>34</v>
      </c>
      <c r="B22" s="2" t="s">
        <v>63</v>
      </c>
      <c r="C22" s="32">
        <v>62189023</v>
      </c>
      <c r="D22" s="32">
        <v>5316750</v>
      </c>
      <c r="E22" s="32">
        <v>41630597</v>
      </c>
      <c r="F22" s="32">
        <v>0</v>
      </c>
      <c r="G22" s="32">
        <v>728053</v>
      </c>
      <c r="H22" s="32">
        <v>0</v>
      </c>
      <c r="I22" s="32">
        <v>481009</v>
      </c>
      <c r="J22" s="33">
        <f t="shared" si="0"/>
        <v>110345432</v>
      </c>
      <c r="K22" s="9"/>
    </row>
    <row r="23" spans="1:11" ht="15" customHeight="1">
      <c r="A23" s="1" t="s">
        <v>35</v>
      </c>
      <c r="B23" s="2" t="s">
        <v>64</v>
      </c>
      <c r="C23" s="32">
        <v>99971151</v>
      </c>
      <c r="D23" s="32">
        <v>9118917</v>
      </c>
      <c r="E23" s="32">
        <v>91664844</v>
      </c>
      <c r="F23" s="32">
        <v>0</v>
      </c>
      <c r="G23" s="32">
        <v>69315</v>
      </c>
      <c r="H23" s="32">
        <v>0</v>
      </c>
      <c r="I23" s="32">
        <v>6918238</v>
      </c>
      <c r="J23" s="33">
        <f t="shared" si="0"/>
        <v>207742465</v>
      </c>
      <c r="K23" s="9"/>
    </row>
    <row r="24" spans="1:11" ht="15" customHeight="1">
      <c r="A24" s="1" t="s">
        <v>36</v>
      </c>
      <c r="B24" s="2" t="s">
        <v>65</v>
      </c>
      <c r="C24" s="32">
        <v>98002443</v>
      </c>
      <c r="D24" s="32">
        <v>4578813</v>
      </c>
      <c r="E24" s="32">
        <v>69430518</v>
      </c>
      <c r="F24" s="32">
        <v>0</v>
      </c>
      <c r="G24" s="32">
        <v>72192</v>
      </c>
      <c r="H24" s="32">
        <v>0</v>
      </c>
      <c r="I24" s="32">
        <v>1528852</v>
      </c>
      <c r="J24" s="33">
        <f t="shared" si="0"/>
        <v>173612818</v>
      </c>
      <c r="K24" s="9"/>
    </row>
    <row r="25" spans="1:11" ht="15" customHeight="1">
      <c r="A25" s="1" t="s">
        <v>37</v>
      </c>
      <c r="B25" s="2" t="s">
        <v>66</v>
      </c>
      <c r="C25" s="32">
        <v>151554483</v>
      </c>
      <c r="D25" s="32">
        <v>16045833</v>
      </c>
      <c r="E25" s="32">
        <v>101473340</v>
      </c>
      <c r="F25" s="32">
        <v>0</v>
      </c>
      <c r="G25" s="32">
        <v>109864</v>
      </c>
      <c r="H25" s="32">
        <v>0</v>
      </c>
      <c r="I25" s="32">
        <v>3654354</v>
      </c>
      <c r="J25" s="33">
        <f t="shared" si="0"/>
        <v>272837874</v>
      </c>
      <c r="K25" s="9"/>
    </row>
    <row r="26" spans="1:11" ht="15" customHeight="1">
      <c r="A26" s="1" t="s">
        <v>38</v>
      </c>
      <c r="B26" s="2" t="s">
        <v>67</v>
      </c>
      <c r="C26" s="32">
        <v>117190080</v>
      </c>
      <c r="D26" s="32">
        <v>13779350</v>
      </c>
      <c r="E26" s="32">
        <v>99866504</v>
      </c>
      <c r="F26" s="32">
        <v>0</v>
      </c>
      <c r="G26" s="32">
        <v>249671</v>
      </c>
      <c r="H26" s="32">
        <v>0</v>
      </c>
      <c r="I26" s="32">
        <v>4542235</v>
      </c>
      <c r="J26" s="33">
        <f t="shared" si="0"/>
        <v>235627840</v>
      </c>
      <c r="K26" s="9"/>
    </row>
    <row r="27" spans="1:11" ht="15" customHeight="1">
      <c r="A27" s="1" t="s">
        <v>39</v>
      </c>
      <c r="B27" s="2" t="s">
        <v>68</v>
      </c>
      <c r="C27" s="32">
        <v>58958068</v>
      </c>
      <c r="D27" s="32">
        <v>10162191</v>
      </c>
      <c r="E27" s="32">
        <v>52257330</v>
      </c>
      <c r="F27" s="32">
        <v>0</v>
      </c>
      <c r="G27" s="32">
        <v>80401</v>
      </c>
      <c r="H27" s="32">
        <v>0</v>
      </c>
      <c r="I27" s="32">
        <v>2486066</v>
      </c>
      <c r="J27" s="33">
        <f t="shared" si="0"/>
        <v>123944056</v>
      </c>
      <c r="K27" s="9"/>
    </row>
    <row r="28" spans="1:11" ht="15" customHeight="1">
      <c r="A28" s="1" t="s">
        <v>40</v>
      </c>
      <c r="B28" s="2" t="s">
        <v>69</v>
      </c>
      <c r="C28" s="32">
        <v>43263495</v>
      </c>
      <c r="D28" s="32">
        <v>2612035</v>
      </c>
      <c r="E28" s="32">
        <v>32622387</v>
      </c>
      <c r="F28" s="32">
        <v>0</v>
      </c>
      <c r="G28" s="32">
        <v>29941</v>
      </c>
      <c r="H28" s="32">
        <v>0</v>
      </c>
      <c r="I28" s="32">
        <v>263590</v>
      </c>
      <c r="J28" s="33">
        <f t="shared" si="0"/>
        <v>78791448</v>
      </c>
      <c r="K28" s="9"/>
    </row>
    <row r="29" spans="1:11" ht="15" customHeight="1">
      <c r="A29" s="1" t="s">
        <v>41</v>
      </c>
      <c r="B29" s="2" t="s">
        <v>70</v>
      </c>
      <c r="C29" s="32">
        <v>31497063</v>
      </c>
      <c r="D29" s="32">
        <v>202652</v>
      </c>
      <c r="E29" s="32">
        <v>19914098</v>
      </c>
      <c r="F29" s="32">
        <v>0</v>
      </c>
      <c r="G29" s="32">
        <v>50000</v>
      </c>
      <c r="H29" s="32">
        <v>0</v>
      </c>
      <c r="I29" s="32">
        <v>0</v>
      </c>
      <c r="J29" s="33">
        <f t="shared" si="0"/>
        <v>51663813</v>
      </c>
      <c r="K29" s="9"/>
    </row>
    <row r="30" spans="1:11" ht="15" customHeight="1">
      <c r="A30" s="1" t="s">
        <v>42</v>
      </c>
      <c r="B30" s="2" t="s">
        <v>71</v>
      </c>
      <c r="C30" s="32">
        <v>40524195</v>
      </c>
      <c r="D30" s="32">
        <v>3857307</v>
      </c>
      <c r="E30" s="32">
        <v>14543106</v>
      </c>
      <c r="F30" s="32">
        <v>0</v>
      </c>
      <c r="G30" s="32">
        <v>149877</v>
      </c>
      <c r="H30" s="32">
        <v>0</v>
      </c>
      <c r="I30" s="32">
        <v>59640</v>
      </c>
      <c r="J30" s="33">
        <f t="shared" si="0"/>
        <v>59134125</v>
      </c>
      <c r="K30" s="9"/>
    </row>
    <row r="31" spans="1:11" ht="15" customHeight="1">
      <c r="A31" s="1" t="s">
        <v>43</v>
      </c>
      <c r="B31" s="2" t="s">
        <v>72</v>
      </c>
      <c r="C31" s="32">
        <v>72070813</v>
      </c>
      <c r="D31" s="32">
        <v>5982877</v>
      </c>
      <c r="E31" s="32">
        <v>42340829</v>
      </c>
      <c r="F31" s="32">
        <v>0</v>
      </c>
      <c r="G31" s="32">
        <v>143515</v>
      </c>
      <c r="H31" s="32">
        <v>0</v>
      </c>
      <c r="I31" s="32">
        <v>3442443</v>
      </c>
      <c r="J31" s="33">
        <f t="shared" si="0"/>
        <v>123980477</v>
      </c>
      <c r="K31" s="9"/>
    </row>
    <row r="32" spans="1:11" ht="15" customHeight="1">
      <c r="A32" s="1" t="s">
        <v>44</v>
      </c>
      <c r="B32" s="2" t="s">
        <v>73</v>
      </c>
      <c r="C32" s="32">
        <v>31852084</v>
      </c>
      <c r="D32" s="32">
        <v>931718</v>
      </c>
      <c r="E32" s="32">
        <v>41534653</v>
      </c>
      <c r="F32" s="32">
        <v>0</v>
      </c>
      <c r="G32" s="32">
        <v>50000</v>
      </c>
      <c r="H32" s="32">
        <v>0</v>
      </c>
      <c r="I32" s="32">
        <v>627890</v>
      </c>
      <c r="J32" s="33">
        <f t="shared" si="0"/>
        <v>74996345</v>
      </c>
      <c r="K32" s="9"/>
    </row>
    <row r="33" spans="1:11" ht="15" customHeight="1">
      <c r="A33" s="1" t="s">
        <v>45</v>
      </c>
      <c r="B33" s="2" t="s">
        <v>74</v>
      </c>
      <c r="C33" s="32">
        <v>17301810</v>
      </c>
      <c r="D33" s="32">
        <v>123703</v>
      </c>
      <c r="E33" s="32">
        <v>29666341</v>
      </c>
      <c r="F33" s="32">
        <v>0</v>
      </c>
      <c r="G33" s="32">
        <v>0</v>
      </c>
      <c r="H33" s="32">
        <v>0</v>
      </c>
      <c r="I33" s="32">
        <v>112240</v>
      </c>
      <c r="J33" s="33">
        <f t="shared" si="0"/>
        <v>47204094</v>
      </c>
      <c r="K33" s="9"/>
    </row>
    <row r="34" spans="1:11" ht="15" customHeight="1">
      <c r="A34" s="1" t="s">
        <v>46</v>
      </c>
      <c r="B34" s="2" t="s">
        <v>75</v>
      </c>
      <c r="C34" s="32">
        <v>37928353</v>
      </c>
      <c r="D34" s="32">
        <v>309907</v>
      </c>
      <c r="E34" s="32">
        <v>52525268</v>
      </c>
      <c r="F34" s="32">
        <v>0</v>
      </c>
      <c r="G34" s="32">
        <v>105452</v>
      </c>
      <c r="H34" s="32">
        <v>0</v>
      </c>
      <c r="I34" s="32">
        <v>904102</v>
      </c>
      <c r="J34" s="33">
        <f t="shared" si="0"/>
        <v>91773082</v>
      </c>
      <c r="K34" s="9"/>
    </row>
    <row r="35" spans="1:11" ht="15" customHeight="1">
      <c r="A35" s="1" t="s">
        <v>47</v>
      </c>
      <c r="B35" s="2" t="s">
        <v>76</v>
      </c>
      <c r="C35" s="32">
        <v>36646854</v>
      </c>
      <c r="D35" s="32">
        <v>219735</v>
      </c>
      <c r="E35" s="32">
        <v>27748944</v>
      </c>
      <c r="F35" s="32">
        <v>0</v>
      </c>
      <c r="G35" s="32">
        <v>6612</v>
      </c>
      <c r="H35" s="32">
        <v>0</v>
      </c>
      <c r="I35" s="32">
        <v>140041</v>
      </c>
      <c r="J35" s="33">
        <f t="shared" si="0"/>
        <v>64762186</v>
      </c>
      <c r="K35" s="9"/>
    </row>
    <row r="36" spans="1:11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2397414754</v>
      </c>
      <c r="F36" s="32">
        <v>533016525</v>
      </c>
      <c r="G36" s="32">
        <v>309536323</v>
      </c>
      <c r="H36" s="32">
        <v>0</v>
      </c>
      <c r="I36" s="32">
        <v>2476376</v>
      </c>
      <c r="J36" s="33">
        <f t="shared" si="0"/>
        <v>3242443978</v>
      </c>
      <c r="K36" s="9"/>
    </row>
    <row r="37" spans="1:11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79744166</v>
      </c>
      <c r="F37" s="32">
        <v>0</v>
      </c>
      <c r="G37" s="32">
        <v>5000</v>
      </c>
      <c r="H37" s="32">
        <v>19119901</v>
      </c>
      <c r="I37" s="32">
        <v>366630297</v>
      </c>
      <c r="J37" s="33">
        <f t="shared" si="0"/>
        <v>465499364</v>
      </c>
      <c r="K37" s="9"/>
    </row>
    <row r="38" spans="1:11" ht="15" customHeight="1">
      <c r="A38" s="1" t="s">
        <v>50</v>
      </c>
      <c r="B38" s="2" t="s">
        <v>79</v>
      </c>
      <c r="C38" s="32">
        <v>15991168</v>
      </c>
      <c r="D38" s="32">
        <v>21000</v>
      </c>
      <c r="E38" s="32">
        <v>123569076</v>
      </c>
      <c r="F38" s="32">
        <v>0</v>
      </c>
      <c r="G38" s="32">
        <v>380563</v>
      </c>
      <c r="H38" s="32">
        <v>0</v>
      </c>
      <c r="I38" s="32">
        <v>3537579</v>
      </c>
      <c r="J38" s="33">
        <f t="shared" si="0"/>
        <v>143499386</v>
      </c>
      <c r="K38" s="9"/>
    </row>
    <row r="39" spans="1:11" ht="15" customHeight="1">
      <c r="A39" s="1" t="s">
        <v>51</v>
      </c>
      <c r="B39" s="2" t="s">
        <v>80</v>
      </c>
      <c r="C39" s="32">
        <v>12559572</v>
      </c>
      <c r="D39" s="32">
        <v>27154</v>
      </c>
      <c r="E39" s="32">
        <v>31899525</v>
      </c>
      <c r="F39" s="32">
        <v>0</v>
      </c>
      <c r="G39" s="32">
        <v>6036</v>
      </c>
      <c r="H39" s="32">
        <v>0</v>
      </c>
      <c r="I39" s="32">
        <v>444037</v>
      </c>
      <c r="J39" s="33">
        <f t="shared" si="0"/>
        <v>44936324</v>
      </c>
      <c r="K39" s="9"/>
    </row>
    <row r="40" spans="1:11" ht="15" customHeight="1">
      <c r="A40" s="1" t="s">
        <v>52</v>
      </c>
      <c r="B40" s="2" t="s">
        <v>81</v>
      </c>
      <c r="C40" s="32">
        <v>2274343</v>
      </c>
      <c r="D40" s="32">
        <v>6000</v>
      </c>
      <c r="E40" s="32">
        <v>123258145</v>
      </c>
      <c r="F40" s="32">
        <v>0</v>
      </c>
      <c r="G40" s="32">
        <v>50000</v>
      </c>
      <c r="H40" s="32">
        <v>0</v>
      </c>
      <c r="I40" s="32">
        <v>893543</v>
      </c>
      <c r="J40" s="33">
        <f t="shared" si="0"/>
        <v>126482031</v>
      </c>
      <c r="K40" s="9"/>
    </row>
    <row r="41" spans="1:11" ht="15" customHeight="1">
      <c r="A41" s="1" t="s">
        <v>53</v>
      </c>
      <c r="B41" s="2" t="s">
        <v>82</v>
      </c>
      <c r="C41" s="32">
        <v>147104877</v>
      </c>
      <c r="D41" s="32">
        <v>6693720</v>
      </c>
      <c r="E41" s="32">
        <v>134903262</v>
      </c>
      <c r="F41" s="32">
        <v>0</v>
      </c>
      <c r="G41" s="32">
        <v>474469</v>
      </c>
      <c r="H41" s="32">
        <v>0</v>
      </c>
      <c r="I41" s="32">
        <v>1071723</v>
      </c>
      <c r="J41" s="33">
        <f t="shared" si="0"/>
        <v>290248051</v>
      </c>
      <c r="K41" s="9"/>
    </row>
    <row r="42" spans="1:11" ht="15" customHeight="1">
      <c r="A42" s="1" t="s">
        <v>54</v>
      </c>
      <c r="B42" s="2" t="s">
        <v>83</v>
      </c>
      <c r="C42" s="32">
        <v>162412687</v>
      </c>
      <c r="D42" s="32">
        <v>3682164</v>
      </c>
      <c r="E42" s="32">
        <v>189371637</v>
      </c>
      <c r="F42" s="32">
        <v>0</v>
      </c>
      <c r="G42" s="32">
        <v>1003081</v>
      </c>
      <c r="H42" s="32">
        <v>0</v>
      </c>
      <c r="I42" s="32">
        <v>1478451</v>
      </c>
      <c r="J42" s="33">
        <f t="shared" si="0"/>
        <v>357948020</v>
      </c>
      <c r="K42" s="9"/>
    </row>
    <row r="43" spans="1:11" ht="15" customHeight="1">
      <c r="A43" s="1" t="s">
        <v>55</v>
      </c>
      <c r="B43" s="2" t="s">
        <v>84</v>
      </c>
      <c r="C43" s="32">
        <v>205350405</v>
      </c>
      <c r="D43" s="32">
        <v>9052475</v>
      </c>
      <c r="E43" s="32">
        <v>153839742</v>
      </c>
      <c r="F43" s="32">
        <v>0</v>
      </c>
      <c r="G43" s="32">
        <v>1651820</v>
      </c>
      <c r="H43" s="32">
        <v>0</v>
      </c>
      <c r="I43" s="32">
        <v>3274314</v>
      </c>
      <c r="J43" s="33">
        <f t="shared" si="0"/>
        <v>373168756</v>
      </c>
      <c r="K43" s="9"/>
    </row>
    <row r="44" spans="1:11" ht="15" customHeight="1">
      <c r="A44" s="1" t="s">
        <v>56</v>
      </c>
      <c r="B44" s="2" t="s">
        <v>85</v>
      </c>
      <c r="C44" s="32">
        <v>96110860</v>
      </c>
      <c r="D44" s="32">
        <v>2745545</v>
      </c>
      <c r="E44" s="32">
        <v>95912244</v>
      </c>
      <c r="F44" s="32">
        <v>0</v>
      </c>
      <c r="G44" s="32">
        <v>2440641</v>
      </c>
      <c r="H44" s="32">
        <v>0</v>
      </c>
      <c r="I44" s="32">
        <v>1858896</v>
      </c>
      <c r="J44" s="33">
        <f t="shared" si="0"/>
        <v>199068186</v>
      </c>
      <c r="K44" s="9"/>
    </row>
    <row r="45" spans="1:11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95451195</v>
      </c>
      <c r="F45" s="32">
        <v>0</v>
      </c>
      <c r="G45" s="32">
        <v>0</v>
      </c>
      <c r="H45" s="32">
        <v>0</v>
      </c>
      <c r="I45" s="32">
        <v>759916</v>
      </c>
      <c r="J45" s="33">
        <f t="shared" si="0"/>
        <v>96211111</v>
      </c>
      <c r="K45" s="9"/>
    </row>
    <row r="46" spans="1:11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3096796</v>
      </c>
      <c r="I46" s="32">
        <v>20869182</v>
      </c>
      <c r="J46" s="33">
        <f t="shared" si="0"/>
        <v>23965978</v>
      </c>
      <c r="K46" s="9"/>
    </row>
    <row r="47" spans="1:11" ht="19.5" customHeight="1">
      <c r="A47" s="72" t="s">
        <v>7</v>
      </c>
      <c r="B47" s="73"/>
      <c r="C47" s="43">
        <f aca="true" t="shared" si="1" ref="C47:J47">SUM(C13:C46)</f>
        <v>2797256116</v>
      </c>
      <c r="D47" s="43">
        <f t="shared" si="1"/>
        <v>162031341</v>
      </c>
      <c r="E47" s="43">
        <f t="shared" si="1"/>
        <v>4904187308</v>
      </c>
      <c r="F47" s="43">
        <f t="shared" si="1"/>
        <v>550491472</v>
      </c>
      <c r="G47" s="43">
        <f t="shared" si="1"/>
        <v>333552935</v>
      </c>
      <c r="H47" s="43">
        <f t="shared" si="1"/>
        <v>22216697</v>
      </c>
      <c r="I47" s="43">
        <f t="shared" si="1"/>
        <v>483982092</v>
      </c>
      <c r="J47" s="43">
        <f t="shared" si="1"/>
        <v>9253717961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49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8">
        <f aca="true" t="shared" si="2" ref="C62:I62">+C47/$A$58</f>
        <v>2797.256116</v>
      </c>
      <c r="D62" s="48">
        <f t="shared" si="2"/>
        <v>162.031341</v>
      </c>
      <c r="E62" s="48">
        <f t="shared" si="2"/>
        <v>4904.187308</v>
      </c>
      <c r="F62" s="48">
        <f t="shared" si="2"/>
        <v>550.491472</v>
      </c>
      <c r="G62" s="48">
        <f t="shared" si="2"/>
        <v>333.552935</v>
      </c>
      <c r="H62" s="48">
        <f t="shared" si="2"/>
        <v>22.216697</v>
      </c>
      <c r="I62" s="48">
        <f t="shared" si="2"/>
        <v>483.982092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30" zoomScaleNormal="130" zoomScalePageLayoutView="0" workbookViewId="0" topLeftCell="A1">
      <selection activeCell="H13" sqref="H13:H46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9" width="11.421875" style="12" customWidth="1"/>
    <col min="10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10" ht="15" customHeight="1">
      <c r="A13" s="1" t="s">
        <v>5</v>
      </c>
      <c r="B13" s="2" t="s">
        <v>6</v>
      </c>
      <c r="C13" s="32">
        <v>91560</v>
      </c>
      <c r="D13" s="32">
        <v>0</v>
      </c>
      <c r="E13" s="32">
        <v>67368597</v>
      </c>
      <c r="F13" s="32">
        <v>0</v>
      </c>
      <c r="G13" s="32">
        <v>904785</v>
      </c>
      <c r="H13" s="32">
        <v>9075309</v>
      </c>
      <c r="I13" s="33">
        <f>SUM(C13:H13)</f>
        <v>77440251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32">
        <v>1704275</v>
      </c>
      <c r="F14" s="32">
        <v>0</v>
      </c>
      <c r="G14" s="32">
        <v>356177</v>
      </c>
      <c r="H14" s="32">
        <v>0</v>
      </c>
      <c r="I14" s="33">
        <f aca="true" t="shared" si="0" ref="I14:I46">SUM(C14:H14)</f>
        <v>2060452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15000</v>
      </c>
      <c r="E15" s="32">
        <v>2896625</v>
      </c>
      <c r="F15" s="32">
        <v>0</v>
      </c>
      <c r="G15" s="32">
        <v>97715</v>
      </c>
      <c r="H15" s="32">
        <v>89200</v>
      </c>
      <c r="I15" s="33">
        <f t="shared" si="0"/>
        <v>3098540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32">
        <v>12962359</v>
      </c>
      <c r="F16" s="32">
        <v>0</v>
      </c>
      <c r="G16" s="32">
        <v>9581</v>
      </c>
      <c r="H16" s="32">
        <v>254863</v>
      </c>
      <c r="I16" s="33">
        <f t="shared" si="0"/>
        <v>13226803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32">
        <v>2784912</v>
      </c>
      <c r="F17" s="32">
        <v>0</v>
      </c>
      <c r="G17" s="32">
        <v>85258</v>
      </c>
      <c r="H17" s="32">
        <v>30508</v>
      </c>
      <c r="I17" s="33">
        <f t="shared" si="0"/>
        <v>2900678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3000</v>
      </c>
      <c r="E18" s="32">
        <v>10877131</v>
      </c>
      <c r="F18" s="32">
        <v>0</v>
      </c>
      <c r="G18" s="32">
        <v>633768</v>
      </c>
      <c r="H18" s="32">
        <v>492852</v>
      </c>
      <c r="I18" s="33">
        <f t="shared" si="0"/>
        <v>12006751</v>
      </c>
      <c r="J18" s="9"/>
    </row>
    <row r="19" spans="1:10" ht="15" customHeight="1">
      <c r="A19" s="1" t="s">
        <v>31</v>
      </c>
      <c r="B19" s="2" t="s">
        <v>60</v>
      </c>
      <c r="C19" s="32">
        <v>13658</v>
      </c>
      <c r="D19" s="32">
        <v>0</v>
      </c>
      <c r="E19" s="32">
        <v>2719629</v>
      </c>
      <c r="F19" s="32">
        <v>0</v>
      </c>
      <c r="G19" s="32">
        <v>182596</v>
      </c>
      <c r="H19" s="32">
        <v>476070</v>
      </c>
      <c r="I19" s="33">
        <f t="shared" si="0"/>
        <v>3391953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32">
        <v>6872924</v>
      </c>
      <c r="F20" s="32">
        <v>0</v>
      </c>
      <c r="G20" s="32">
        <v>7921</v>
      </c>
      <c r="H20" s="32">
        <v>66694</v>
      </c>
      <c r="I20" s="33">
        <f t="shared" si="0"/>
        <v>6947539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32">
        <v>3664590</v>
      </c>
      <c r="F21" s="32">
        <v>0</v>
      </c>
      <c r="G21" s="32">
        <v>528506</v>
      </c>
      <c r="H21" s="32">
        <v>0</v>
      </c>
      <c r="I21" s="33">
        <f t="shared" si="0"/>
        <v>4193096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32">
        <v>3943405</v>
      </c>
      <c r="F22" s="32">
        <v>0</v>
      </c>
      <c r="G22" s="32">
        <v>36588</v>
      </c>
      <c r="H22" s="32">
        <v>419699</v>
      </c>
      <c r="I22" s="33">
        <f t="shared" si="0"/>
        <v>4399692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32">
        <v>8445821</v>
      </c>
      <c r="F23" s="32">
        <v>0</v>
      </c>
      <c r="G23" s="32">
        <v>248388</v>
      </c>
      <c r="H23" s="32">
        <v>797522</v>
      </c>
      <c r="I23" s="33">
        <f t="shared" si="0"/>
        <v>9491731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221235</v>
      </c>
      <c r="E24" s="32">
        <v>4393458</v>
      </c>
      <c r="F24" s="32">
        <v>0</v>
      </c>
      <c r="G24" s="32">
        <v>624836</v>
      </c>
      <c r="H24" s="32">
        <v>1010896</v>
      </c>
      <c r="I24" s="33">
        <f t="shared" si="0"/>
        <v>6250425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32">
        <v>9114338</v>
      </c>
      <c r="F25" s="32">
        <v>0</v>
      </c>
      <c r="G25" s="32">
        <v>870033</v>
      </c>
      <c r="H25" s="32">
        <v>743140</v>
      </c>
      <c r="I25" s="33">
        <f t="shared" si="0"/>
        <v>10727511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32">
        <v>6031786</v>
      </c>
      <c r="F26" s="32">
        <v>0</v>
      </c>
      <c r="G26" s="32">
        <v>21231</v>
      </c>
      <c r="H26" s="32">
        <v>490006</v>
      </c>
      <c r="I26" s="33">
        <f t="shared" si="0"/>
        <v>6543023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32">
        <v>4251321</v>
      </c>
      <c r="F27" s="32">
        <v>0</v>
      </c>
      <c r="G27" s="32">
        <v>292513</v>
      </c>
      <c r="H27" s="32">
        <v>0</v>
      </c>
      <c r="I27" s="33">
        <f t="shared" si="0"/>
        <v>4543834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32">
        <v>4129244</v>
      </c>
      <c r="F28" s="32">
        <v>0</v>
      </c>
      <c r="G28" s="32">
        <v>3112</v>
      </c>
      <c r="H28" s="32">
        <v>96987</v>
      </c>
      <c r="I28" s="33">
        <f t="shared" si="0"/>
        <v>4229343</v>
      </c>
      <c r="J28" s="9"/>
    </row>
    <row r="29" spans="1:10" ht="15" customHeight="1">
      <c r="A29" s="1" t="s">
        <v>41</v>
      </c>
      <c r="B29" s="2" t="s">
        <v>70</v>
      </c>
      <c r="C29" s="32">
        <v>172906</v>
      </c>
      <c r="D29" s="32">
        <v>0</v>
      </c>
      <c r="E29" s="32">
        <v>672564</v>
      </c>
      <c r="F29" s="32">
        <v>0</v>
      </c>
      <c r="G29" s="32">
        <v>0</v>
      </c>
      <c r="H29" s="32">
        <v>53302</v>
      </c>
      <c r="I29" s="33">
        <f t="shared" si="0"/>
        <v>898772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32">
        <v>2011349</v>
      </c>
      <c r="F30" s="32">
        <v>0</v>
      </c>
      <c r="G30" s="32">
        <v>209058</v>
      </c>
      <c r="H30" s="32">
        <v>76316</v>
      </c>
      <c r="I30" s="33">
        <f t="shared" si="0"/>
        <v>2296723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32">
        <v>3614478</v>
      </c>
      <c r="F31" s="32">
        <v>0</v>
      </c>
      <c r="G31" s="32">
        <v>0</v>
      </c>
      <c r="H31" s="32">
        <v>171741</v>
      </c>
      <c r="I31" s="33">
        <f t="shared" si="0"/>
        <v>3786219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32">
        <v>2489883</v>
      </c>
      <c r="F32" s="32">
        <v>0</v>
      </c>
      <c r="G32" s="32">
        <v>260100</v>
      </c>
      <c r="H32" s="32">
        <v>135000</v>
      </c>
      <c r="I32" s="33">
        <f t="shared" si="0"/>
        <v>2884983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32">
        <v>2336099</v>
      </c>
      <c r="F33" s="32">
        <v>0</v>
      </c>
      <c r="G33" s="32">
        <v>20700</v>
      </c>
      <c r="H33" s="32">
        <v>0</v>
      </c>
      <c r="I33" s="33">
        <f t="shared" si="0"/>
        <v>2356799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32">
        <v>1790365</v>
      </c>
      <c r="F34" s="32">
        <v>0</v>
      </c>
      <c r="G34" s="32">
        <v>0</v>
      </c>
      <c r="H34" s="32">
        <v>122383</v>
      </c>
      <c r="I34" s="33">
        <f t="shared" si="0"/>
        <v>1912748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32">
        <v>2198683</v>
      </c>
      <c r="F35" s="32">
        <v>0</v>
      </c>
      <c r="G35" s="32">
        <v>0</v>
      </c>
      <c r="H35" s="32">
        <v>80157</v>
      </c>
      <c r="I35" s="33">
        <f t="shared" si="0"/>
        <v>2278840</v>
      </c>
      <c r="J35" s="9"/>
    </row>
    <row r="36" spans="1:10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23883303</v>
      </c>
      <c r="F36" s="32">
        <v>3718024</v>
      </c>
      <c r="G36" s="32">
        <v>1780059</v>
      </c>
      <c r="H36" s="32">
        <v>351468</v>
      </c>
      <c r="I36" s="33">
        <f t="shared" si="0"/>
        <v>29732854</v>
      </c>
      <c r="J36" s="9"/>
    </row>
    <row r="37" spans="1:10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8851373</v>
      </c>
      <c r="F37" s="32">
        <v>0</v>
      </c>
      <c r="G37" s="32">
        <v>700</v>
      </c>
      <c r="H37" s="32">
        <v>3580443</v>
      </c>
      <c r="I37" s="33">
        <f t="shared" si="0"/>
        <v>12432516</v>
      </c>
      <c r="J37" s="9"/>
    </row>
    <row r="38" spans="1:10" ht="15" customHeight="1">
      <c r="A38" s="1" t="s">
        <v>50</v>
      </c>
      <c r="B38" s="2" t="s">
        <v>79</v>
      </c>
      <c r="C38" s="32">
        <v>26640</v>
      </c>
      <c r="D38" s="32">
        <v>0</v>
      </c>
      <c r="E38" s="32">
        <v>7913452</v>
      </c>
      <c r="F38" s="32">
        <v>0</v>
      </c>
      <c r="G38" s="32">
        <v>0</v>
      </c>
      <c r="H38" s="32">
        <v>445684</v>
      </c>
      <c r="I38" s="33">
        <f t="shared" si="0"/>
        <v>8385776</v>
      </c>
      <c r="J38" s="9"/>
    </row>
    <row r="39" spans="1:10" ht="15" customHeight="1">
      <c r="A39" s="1" t="s">
        <v>51</v>
      </c>
      <c r="B39" s="2" t="s">
        <v>80</v>
      </c>
      <c r="C39" s="32">
        <v>0</v>
      </c>
      <c r="D39" s="32">
        <v>0</v>
      </c>
      <c r="E39" s="32">
        <v>590706</v>
      </c>
      <c r="F39" s="32">
        <v>0</v>
      </c>
      <c r="G39" s="32">
        <v>0</v>
      </c>
      <c r="H39" s="32">
        <v>79717</v>
      </c>
      <c r="I39" s="33">
        <f t="shared" si="0"/>
        <v>670423</v>
      </c>
      <c r="J39" s="9"/>
    </row>
    <row r="40" spans="1:10" ht="15" customHeight="1">
      <c r="A40" s="1" t="s">
        <v>52</v>
      </c>
      <c r="B40" s="2" t="s">
        <v>81</v>
      </c>
      <c r="C40" s="32">
        <v>0</v>
      </c>
      <c r="D40" s="32">
        <v>0</v>
      </c>
      <c r="E40" s="32">
        <v>3700919</v>
      </c>
      <c r="F40" s="32">
        <v>0</v>
      </c>
      <c r="G40" s="32">
        <v>0</v>
      </c>
      <c r="H40" s="32">
        <v>569978</v>
      </c>
      <c r="I40" s="33">
        <f t="shared" si="0"/>
        <v>4270897</v>
      </c>
      <c r="J40" s="9"/>
    </row>
    <row r="41" spans="1:10" ht="15" customHeight="1">
      <c r="A41" s="1" t="s">
        <v>53</v>
      </c>
      <c r="B41" s="2" t="s">
        <v>82</v>
      </c>
      <c r="C41" s="32">
        <v>0</v>
      </c>
      <c r="D41" s="32">
        <v>0</v>
      </c>
      <c r="E41" s="32">
        <v>7430603</v>
      </c>
      <c r="F41" s="32">
        <v>0</v>
      </c>
      <c r="G41" s="32">
        <v>0</v>
      </c>
      <c r="H41" s="32">
        <v>0</v>
      </c>
      <c r="I41" s="33">
        <f t="shared" si="0"/>
        <v>7430603</v>
      </c>
      <c r="J41" s="9"/>
    </row>
    <row r="42" spans="1:10" ht="15" customHeight="1">
      <c r="A42" s="1" t="s">
        <v>54</v>
      </c>
      <c r="B42" s="2" t="s">
        <v>83</v>
      </c>
      <c r="C42" s="32">
        <v>0</v>
      </c>
      <c r="D42" s="32">
        <v>0</v>
      </c>
      <c r="E42" s="32">
        <v>5900336</v>
      </c>
      <c r="F42" s="32">
        <v>0</v>
      </c>
      <c r="G42" s="32">
        <v>0</v>
      </c>
      <c r="H42" s="32">
        <v>0</v>
      </c>
      <c r="I42" s="33">
        <f t="shared" si="0"/>
        <v>5900336</v>
      </c>
      <c r="J42" s="9"/>
    </row>
    <row r="43" spans="1:10" ht="15" customHeight="1">
      <c r="A43" s="1" t="s">
        <v>55</v>
      </c>
      <c r="B43" s="2" t="s">
        <v>84</v>
      </c>
      <c r="C43" s="32">
        <v>0</v>
      </c>
      <c r="D43" s="32">
        <v>0</v>
      </c>
      <c r="E43" s="32">
        <v>8324081</v>
      </c>
      <c r="F43" s="32">
        <v>0</v>
      </c>
      <c r="G43" s="32">
        <v>0</v>
      </c>
      <c r="H43" s="32">
        <v>1949582</v>
      </c>
      <c r="I43" s="33">
        <f t="shared" si="0"/>
        <v>10273663</v>
      </c>
      <c r="J43" s="9"/>
    </row>
    <row r="44" spans="1:10" ht="15" customHeight="1">
      <c r="A44" s="1" t="s">
        <v>56</v>
      </c>
      <c r="B44" s="2" t="s">
        <v>85</v>
      </c>
      <c r="C44" s="32">
        <v>0</v>
      </c>
      <c r="D44" s="32">
        <v>0</v>
      </c>
      <c r="E44" s="32">
        <v>5433411</v>
      </c>
      <c r="F44" s="32">
        <v>0</v>
      </c>
      <c r="G44" s="32">
        <v>1380</v>
      </c>
      <c r="H44" s="32">
        <v>17269</v>
      </c>
      <c r="I44" s="33">
        <f t="shared" si="0"/>
        <v>5452060</v>
      </c>
      <c r="J44" s="9"/>
    </row>
    <row r="45" spans="1:10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393698</v>
      </c>
      <c r="F45" s="32">
        <v>0</v>
      </c>
      <c r="G45" s="32">
        <v>0</v>
      </c>
      <c r="H45" s="32">
        <v>160183</v>
      </c>
      <c r="I45" s="33">
        <f t="shared" si="0"/>
        <v>553881</v>
      </c>
      <c r="J45" s="9"/>
    </row>
    <row r="46" spans="1:10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251565</v>
      </c>
      <c r="G46" s="32">
        <v>19990</v>
      </c>
      <c r="H46" s="32">
        <v>0</v>
      </c>
      <c r="I46" s="33">
        <f t="shared" si="0"/>
        <v>271555</v>
      </c>
      <c r="J46" s="9"/>
    </row>
    <row r="47" spans="1:9" ht="19.5" customHeight="1">
      <c r="A47" s="72" t="s">
        <v>7</v>
      </c>
      <c r="B47" s="73"/>
      <c r="C47" s="43">
        <f aca="true" t="shared" si="1" ref="C47:I47">SUM(C13:C46)</f>
        <v>304764</v>
      </c>
      <c r="D47" s="43">
        <f t="shared" si="1"/>
        <v>239235</v>
      </c>
      <c r="E47" s="43">
        <f t="shared" si="1"/>
        <v>239695718</v>
      </c>
      <c r="F47" s="43">
        <f t="shared" si="1"/>
        <v>3969589</v>
      </c>
      <c r="G47" s="43">
        <f t="shared" si="1"/>
        <v>7194995</v>
      </c>
      <c r="H47" s="43">
        <f t="shared" si="1"/>
        <v>21836969</v>
      </c>
      <c r="I47" s="43">
        <f t="shared" si="1"/>
        <v>273241270</v>
      </c>
    </row>
    <row r="48" spans="1:10" ht="12.75">
      <c r="A48" s="6" t="s">
        <v>126</v>
      </c>
      <c r="J48" s="9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1:9" ht="12.75">
      <c r="A50" s="49" t="s">
        <v>8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103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104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105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106</v>
      </c>
      <c r="B54" s="4"/>
      <c r="C54" s="4"/>
      <c r="D54" s="4"/>
      <c r="E54" s="4"/>
      <c r="F54" s="4"/>
      <c r="G54" s="4"/>
      <c r="H54" s="4"/>
      <c r="I54" s="4"/>
    </row>
    <row r="55" spans="1:9" ht="12.75">
      <c r="A55" s="18" t="s">
        <v>107</v>
      </c>
      <c r="B55" s="4"/>
      <c r="C55" s="4"/>
      <c r="D55" s="4"/>
      <c r="E55" s="4"/>
      <c r="F55" s="4"/>
      <c r="G55" s="4"/>
      <c r="H55" s="4"/>
      <c r="I55" s="4"/>
    </row>
    <row r="56" ht="12.75">
      <c r="A56" s="18" t="s">
        <v>108</v>
      </c>
    </row>
    <row r="57" ht="12.75">
      <c r="A57" s="18" t="s">
        <v>109</v>
      </c>
    </row>
    <row r="58" s="25" customFormat="1" ht="12.75">
      <c r="A58" s="16"/>
    </row>
    <row r="59" s="25" customFormat="1" ht="12.75"/>
    <row r="60" s="25" customFormat="1" ht="12.75">
      <c r="A60" s="18"/>
    </row>
    <row r="61" s="25" customFormat="1" ht="12.75">
      <c r="C61" s="25">
        <v>1000000</v>
      </c>
    </row>
    <row r="62" spans="2:8" s="25" customFormat="1" ht="12.75">
      <c r="B62" s="25" t="s">
        <v>86</v>
      </c>
      <c r="C62" s="25" t="s">
        <v>96</v>
      </c>
      <c r="D62" s="25" t="s">
        <v>97</v>
      </c>
      <c r="E62" s="25" t="s">
        <v>98</v>
      </c>
      <c r="F62" s="25" t="s">
        <v>99</v>
      </c>
      <c r="G62" s="25" t="s">
        <v>100</v>
      </c>
      <c r="H62" s="25" t="s">
        <v>102</v>
      </c>
    </row>
    <row r="63" spans="2:9" s="25" customFormat="1" ht="12.75">
      <c r="B63" s="25" t="s">
        <v>87</v>
      </c>
      <c r="C63" s="26">
        <f aca="true" t="shared" si="2" ref="C63:H63">C47/$C$61</f>
        <v>0.304764</v>
      </c>
      <c r="D63" s="26">
        <f t="shared" si="2"/>
        <v>0.239235</v>
      </c>
      <c r="E63" s="26">
        <f t="shared" si="2"/>
        <v>239.695718</v>
      </c>
      <c r="F63" s="26">
        <f t="shared" si="2"/>
        <v>3.969589</v>
      </c>
      <c r="G63" s="26">
        <f t="shared" si="2"/>
        <v>7.194995</v>
      </c>
      <c r="H63" s="26">
        <f t="shared" si="2"/>
        <v>21.836969</v>
      </c>
      <c r="I63" s="26"/>
    </row>
    <row r="64" spans="3:9" s="25" customFormat="1" ht="12.75">
      <c r="C64" s="26"/>
      <c r="D64" s="26"/>
      <c r="E64" s="26"/>
      <c r="F64" s="26"/>
      <c r="G64" s="26"/>
      <c r="H64" s="26"/>
      <c r="I64" s="26"/>
    </row>
    <row r="65" spans="3:8" s="25" customFormat="1" ht="12.75">
      <c r="C65" s="26"/>
      <c r="D65" s="26"/>
      <c r="E65" s="26"/>
      <c r="F65" s="26"/>
      <c r="G65" s="26"/>
      <c r="H65" s="26"/>
    </row>
    <row r="66" spans="3:8" s="25" customFormat="1" ht="12.75">
      <c r="C66" s="26"/>
      <c r="D66" s="26"/>
      <c r="E66" s="26"/>
      <c r="F66" s="26"/>
      <c r="G66" s="26"/>
      <c r="H66" s="26"/>
    </row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19" customFormat="1" ht="12.75"/>
    <row r="87" s="19" customFormat="1" ht="12.75"/>
    <row r="88" s="19" customFormat="1" ht="12.75"/>
  </sheetData>
  <sheetProtection/>
  <mergeCells count="6">
    <mergeCell ref="I10:I12"/>
    <mergeCell ref="A47:B47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130" zoomScaleNormal="130" zoomScalePageLayoutView="0" workbookViewId="0" topLeftCell="A1">
      <selection activeCell="H29" sqref="H29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2.75">
      <c r="A11" s="77"/>
      <c r="B11" s="78"/>
      <c r="C11" s="79" t="s">
        <v>111</v>
      </c>
      <c r="D11" s="79"/>
      <c r="E11" s="79"/>
      <c r="F11" s="79"/>
      <c r="G11" s="79"/>
      <c r="H11" s="80" t="s">
        <v>112</v>
      </c>
      <c r="I11" s="81"/>
      <c r="J11" s="77"/>
    </row>
    <row r="12" spans="1:10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1"/>
    </row>
    <row r="13" spans="1:10" ht="15" customHeight="1">
      <c r="A13" s="40" t="s">
        <v>5</v>
      </c>
      <c r="B13" s="64" t="s">
        <v>6</v>
      </c>
      <c r="C13" s="34">
        <v>9199965</v>
      </c>
      <c r="D13" s="34">
        <v>0</v>
      </c>
      <c r="E13" s="34">
        <v>114521907</v>
      </c>
      <c r="F13" s="34">
        <v>0</v>
      </c>
      <c r="G13" s="34">
        <v>0</v>
      </c>
      <c r="H13" s="34">
        <v>0</v>
      </c>
      <c r="I13" s="34">
        <v>196702035</v>
      </c>
      <c r="J13" s="35">
        <f>SUM(C13:I13)</f>
        <v>320423907</v>
      </c>
    </row>
    <row r="14" spans="1:10" ht="15" customHeight="1">
      <c r="A14" s="40" t="s">
        <v>26</v>
      </c>
      <c r="B14" s="64" t="s">
        <v>121</v>
      </c>
      <c r="C14" s="41">
        <v>0</v>
      </c>
      <c r="D14" s="41">
        <v>0</v>
      </c>
      <c r="E14" s="41">
        <v>137974</v>
      </c>
      <c r="F14" s="41">
        <v>0</v>
      </c>
      <c r="G14" s="41">
        <v>0</v>
      </c>
      <c r="H14" s="41">
        <v>0</v>
      </c>
      <c r="I14" s="41">
        <v>0</v>
      </c>
      <c r="J14" s="37">
        <f>SUM(C14:I14)</f>
        <v>137974</v>
      </c>
    </row>
    <row r="15" spans="1:10" ht="15" customHeight="1">
      <c r="A15" s="40" t="s">
        <v>27</v>
      </c>
      <c r="B15" s="64" t="s">
        <v>122</v>
      </c>
      <c r="C15" s="41">
        <v>417058</v>
      </c>
      <c r="D15" s="41">
        <v>0</v>
      </c>
      <c r="E15" s="41">
        <v>1066547</v>
      </c>
      <c r="F15" s="41">
        <v>0</v>
      </c>
      <c r="G15" s="41">
        <v>0</v>
      </c>
      <c r="H15" s="41">
        <v>0</v>
      </c>
      <c r="I15" s="41">
        <v>0</v>
      </c>
      <c r="J15" s="37">
        <f aca="true" t="shared" si="0" ref="J15:J37">SUM(C15:I15)</f>
        <v>1483605</v>
      </c>
    </row>
    <row r="16" spans="1:10" ht="15" customHeight="1">
      <c r="A16" s="40" t="s">
        <v>29</v>
      </c>
      <c r="B16" s="64" t="s">
        <v>58</v>
      </c>
      <c r="C16" s="41">
        <v>0</v>
      </c>
      <c r="D16" s="41">
        <v>0</v>
      </c>
      <c r="E16" s="41">
        <v>522318</v>
      </c>
      <c r="F16" s="41">
        <v>0</v>
      </c>
      <c r="G16" s="41">
        <v>0</v>
      </c>
      <c r="H16" s="41">
        <v>0</v>
      </c>
      <c r="I16" s="41">
        <v>0</v>
      </c>
      <c r="J16" s="37">
        <f t="shared" si="0"/>
        <v>522318</v>
      </c>
    </row>
    <row r="17" spans="1:10" ht="15" customHeight="1">
      <c r="A17" s="40" t="s">
        <v>30</v>
      </c>
      <c r="B17" s="64" t="s">
        <v>59</v>
      </c>
      <c r="C17" s="41">
        <v>861362</v>
      </c>
      <c r="D17" s="41">
        <v>0</v>
      </c>
      <c r="E17" s="41">
        <v>2183681</v>
      </c>
      <c r="F17" s="41">
        <v>0</v>
      </c>
      <c r="G17" s="41">
        <v>0</v>
      </c>
      <c r="H17" s="41">
        <v>0</v>
      </c>
      <c r="I17" s="41">
        <v>0</v>
      </c>
      <c r="J17" s="37">
        <f t="shared" si="0"/>
        <v>3045043</v>
      </c>
    </row>
    <row r="18" spans="1:11" ht="15" customHeight="1">
      <c r="A18" s="40" t="s">
        <v>31</v>
      </c>
      <c r="B18" s="64" t="s">
        <v>60</v>
      </c>
      <c r="C18" s="41">
        <v>653075</v>
      </c>
      <c r="D18" s="41">
        <v>0</v>
      </c>
      <c r="E18" s="41">
        <v>4747312</v>
      </c>
      <c r="F18" s="41">
        <v>0</v>
      </c>
      <c r="G18" s="41">
        <v>0</v>
      </c>
      <c r="H18" s="41">
        <v>0</v>
      </c>
      <c r="I18" s="41">
        <v>0</v>
      </c>
      <c r="J18" s="37">
        <f t="shared" si="0"/>
        <v>5400387</v>
      </c>
      <c r="K18" s="25"/>
    </row>
    <row r="19" spans="1:10" ht="15" customHeight="1">
      <c r="A19" s="40" t="s">
        <v>32</v>
      </c>
      <c r="B19" s="64" t="s">
        <v>61</v>
      </c>
      <c r="C19" s="41">
        <v>179042</v>
      </c>
      <c r="D19" s="41">
        <v>0</v>
      </c>
      <c r="E19" s="41">
        <v>17054479</v>
      </c>
      <c r="F19" s="41">
        <v>0</v>
      </c>
      <c r="G19" s="41">
        <v>0</v>
      </c>
      <c r="H19" s="41">
        <v>0</v>
      </c>
      <c r="I19" s="41">
        <v>0</v>
      </c>
      <c r="J19" s="37">
        <f t="shared" si="0"/>
        <v>17233521</v>
      </c>
    </row>
    <row r="20" spans="1:10" ht="15" customHeight="1">
      <c r="A20" s="40" t="s">
        <v>33</v>
      </c>
      <c r="B20" s="64" t="s">
        <v>62</v>
      </c>
      <c r="C20" s="41">
        <v>271584</v>
      </c>
      <c r="D20" s="41">
        <v>0</v>
      </c>
      <c r="E20" s="41">
        <v>791500</v>
      </c>
      <c r="F20" s="41">
        <v>0</v>
      </c>
      <c r="G20" s="41">
        <v>0</v>
      </c>
      <c r="H20" s="41">
        <v>0</v>
      </c>
      <c r="I20" s="41">
        <v>0</v>
      </c>
      <c r="J20" s="37">
        <f t="shared" si="0"/>
        <v>1063084</v>
      </c>
    </row>
    <row r="21" spans="1:10" ht="15" customHeight="1">
      <c r="A21" s="40" t="s">
        <v>34</v>
      </c>
      <c r="B21" s="64" t="s">
        <v>63</v>
      </c>
      <c r="C21" s="41">
        <v>351438</v>
      </c>
      <c r="D21" s="41">
        <v>0</v>
      </c>
      <c r="E21" s="41">
        <v>4117521</v>
      </c>
      <c r="F21" s="41">
        <v>0</v>
      </c>
      <c r="G21" s="41">
        <v>0</v>
      </c>
      <c r="H21" s="41">
        <v>0</v>
      </c>
      <c r="I21" s="41">
        <v>0</v>
      </c>
      <c r="J21" s="37">
        <f t="shared" si="0"/>
        <v>4468959</v>
      </c>
    </row>
    <row r="22" spans="1:10" ht="15" customHeight="1">
      <c r="A22" s="40" t="s">
        <v>35</v>
      </c>
      <c r="B22" s="64" t="s">
        <v>64</v>
      </c>
      <c r="C22" s="41">
        <v>969426</v>
      </c>
      <c r="D22" s="41">
        <v>0</v>
      </c>
      <c r="E22" s="41">
        <v>7278458</v>
      </c>
      <c r="F22" s="41">
        <v>0</v>
      </c>
      <c r="G22" s="41">
        <v>0</v>
      </c>
      <c r="H22" s="41">
        <v>0</v>
      </c>
      <c r="I22" s="41">
        <v>0</v>
      </c>
      <c r="J22" s="37">
        <f t="shared" si="0"/>
        <v>8247884</v>
      </c>
    </row>
    <row r="23" spans="1:10" ht="15" customHeight="1">
      <c r="A23" s="40" t="s">
        <v>36</v>
      </c>
      <c r="B23" s="64" t="s">
        <v>65</v>
      </c>
      <c r="C23" s="41">
        <v>1565029</v>
      </c>
      <c r="D23" s="41">
        <v>0</v>
      </c>
      <c r="E23" s="41">
        <v>4786793</v>
      </c>
      <c r="F23" s="41">
        <v>0</v>
      </c>
      <c r="G23" s="41">
        <v>0</v>
      </c>
      <c r="H23" s="41">
        <v>0</v>
      </c>
      <c r="I23" s="41">
        <v>0</v>
      </c>
      <c r="J23" s="37">
        <f t="shared" si="0"/>
        <v>6351822</v>
      </c>
    </row>
    <row r="24" spans="1:10" ht="15" customHeight="1">
      <c r="A24" s="40" t="s">
        <v>37</v>
      </c>
      <c r="B24" s="64" t="s">
        <v>66</v>
      </c>
      <c r="C24" s="41">
        <v>1243579</v>
      </c>
      <c r="D24" s="41">
        <v>0</v>
      </c>
      <c r="E24" s="41">
        <v>11188320</v>
      </c>
      <c r="F24" s="41">
        <v>0</v>
      </c>
      <c r="G24" s="41">
        <v>0</v>
      </c>
      <c r="H24" s="41">
        <v>0</v>
      </c>
      <c r="I24" s="41">
        <v>0</v>
      </c>
      <c r="J24" s="37">
        <f t="shared" si="0"/>
        <v>12431899</v>
      </c>
    </row>
    <row r="25" spans="1:10" ht="15" customHeight="1">
      <c r="A25" s="40" t="s">
        <v>38</v>
      </c>
      <c r="B25" s="64" t="s">
        <v>67</v>
      </c>
      <c r="C25" s="41">
        <v>7539934</v>
      </c>
      <c r="D25" s="41">
        <v>0</v>
      </c>
      <c r="E25" s="41">
        <v>12055160</v>
      </c>
      <c r="F25" s="41">
        <v>0</v>
      </c>
      <c r="G25" s="41">
        <v>0</v>
      </c>
      <c r="H25" s="41">
        <v>0</v>
      </c>
      <c r="I25" s="41">
        <v>0</v>
      </c>
      <c r="J25" s="37">
        <f t="shared" si="0"/>
        <v>19595094</v>
      </c>
    </row>
    <row r="26" spans="1:10" ht="15" customHeight="1">
      <c r="A26" s="40" t="s">
        <v>39</v>
      </c>
      <c r="B26" s="64" t="s">
        <v>68</v>
      </c>
      <c r="C26" s="41">
        <v>369516</v>
      </c>
      <c r="D26" s="41">
        <v>0</v>
      </c>
      <c r="E26" s="41">
        <v>5041208</v>
      </c>
      <c r="F26" s="41">
        <v>0</v>
      </c>
      <c r="G26" s="41">
        <v>0</v>
      </c>
      <c r="H26" s="41">
        <v>0</v>
      </c>
      <c r="I26" s="41">
        <v>0</v>
      </c>
      <c r="J26" s="37">
        <f t="shared" si="0"/>
        <v>5410724</v>
      </c>
    </row>
    <row r="27" spans="1:10" ht="15" customHeight="1">
      <c r="A27" s="40" t="s">
        <v>40</v>
      </c>
      <c r="B27" s="64" t="s">
        <v>69</v>
      </c>
      <c r="C27" s="41">
        <v>504697</v>
      </c>
      <c r="D27" s="41">
        <v>0</v>
      </c>
      <c r="E27" s="41">
        <v>3553754</v>
      </c>
      <c r="F27" s="41">
        <v>0</v>
      </c>
      <c r="G27" s="41">
        <v>0</v>
      </c>
      <c r="H27" s="41">
        <v>0</v>
      </c>
      <c r="I27" s="41">
        <v>0</v>
      </c>
      <c r="J27" s="37">
        <f t="shared" si="0"/>
        <v>4058451</v>
      </c>
    </row>
    <row r="28" spans="1:10" ht="15" customHeight="1">
      <c r="A28" s="40" t="s">
        <v>41</v>
      </c>
      <c r="B28" s="64" t="s">
        <v>70</v>
      </c>
      <c r="C28" s="41">
        <v>931883</v>
      </c>
      <c r="D28" s="41">
        <v>0</v>
      </c>
      <c r="E28" s="41">
        <v>1056888</v>
      </c>
      <c r="F28" s="41">
        <v>0</v>
      </c>
      <c r="G28" s="41">
        <v>0</v>
      </c>
      <c r="H28" s="41">
        <v>0</v>
      </c>
      <c r="I28" s="41">
        <v>0</v>
      </c>
      <c r="J28" s="37">
        <f t="shared" si="0"/>
        <v>1988771</v>
      </c>
    </row>
    <row r="29" spans="1:10" ht="15" customHeight="1">
      <c r="A29" s="40" t="s">
        <v>42</v>
      </c>
      <c r="B29" s="64" t="s">
        <v>71</v>
      </c>
      <c r="C29" s="41">
        <v>60300</v>
      </c>
      <c r="D29" s="41">
        <v>0</v>
      </c>
      <c r="E29" s="41">
        <v>123356</v>
      </c>
      <c r="F29" s="41">
        <v>0</v>
      </c>
      <c r="G29" s="41">
        <v>0</v>
      </c>
      <c r="H29" s="41">
        <v>0</v>
      </c>
      <c r="I29" s="41">
        <v>0</v>
      </c>
      <c r="J29" s="37">
        <f t="shared" si="0"/>
        <v>183656</v>
      </c>
    </row>
    <row r="30" spans="1:10" ht="15" customHeight="1">
      <c r="A30" s="40" t="s">
        <v>43</v>
      </c>
      <c r="B30" s="64" t="s">
        <v>72</v>
      </c>
      <c r="C30" s="41">
        <v>1148542</v>
      </c>
      <c r="D30" s="41">
        <v>0</v>
      </c>
      <c r="E30" s="41">
        <v>2460496</v>
      </c>
      <c r="F30" s="41">
        <v>0</v>
      </c>
      <c r="G30" s="41">
        <v>0</v>
      </c>
      <c r="H30" s="41">
        <v>0</v>
      </c>
      <c r="I30" s="41">
        <v>0</v>
      </c>
      <c r="J30" s="37">
        <f t="shared" si="0"/>
        <v>3609038</v>
      </c>
    </row>
    <row r="31" spans="1:10" ht="15" customHeight="1">
      <c r="A31" s="40" t="s">
        <v>44</v>
      </c>
      <c r="B31" s="64" t="s">
        <v>73</v>
      </c>
      <c r="C31" s="41">
        <v>693660</v>
      </c>
      <c r="D31" s="41">
        <v>0</v>
      </c>
      <c r="E31" s="41">
        <v>5726069</v>
      </c>
      <c r="F31" s="41">
        <v>0</v>
      </c>
      <c r="G31" s="41">
        <v>0</v>
      </c>
      <c r="H31" s="41">
        <v>0</v>
      </c>
      <c r="I31" s="41">
        <v>0</v>
      </c>
      <c r="J31" s="37">
        <f t="shared" si="0"/>
        <v>6419729</v>
      </c>
    </row>
    <row r="32" spans="1:10" ht="15" customHeight="1">
      <c r="A32" s="40" t="s">
        <v>45</v>
      </c>
      <c r="B32" s="64" t="s">
        <v>74</v>
      </c>
      <c r="C32" s="41">
        <v>113180</v>
      </c>
      <c r="D32" s="41">
        <v>0</v>
      </c>
      <c r="E32" s="41">
        <v>1798607</v>
      </c>
      <c r="F32" s="41">
        <v>0</v>
      </c>
      <c r="G32" s="41">
        <v>0</v>
      </c>
      <c r="H32" s="41">
        <v>0</v>
      </c>
      <c r="I32" s="41">
        <v>0</v>
      </c>
      <c r="J32" s="37">
        <f t="shared" si="0"/>
        <v>1911787</v>
      </c>
    </row>
    <row r="33" spans="1:10" ht="15" customHeight="1">
      <c r="A33" s="40" t="s">
        <v>46</v>
      </c>
      <c r="B33" s="64" t="s">
        <v>75</v>
      </c>
      <c r="C33" s="41">
        <v>1228120</v>
      </c>
      <c r="D33" s="41">
        <v>0</v>
      </c>
      <c r="E33" s="41">
        <v>4173906</v>
      </c>
      <c r="F33" s="41">
        <v>0</v>
      </c>
      <c r="G33" s="41">
        <v>0</v>
      </c>
      <c r="H33" s="41">
        <v>0</v>
      </c>
      <c r="I33" s="41">
        <v>0</v>
      </c>
      <c r="J33" s="37">
        <f t="shared" si="0"/>
        <v>5402026</v>
      </c>
    </row>
    <row r="34" spans="1:10" ht="15" customHeight="1">
      <c r="A34" s="40" t="s">
        <v>47</v>
      </c>
      <c r="B34" s="64" t="s">
        <v>76</v>
      </c>
      <c r="C34" s="41">
        <v>1181985</v>
      </c>
      <c r="D34" s="41">
        <v>0</v>
      </c>
      <c r="E34" s="41">
        <v>1177931</v>
      </c>
      <c r="F34" s="41">
        <v>0</v>
      </c>
      <c r="G34" s="41">
        <v>0</v>
      </c>
      <c r="H34" s="41">
        <v>0</v>
      </c>
      <c r="I34" s="41">
        <v>0</v>
      </c>
      <c r="J34" s="37">
        <f t="shared" si="0"/>
        <v>2359916</v>
      </c>
    </row>
    <row r="35" spans="1:10" ht="15" customHeight="1">
      <c r="A35" s="40" t="s">
        <v>48</v>
      </c>
      <c r="B35" s="64" t="s">
        <v>77</v>
      </c>
      <c r="C35" s="41">
        <v>0</v>
      </c>
      <c r="D35" s="41">
        <v>0</v>
      </c>
      <c r="E35" s="41">
        <v>1326181788</v>
      </c>
      <c r="F35" s="41">
        <v>0</v>
      </c>
      <c r="G35" s="41">
        <v>71291266</v>
      </c>
      <c r="H35" s="41">
        <v>0</v>
      </c>
      <c r="I35" s="41">
        <v>0</v>
      </c>
      <c r="J35" s="37">
        <f t="shared" si="0"/>
        <v>1397473054</v>
      </c>
    </row>
    <row r="36" spans="1:10" ht="15" customHeight="1">
      <c r="A36" s="40" t="s">
        <v>49</v>
      </c>
      <c r="B36" s="64" t="s">
        <v>78</v>
      </c>
      <c r="C36" s="41">
        <v>0</v>
      </c>
      <c r="D36" s="41">
        <v>0</v>
      </c>
      <c r="E36" s="41">
        <v>51675830</v>
      </c>
      <c r="F36" s="41">
        <v>0</v>
      </c>
      <c r="G36" s="41">
        <v>0</v>
      </c>
      <c r="H36" s="41">
        <v>0</v>
      </c>
      <c r="I36" s="41">
        <v>150143627</v>
      </c>
      <c r="J36" s="37">
        <f t="shared" si="0"/>
        <v>201819457</v>
      </c>
    </row>
    <row r="37" spans="1:10" ht="15" customHeight="1">
      <c r="A37" s="40" t="s">
        <v>50</v>
      </c>
      <c r="B37" s="64" t="s">
        <v>79</v>
      </c>
      <c r="C37" s="41">
        <v>802164</v>
      </c>
      <c r="D37" s="41">
        <v>0</v>
      </c>
      <c r="E37" s="41">
        <v>8547280</v>
      </c>
      <c r="F37" s="41">
        <v>0</v>
      </c>
      <c r="G37" s="41">
        <v>0</v>
      </c>
      <c r="H37" s="41">
        <v>0</v>
      </c>
      <c r="I37" s="41">
        <v>0</v>
      </c>
      <c r="J37" s="37">
        <f t="shared" si="0"/>
        <v>9349444</v>
      </c>
    </row>
    <row r="38" spans="1:10" ht="15" customHeight="1">
      <c r="A38" s="40" t="s">
        <v>51</v>
      </c>
      <c r="B38" s="64" t="s">
        <v>80</v>
      </c>
      <c r="C38" s="41">
        <v>60792</v>
      </c>
      <c r="D38" s="41">
        <v>0</v>
      </c>
      <c r="E38" s="41">
        <v>3059514</v>
      </c>
      <c r="F38" s="41">
        <v>0</v>
      </c>
      <c r="G38" s="41">
        <v>0</v>
      </c>
      <c r="H38" s="41">
        <v>0</v>
      </c>
      <c r="I38" s="41">
        <v>0</v>
      </c>
      <c r="J38" s="37">
        <f aca="true" t="shared" si="1" ref="J38:J45">SUM(C38:I38)</f>
        <v>3120306</v>
      </c>
    </row>
    <row r="39" spans="1:10" ht="15" customHeight="1">
      <c r="A39" s="40" t="s">
        <v>52</v>
      </c>
      <c r="B39" s="64" t="s">
        <v>81</v>
      </c>
      <c r="C39" s="41">
        <v>150382</v>
      </c>
      <c r="D39" s="41">
        <v>0</v>
      </c>
      <c r="E39" s="41">
        <v>42404156</v>
      </c>
      <c r="F39" s="41">
        <v>0</v>
      </c>
      <c r="G39" s="41">
        <v>0</v>
      </c>
      <c r="H39" s="41">
        <v>0</v>
      </c>
      <c r="I39" s="41">
        <v>0</v>
      </c>
      <c r="J39" s="37">
        <f t="shared" si="1"/>
        <v>42554538</v>
      </c>
    </row>
    <row r="40" spans="1:10" ht="15" customHeight="1">
      <c r="A40" s="40" t="s">
        <v>53</v>
      </c>
      <c r="B40" s="64" t="s">
        <v>82</v>
      </c>
      <c r="C40" s="41">
        <v>14590909</v>
      </c>
      <c r="D40" s="41">
        <v>0</v>
      </c>
      <c r="E40" s="41">
        <v>44255041</v>
      </c>
      <c r="F40" s="41">
        <v>0</v>
      </c>
      <c r="G40" s="41">
        <v>0</v>
      </c>
      <c r="H40" s="41">
        <v>0</v>
      </c>
      <c r="I40" s="41">
        <v>0</v>
      </c>
      <c r="J40" s="37">
        <f t="shared" si="1"/>
        <v>58845950</v>
      </c>
    </row>
    <row r="41" spans="1:10" ht="15" customHeight="1">
      <c r="A41" s="28" t="s">
        <v>54</v>
      </c>
      <c r="B41" s="65" t="s">
        <v>83</v>
      </c>
      <c r="C41" s="36">
        <v>11283194</v>
      </c>
      <c r="D41" s="36">
        <v>0</v>
      </c>
      <c r="E41" s="36">
        <v>21256200</v>
      </c>
      <c r="F41" s="41">
        <v>0</v>
      </c>
      <c r="G41" s="36">
        <v>0</v>
      </c>
      <c r="H41" s="41">
        <v>0</v>
      </c>
      <c r="I41" s="41">
        <v>0</v>
      </c>
      <c r="J41" s="37">
        <f t="shared" si="1"/>
        <v>32539394</v>
      </c>
    </row>
    <row r="42" spans="1:10" ht="15" customHeight="1">
      <c r="A42" s="28" t="s">
        <v>55</v>
      </c>
      <c r="B42" s="65" t="s">
        <v>84</v>
      </c>
      <c r="C42" s="36">
        <v>2892275</v>
      </c>
      <c r="D42" s="36">
        <v>0</v>
      </c>
      <c r="E42" s="36">
        <v>12647498</v>
      </c>
      <c r="F42" s="41">
        <v>0</v>
      </c>
      <c r="G42" s="36">
        <v>0</v>
      </c>
      <c r="H42" s="41">
        <v>0</v>
      </c>
      <c r="I42" s="41">
        <v>0</v>
      </c>
      <c r="J42" s="37">
        <f t="shared" si="1"/>
        <v>15539773</v>
      </c>
    </row>
    <row r="43" spans="1:10" ht="15" customHeight="1">
      <c r="A43" s="28" t="s">
        <v>56</v>
      </c>
      <c r="B43" s="65" t="s">
        <v>85</v>
      </c>
      <c r="C43" s="36">
        <v>1904385</v>
      </c>
      <c r="D43" s="36">
        <v>0</v>
      </c>
      <c r="E43" s="36">
        <v>6004632</v>
      </c>
      <c r="F43" s="36">
        <v>0</v>
      </c>
      <c r="G43" s="36">
        <v>0</v>
      </c>
      <c r="H43" s="41">
        <v>0</v>
      </c>
      <c r="I43" s="41">
        <v>0</v>
      </c>
      <c r="J43" s="37">
        <f t="shared" si="1"/>
        <v>7909017</v>
      </c>
    </row>
    <row r="44" spans="1:10" ht="15" customHeight="1">
      <c r="A44" s="68" t="s">
        <v>120</v>
      </c>
      <c r="B44" s="69" t="s">
        <v>119</v>
      </c>
      <c r="C44" s="58">
        <v>279181</v>
      </c>
      <c r="D44" s="58">
        <v>0</v>
      </c>
      <c r="E44" s="58">
        <v>20360860</v>
      </c>
      <c r="F44" s="58">
        <v>0</v>
      </c>
      <c r="G44" s="58">
        <v>0</v>
      </c>
      <c r="H44" s="41">
        <v>0</v>
      </c>
      <c r="I44" s="41">
        <v>0</v>
      </c>
      <c r="J44" s="37">
        <f t="shared" si="1"/>
        <v>20640041</v>
      </c>
    </row>
    <row r="45" spans="1:10" ht="15" customHeight="1">
      <c r="A45" s="30" t="s">
        <v>123</v>
      </c>
      <c r="B45" s="66" t="s">
        <v>124</v>
      </c>
      <c r="C45" s="38">
        <v>0</v>
      </c>
      <c r="D45" s="38">
        <v>0</v>
      </c>
      <c r="E45" s="38">
        <v>0</v>
      </c>
      <c r="F45" s="58">
        <v>0</v>
      </c>
      <c r="G45" s="38">
        <v>0</v>
      </c>
      <c r="H45" s="41">
        <v>0</v>
      </c>
      <c r="I45" s="41">
        <v>49529983</v>
      </c>
      <c r="J45" s="39">
        <f t="shared" si="1"/>
        <v>49529983</v>
      </c>
    </row>
    <row r="46" spans="1:10" ht="19.5" customHeight="1">
      <c r="A46" s="72" t="s">
        <v>7</v>
      </c>
      <c r="B46" s="73"/>
      <c r="C46" s="43">
        <f aca="true" t="shared" si="2" ref="C46:J46">SUM(C13:C45)</f>
        <v>61446657</v>
      </c>
      <c r="D46" s="43">
        <f t="shared" si="2"/>
        <v>0</v>
      </c>
      <c r="E46" s="43">
        <f t="shared" si="2"/>
        <v>1741956984</v>
      </c>
      <c r="F46" s="43">
        <f t="shared" si="2"/>
        <v>0</v>
      </c>
      <c r="G46" s="43">
        <f t="shared" si="2"/>
        <v>71291266</v>
      </c>
      <c r="H46" s="43">
        <f t="shared" si="2"/>
        <v>0</v>
      </c>
      <c r="I46" s="43">
        <f t="shared" si="2"/>
        <v>396375645</v>
      </c>
      <c r="J46" s="43">
        <f t="shared" si="2"/>
        <v>2271070552</v>
      </c>
    </row>
    <row r="47" spans="1:11" ht="12.75">
      <c r="A47" s="6" t="s">
        <v>126</v>
      </c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9" s="25" customFormat="1" ht="12.75">
      <c r="B65" s="25" t="s">
        <v>86</v>
      </c>
      <c r="C65" s="25" t="str">
        <f aca="true" t="shared" si="3" ref="C65:I65">+C12</f>
        <v>5-2.1</v>
      </c>
      <c r="D65" s="25" t="str">
        <f t="shared" si="3"/>
        <v>5-2.2</v>
      </c>
      <c r="E65" s="25" t="str">
        <f t="shared" si="3"/>
        <v>5-2.3</v>
      </c>
      <c r="F65" s="25" t="str">
        <f t="shared" si="3"/>
        <v>5-2.4</v>
      </c>
      <c r="G65" s="25" t="str">
        <f t="shared" si="3"/>
        <v>5-2.5</v>
      </c>
      <c r="H65" s="25" t="str">
        <f t="shared" si="3"/>
        <v>6-2.4</v>
      </c>
      <c r="I65" s="25" t="str">
        <f t="shared" si="3"/>
        <v>6-2.6</v>
      </c>
    </row>
    <row r="66" spans="2:10" s="25" customFormat="1" ht="12.75">
      <c r="B66" s="25" t="s">
        <v>87</v>
      </c>
      <c r="C66" s="26">
        <f>C46/$C$64</f>
        <v>61.446657</v>
      </c>
      <c r="D66" s="26">
        <f>D46/$C$64</f>
        <v>0</v>
      </c>
      <c r="E66" s="26">
        <f>E46/$C$64</f>
        <v>1741.956984</v>
      </c>
      <c r="F66" s="26">
        <f>+F46/C64</f>
        <v>0</v>
      </c>
      <c r="G66" s="26">
        <f>G46/$C$64</f>
        <v>71.291266</v>
      </c>
      <c r="H66" s="26">
        <f>+H46/C64</f>
        <v>0</v>
      </c>
      <c r="I66" s="26">
        <f>I46/$C$64</f>
        <v>396.375645</v>
      </c>
      <c r="J66" s="26"/>
    </row>
    <row r="67" spans="3:10" s="25" customFormat="1" ht="12.75">
      <c r="C67" s="26"/>
      <c r="D67" s="26"/>
      <c r="E67" s="26"/>
      <c r="F67" s="26"/>
      <c r="G67" s="26"/>
      <c r="H67" s="26"/>
      <c r="I67" s="26"/>
      <c r="J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43">
      <selection activeCell="A13" sqref="A13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13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42">
        <v>1013168</v>
      </c>
      <c r="F13" s="32">
        <v>0</v>
      </c>
      <c r="G13" s="32">
        <v>0</v>
      </c>
      <c r="H13" s="32">
        <v>188776</v>
      </c>
      <c r="I13" s="33">
        <f>SUM(C13:H13)</f>
        <v>1201944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42">
        <v>4999638</v>
      </c>
      <c r="F14" s="32">
        <v>0</v>
      </c>
      <c r="G14" s="32">
        <v>0</v>
      </c>
      <c r="H14" s="32">
        <v>259768</v>
      </c>
      <c r="I14" s="33">
        <f aca="true" t="shared" si="0" ref="I14:I44">SUM(C14:H14)</f>
        <v>5259406</v>
      </c>
      <c r="J14" s="9"/>
    </row>
    <row r="15" spans="1:10" ht="15" customHeight="1">
      <c r="A15" s="1" t="s">
        <v>27</v>
      </c>
      <c r="B15" s="2" t="s">
        <v>122</v>
      </c>
      <c r="C15" s="32">
        <v>30841</v>
      </c>
      <c r="D15" s="32">
        <v>0</v>
      </c>
      <c r="E15" s="42">
        <v>7995277</v>
      </c>
      <c r="F15" s="32">
        <v>0</v>
      </c>
      <c r="G15" s="32">
        <v>0</v>
      </c>
      <c r="H15" s="32">
        <v>49534</v>
      </c>
      <c r="I15" s="33">
        <f t="shared" si="0"/>
        <v>8075652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42">
        <v>9165488</v>
      </c>
      <c r="F16" s="32">
        <v>0</v>
      </c>
      <c r="G16" s="32">
        <v>0</v>
      </c>
      <c r="H16" s="32">
        <v>402379</v>
      </c>
      <c r="I16" s="33">
        <f t="shared" si="0"/>
        <v>9567867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42">
        <v>2082553</v>
      </c>
      <c r="F17" s="32">
        <v>0</v>
      </c>
      <c r="G17" s="32">
        <v>0</v>
      </c>
      <c r="H17" s="32">
        <v>0</v>
      </c>
      <c r="I17" s="33">
        <f t="shared" si="0"/>
        <v>2082553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42">
        <v>35635307</v>
      </c>
      <c r="F18" s="32">
        <v>0</v>
      </c>
      <c r="G18" s="32">
        <v>58325</v>
      </c>
      <c r="H18" s="32">
        <v>3481331</v>
      </c>
      <c r="I18" s="33">
        <f t="shared" si="0"/>
        <v>39174963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42">
        <v>21175328</v>
      </c>
      <c r="F19" s="32">
        <v>0</v>
      </c>
      <c r="G19" s="32">
        <v>0</v>
      </c>
      <c r="H19" s="32">
        <v>10841</v>
      </c>
      <c r="I19" s="33">
        <f t="shared" si="0"/>
        <v>21186169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42">
        <v>37614120</v>
      </c>
      <c r="F20" s="32">
        <v>0</v>
      </c>
      <c r="G20" s="32">
        <v>0</v>
      </c>
      <c r="H20" s="32">
        <v>500000</v>
      </c>
      <c r="I20" s="33">
        <f t="shared" si="0"/>
        <v>38114120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42">
        <v>4996601</v>
      </c>
      <c r="F21" s="32">
        <v>0</v>
      </c>
      <c r="G21" s="32">
        <v>0</v>
      </c>
      <c r="H21" s="32">
        <v>0</v>
      </c>
      <c r="I21" s="33">
        <f t="shared" si="0"/>
        <v>4996601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42">
        <v>10023897</v>
      </c>
      <c r="F22" s="32">
        <v>0</v>
      </c>
      <c r="G22" s="32">
        <v>0</v>
      </c>
      <c r="H22" s="32">
        <v>146611</v>
      </c>
      <c r="I22" s="33">
        <f t="shared" si="0"/>
        <v>10170508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42">
        <v>39164649</v>
      </c>
      <c r="F23" s="32">
        <v>0</v>
      </c>
      <c r="G23" s="32">
        <v>0</v>
      </c>
      <c r="H23" s="32">
        <v>34000</v>
      </c>
      <c r="I23" s="33">
        <f t="shared" si="0"/>
        <v>39198649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42">
        <v>35526253</v>
      </c>
      <c r="F24" s="32">
        <v>0</v>
      </c>
      <c r="G24" s="32">
        <v>0</v>
      </c>
      <c r="H24" s="32">
        <v>3768230</v>
      </c>
      <c r="I24" s="33">
        <f t="shared" si="0"/>
        <v>39294483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42">
        <v>37928205</v>
      </c>
      <c r="F25" s="32">
        <v>0</v>
      </c>
      <c r="G25" s="32">
        <v>0</v>
      </c>
      <c r="H25" s="32">
        <v>68650</v>
      </c>
      <c r="I25" s="33">
        <f t="shared" si="0"/>
        <v>37996855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42">
        <v>29058005</v>
      </c>
      <c r="F26" s="32">
        <v>0</v>
      </c>
      <c r="G26" s="32">
        <v>0</v>
      </c>
      <c r="H26" s="32">
        <v>455103</v>
      </c>
      <c r="I26" s="33">
        <f t="shared" si="0"/>
        <v>29513108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42">
        <v>13008172</v>
      </c>
      <c r="F27" s="32">
        <v>0</v>
      </c>
      <c r="G27" s="32">
        <v>0</v>
      </c>
      <c r="H27" s="32">
        <v>197667</v>
      </c>
      <c r="I27" s="33">
        <f t="shared" si="0"/>
        <v>13205839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42">
        <v>6621899</v>
      </c>
      <c r="F28" s="32">
        <v>0</v>
      </c>
      <c r="G28" s="32">
        <v>0</v>
      </c>
      <c r="H28" s="32">
        <v>41346</v>
      </c>
      <c r="I28" s="33">
        <f t="shared" si="0"/>
        <v>6663245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42">
        <v>5182739</v>
      </c>
      <c r="F29" s="32">
        <v>0</v>
      </c>
      <c r="G29" s="32">
        <v>0</v>
      </c>
      <c r="H29" s="32">
        <v>25000</v>
      </c>
      <c r="I29" s="33">
        <f t="shared" si="0"/>
        <v>5207739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42">
        <v>4922982</v>
      </c>
      <c r="F30" s="32">
        <v>0</v>
      </c>
      <c r="G30" s="32">
        <v>0</v>
      </c>
      <c r="H30" s="32">
        <v>185300</v>
      </c>
      <c r="I30" s="33">
        <f t="shared" si="0"/>
        <v>5108282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42">
        <v>18371095</v>
      </c>
      <c r="F31" s="32">
        <v>0</v>
      </c>
      <c r="G31" s="32">
        <v>0</v>
      </c>
      <c r="H31" s="32">
        <v>44960</v>
      </c>
      <c r="I31" s="33">
        <f t="shared" si="0"/>
        <v>18416055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42">
        <v>11396224</v>
      </c>
      <c r="F32" s="32">
        <v>0</v>
      </c>
      <c r="G32" s="32">
        <v>0</v>
      </c>
      <c r="H32" s="32">
        <v>678559</v>
      </c>
      <c r="I32" s="33">
        <f t="shared" si="0"/>
        <v>12074783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42">
        <v>5228155</v>
      </c>
      <c r="F33" s="32">
        <v>0</v>
      </c>
      <c r="G33" s="32">
        <v>0</v>
      </c>
      <c r="H33" s="32">
        <v>53064</v>
      </c>
      <c r="I33" s="33">
        <f t="shared" si="0"/>
        <v>5281219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42">
        <v>13834478</v>
      </c>
      <c r="F34" s="32">
        <v>0</v>
      </c>
      <c r="G34" s="32">
        <v>0</v>
      </c>
      <c r="H34" s="32">
        <v>655506</v>
      </c>
      <c r="I34" s="33">
        <f t="shared" si="0"/>
        <v>14489984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42">
        <v>7465735</v>
      </c>
      <c r="F35" s="32">
        <v>0</v>
      </c>
      <c r="G35" s="32">
        <v>0</v>
      </c>
      <c r="H35" s="32">
        <v>0</v>
      </c>
      <c r="I35" s="33">
        <f t="shared" si="0"/>
        <v>7465735</v>
      </c>
      <c r="J35" s="9"/>
    </row>
    <row r="36" spans="1:9" ht="15" customHeight="1">
      <c r="A36" s="1" t="s">
        <v>49</v>
      </c>
      <c r="B36" s="2" t="s">
        <v>78</v>
      </c>
      <c r="C36" s="32">
        <v>0</v>
      </c>
      <c r="D36" s="32">
        <v>0</v>
      </c>
      <c r="E36" s="42">
        <v>0</v>
      </c>
      <c r="F36" s="32">
        <v>0</v>
      </c>
      <c r="G36" s="32">
        <v>0</v>
      </c>
      <c r="H36" s="32">
        <v>24010106</v>
      </c>
      <c r="I36" s="33">
        <f t="shared" si="0"/>
        <v>24010106</v>
      </c>
    </row>
    <row r="37" spans="1:10" ht="15" customHeight="1">
      <c r="A37" s="1" t="s">
        <v>50</v>
      </c>
      <c r="B37" s="2" t="s">
        <v>79</v>
      </c>
      <c r="C37" s="32">
        <v>0</v>
      </c>
      <c r="D37" s="32">
        <v>0</v>
      </c>
      <c r="E37" s="42">
        <v>63649077</v>
      </c>
      <c r="F37" s="32">
        <v>0</v>
      </c>
      <c r="G37" s="32">
        <v>0</v>
      </c>
      <c r="H37" s="32">
        <v>8000</v>
      </c>
      <c r="I37" s="33">
        <f t="shared" si="0"/>
        <v>63657077</v>
      </c>
      <c r="J37" s="9"/>
    </row>
    <row r="38" spans="1:10" ht="15" customHeight="1">
      <c r="A38" s="1" t="s">
        <v>51</v>
      </c>
      <c r="B38" s="2" t="s">
        <v>80</v>
      </c>
      <c r="C38" s="32">
        <v>0</v>
      </c>
      <c r="D38" s="32">
        <v>0</v>
      </c>
      <c r="E38" s="42">
        <v>3483421</v>
      </c>
      <c r="F38" s="32">
        <v>0</v>
      </c>
      <c r="G38" s="32">
        <v>0</v>
      </c>
      <c r="H38" s="32">
        <v>24499</v>
      </c>
      <c r="I38" s="33">
        <f t="shared" si="0"/>
        <v>3507920</v>
      </c>
      <c r="J38" s="9"/>
    </row>
    <row r="39" spans="1:10" ht="15" customHeight="1">
      <c r="A39" s="1" t="s">
        <v>52</v>
      </c>
      <c r="B39" s="2" t="s">
        <v>81</v>
      </c>
      <c r="C39" s="32">
        <v>0</v>
      </c>
      <c r="D39" s="32">
        <v>0</v>
      </c>
      <c r="E39" s="42">
        <v>48477374</v>
      </c>
      <c r="F39" s="32">
        <v>0</v>
      </c>
      <c r="G39" s="32">
        <v>0</v>
      </c>
      <c r="H39" s="32">
        <v>203526</v>
      </c>
      <c r="I39" s="33">
        <f t="shared" si="0"/>
        <v>48680900</v>
      </c>
      <c r="J39" s="9"/>
    </row>
    <row r="40" spans="1:10" ht="15" customHeight="1">
      <c r="A40" s="1" t="s">
        <v>53</v>
      </c>
      <c r="B40" s="2" t="s">
        <v>82</v>
      </c>
      <c r="C40" s="32">
        <v>0</v>
      </c>
      <c r="D40" s="32">
        <v>0</v>
      </c>
      <c r="E40" s="42">
        <v>49996200</v>
      </c>
      <c r="F40" s="32">
        <v>0</v>
      </c>
      <c r="G40" s="32">
        <v>0</v>
      </c>
      <c r="H40" s="32">
        <v>7978115</v>
      </c>
      <c r="I40" s="33">
        <f t="shared" si="0"/>
        <v>57974315</v>
      </c>
      <c r="J40" s="9"/>
    </row>
    <row r="41" spans="1:10" ht="15" customHeight="1">
      <c r="A41" s="1" t="s">
        <v>54</v>
      </c>
      <c r="B41" s="2" t="s">
        <v>83</v>
      </c>
      <c r="C41" s="32">
        <v>29210</v>
      </c>
      <c r="D41" s="32">
        <v>0</v>
      </c>
      <c r="E41" s="42">
        <v>58069230</v>
      </c>
      <c r="F41" s="32">
        <v>0</v>
      </c>
      <c r="G41" s="32">
        <v>0</v>
      </c>
      <c r="H41" s="32">
        <v>4188321</v>
      </c>
      <c r="I41" s="33">
        <f t="shared" si="0"/>
        <v>62286761</v>
      </c>
      <c r="J41" s="9"/>
    </row>
    <row r="42" spans="1:10" ht="15" customHeight="1">
      <c r="A42" s="1" t="s">
        <v>55</v>
      </c>
      <c r="B42" s="2" t="s">
        <v>84</v>
      </c>
      <c r="C42" s="32">
        <v>0</v>
      </c>
      <c r="D42" s="32">
        <v>0</v>
      </c>
      <c r="E42" s="42">
        <v>47346122</v>
      </c>
      <c r="F42" s="32">
        <v>0</v>
      </c>
      <c r="G42" s="32">
        <v>0</v>
      </c>
      <c r="H42" s="32">
        <v>6950764</v>
      </c>
      <c r="I42" s="33">
        <f t="shared" si="0"/>
        <v>54296886</v>
      </c>
      <c r="J42" s="9"/>
    </row>
    <row r="43" spans="1:10" ht="15" customHeight="1">
      <c r="A43" s="1" t="s">
        <v>56</v>
      </c>
      <c r="B43" s="2" t="s">
        <v>85</v>
      </c>
      <c r="C43" s="32">
        <v>0</v>
      </c>
      <c r="D43" s="32">
        <v>0</v>
      </c>
      <c r="E43" s="42">
        <v>27043587</v>
      </c>
      <c r="F43" s="32">
        <v>0</v>
      </c>
      <c r="G43" s="32">
        <v>0</v>
      </c>
      <c r="H43" s="32">
        <v>2454405</v>
      </c>
      <c r="I43" s="33">
        <f t="shared" si="0"/>
        <v>29497992</v>
      </c>
      <c r="J43" s="9"/>
    </row>
    <row r="44" spans="1:10" ht="15" customHeight="1">
      <c r="A44" s="1" t="s">
        <v>120</v>
      </c>
      <c r="B44" s="2" t="s">
        <v>119</v>
      </c>
      <c r="C44" s="32">
        <v>0</v>
      </c>
      <c r="D44" s="32">
        <v>0</v>
      </c>
      <c r="E44" s="42">
        <v>29556701</v>
      </c>
      <c r="F44" s="32">
        <v>0</v>
      </c>
      <c r="G44" s="32">
        <v>0</v>
      </c>
      <c r="H44" s="32">
        <v>0</v>
      </c>
      <c r="I44" s="33">
        <f t="shared" si="0"/>
        <v>29556701</v>
      </c>
      <c r="J44" s="9"/>
    </row>
    <row r="45" spans="1:9" ht="19.5" customHeight="1">
      <c r="A45" s="72" t="s">
        <v>7</v>
      </c>
      <c r="B45" s="73"/>
      <c r="C45" s="43">
        <f aca="true" t="shared" si="1" ref="C45:I45">SUM(C13:C44)</f>
        <v>60051</v>
      </c>
      <c r="D45" s="43">
        <f t="shared" si="1"/>
        <v>0</v>
      </c>
      <c r="E45" s="43">
        <f t="shared" si="1"/>
        <v>690031680</v>
      </c>
      <c r="F45" s="43">
        <f t="shared" si="1"/>
        <v>0</v>
      </c>
      <c r="G45" s="43">
        <f t="shared" si="1"/>
        <v>58325</v>
      </c>
      <c r="H45" s="43">
        <f t="shared" si="1"/>
        <v>57064361</v>
      </c>
      <c r="I45" s="43">
        <f t="shared" si="1"/>
        <v>747214417</v>
      </c>
    </row>
    <row r="46" spans="1:10" ht="12.75">
      <c r="A46" s="6" t="s">
        <v>126</v>
      </c>
      <c r="J46" s="9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49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103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104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105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106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107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108</v>
      </c>
    </row>
    <row r="55" ht="12.75">
      <c r="A55" s="18" t="s">
        <v>109</v>
      </c>
    </row>
    <row r="56" s="54" customFormat="1" ht="12.75"/>
    <row r="57" spans="1:8" s="54" customFormat="1" ht="12.75">
      <c r="A57" s="60"/>
      <c r="B57" s="19"/>
      <c r="C57" s="19">
        <v>1000000</v>
      </c>
      <c r="D57" s="19"/>
      <c r="E57" s="19"/>
      <c r="F57" s="19"/>
      <c r="G57" s="19"/>
      <c r="H57" s="19"/>
    </row>
    <row r="58" spans="1:8" s="54" customFormat="1" ht="12.75">
      <c r="A58" s="61"/>
      <c r="B58" s="19" t="s">
        <v>86</v>
      </c>
      <c r="C58" s="10" t="s">
        <v>96</v>
      </c>
      <c r="D58" s="10" t="s">
        <v>97</v>
      </c>
      <c r="E58" s="19" t="s">
        <v>98</v>
      </c>
      <c r="F58" s="19" t="s">
        <v>99</v>
      </c>
      <c r="G58" s="19" t="s">
        <v>100</v>
      </c>
      <c r="H58" s="19" t="s">
        <v>102</v>
      </c>
    </row>
    <row r="59" spans="2:8" s="54" customFormat="1" ht="12.75">
      <c r="B59" s="19" t="s">
        <v>88</v>
      </c>
      <c r="C59" s="50">
        <f aca="true" t="shared" si="2" ref="C59:H59">+C45/$C$57</f>
        <v>0.060051</v>
      </c>
      <c r="D59" s="50">
        <f t="shared" si="2"/>
        <v>0</v>
      </c>
      <c r="E59" s="50">
        <f t="shared" si="2"/>
        <v>690.03168</v>
      </c>
      <c r="F59" s="50">
        <f t="shared" si="2"/>
        <v>0</v>
      </c>
      <c r="G59" s="50">
        <f t="shared" si="2"/>
        <v>0.058325</v>
      </c>
      <c r="H59" s="50">
        <f t="shared" si="2"/>
        <v>57.064361</v>
      </c>
    </row>
    <row r="60" spans="3:4" s="54" customFormat="1" ht="12.75">
      <c r="C60" s="62"/>
      <c r="D60" s="63"/>
    </row>
    <row r="61" spans="3:4" s="54" customFormat="1" ht="12.75">
      <c r="C61" s="62"/>
      <c r="D61" s="63"/>
    </row>
    <row r="62" s="54" customFormat="1" ht="12.75"/>
    <row r="63" s="54" customFormat="1" ht="12.75"/>
    <row r="64" s="54" customFormat="1" ht="12.75"/>
    <row r="65" s="54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E23" sqref="E23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0" t="s">
        <v>2</v>
      </c>
      <c r="B10" s="75" t="s">
        <v>3</v>
      </c>
      <c r="C10" s="72" t="s">
        <v>113</v>
      </c>
      <c r="D10" s="76"/>
      <c r="E10" s="76"/>
      <c r="F10" s="76"/>
      <c r="G10" s="76"/>
      <c r="H10" s="70" t="s">
        <v>110</v>
      </c>
    </row>
    <row r="11" spans="1:8" ht="25.5">
      <c r="A11" s="77"/>
      <c r="B11" s="78"/>
      <c r="C11" s="79" t="s">
        <v>111</v>
      </c>
      <c r="D11" s="79"/>
      <c r="E11" s="79"/>
      <c r="F11" s="79"/>
      <c r="G11" s="52" t="s">
        <v>112</v>
      </c>
      <c r="H11" s="77"/>
    </row>
    <row r="12" spans="1:8" ht="12.75">
      <c r="A12" s="74"/>
      <c r="B12" s="71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4"/>
    </row>
    <row r="13" spans="1:9" ht="15" customHeight="1">
      <c r="A13" s="1" t="s">
        <v>53</v>
      </c>
      <c r="B13" s="2" t="s">
        <v>82</v>
      </c>
      <c r="C13" s="8">
        <v>0</v>
      </c>
      <c r="D13" s="8">
        <v>0</v>
      </c>
      <c r="E13" s="8">
        <v>1118451</v>
      </c>
      <c r="F13" s="8">
        <v>0</v>
      </c>
      <c r="G13" s="8">
        <v>0</v>
      </c>
      <c r="H13" s="3">
        <f>SUM(C13:G13)</f>
        <v>1118451</v>
      </c>
      <c r="I13" s="9"/>
    </row>
    <row r="14" spans="1:8" ht="15" customHeight="1">
      <c r="A14" s="1" t="s">
        <v>54</v>
      </c>
      <c r="B14" s="2" t="s">
        <v>83</v>
      </c>
      <c r="C14" s="8">
        <v>0</v>
      </c>
      <c r="D14" s="8">
        <v>0</v>
      </c>
      <c r="E14" s="8">
        <v>1372540</v>
      </c>
      <c r="F14" s="8">
        <v>0</v>
      </c>
      <c r="G14" s="8">
        <v>0</v>
      </c>
      <c r="H14" s="3">
        <f>SUM(C14:G14)</f>
        <v>1372540</v>
      </c>
    </row>
    <row r="15" spans="1:8" ht="15" customHeight="1">
      <c r="A15" s="1" t="s">
        <v>55</v>
      </c>
      <c r="B15" s="2" t="s">
        <v>84</v>
      </c>
      <c r="C15" s="8">
        <v>0</v>
      </c>
      <c r="D15" s="8">
        <v>0</v>
      </c>
      <c r="E15" s="8">
        <v>853599</v>
      </c>
      <c r="F15" s="8">
        <v>0</v>
      </c>
      <c r="G15" s="8">
        <v>0</v>
      </c>
      <c r="H15" s="3">
        <f>SUM(C15:G15)</f>
        <v>853599</v>
      </c>
    </row>
    <row r="16" spans="1:8" ht="15" customHeight="1">
      <c r="A16" s="1" t="s">
        <v>56</v>
      </c>
      <c r="B16" s="2" t="s">
        <v>85</v>
      </c>
      <c r="C16" s="8">
        <v>0</v>
      </c>
      <c r="D16" s="8">
        <v>0</v>
      </c>
      <c r="E16" s="8">
        <v>1473035</v>
      </c>
      <c r="F16" s="8">
        <v>0</v>
      </c>
      <c r="G16" s="8">
        <v>0</v>
      </c>
      <c r="H16" s="3">
        <f>SUM(C16:G16)</f>
        <v>1473035</v>
      </c>
    </row>
    <row r="17" spans="1:8" ht="19.5" customHeight="1">
      <c r="A17" s="72" t="s">
        <v>7</v>
      </c>
      <c r="B17" s="73"/>
      <c r="C17" s="51">
        <f aca="true" t="shared" si="0" ref="C17:H17">SUM(C13:C16)</f>
        <v>0</v>
      </c>
      <c r="D17" s="51">
        <f t="shared" si="0"/>
        <v>0</v>
      </c>
      <c r="E17" s="51">
        <f t="shared" si="0"/>
        <v>4817625</v>
      </c>
      <c r="F17" s="51">
        <f t="shared" si="0"/>
        <v>0</v>
      </c>
      <c r="G17" s="51">
        <f t="shared" si="0"/>
        <v>0</v>
      </c>
      <c r="H17" s="51">
        <f t="shared" si="0"/>
        <v>4817625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49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0">
        <f>+C17/$C$29</f>
        <v>0</v>
      </c>
      <c r="D31" s="50">
        <f>+D17/$C$29</f>
        <v>0</v>
      </c>
      <c r="E31" s="50">
        <f>+E17/$C$29</f>
        <v>4.817625</v>
      </c>
      <c r="F31" s="50">
        <f>+F17/$C$29</f>
        <v>0</v>
      </c>
      <c r="G31" s="50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2023-01-04T14:40:36Z</dcterms:modified>
  <cp:category/>
  <cp:version/>
  <cp:contentType/>
  <cp:contentStatus/>
</cp:coreProperties>
</file>