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105" windowWidth="9600" windowHeight="9885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OC" sheetId="5" r:id="rId5"/>
    <sheet name="EJECUCION DYT" sheetId="6" r:id="rId6"/>
    <sheet name="EJECUCION RD" sheetId="7" r:id="rId7"/>
  </sheets>
  <definedNames>
    <definedName name="_xlnm.Print_Area" localSheetId="1">'EJECUCION FTE'!$A$1:$H$83</definedName>
    <definedName name="_xlnm.Print_Area" localSheetId="2">'EJECUCION RO'!$A$1:$J$90</definedName>
  </definedNames>
  <calcPr fullCalcOnLoad="1"/>
</workbook>
</file>

<file path=xl/sharedStrings.xml><?xml version="1.0" encoding="utf-8"?>
<sst xmlns="http://schemas.openxmlformats.org/spreadsheetml/2006/main" count="586" uniqueCount="165">
  <si>
    <t>PLIEGO 011 MINISTERIO DE SALUD</t>
  </si>
  <si>
    <t>NUEVOS SOLES</t>
  </si>
  <si>
    <t>COD.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</si>
  <si>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</si>
  <si>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</si>
  <si>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</si>
  <si>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</si>
  <si>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</si>
  <si>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</si>
  <si>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</si>
  <si>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</si>
  <si>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</si>
  <si>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</si>
  <si>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</si>
  <si>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</si>
  <si>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</si>
  <si>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</si>
  <si>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</si>
  <si>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</si>
  <si>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</si>
  <si>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</si>
  <si>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</si>
  <si>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</si>
  <si>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</si>
  <si>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</si>
  <si>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</si>
  <si>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</si>
  <si>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</si>
  <si>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</si>
  <si>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</si>
  <si>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</si>
  <si>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</si>
  <si>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EJECUCION  MENSUAL</t>
  </si>
  <si>
    <t>5 Recursos Determinados</t>
  </si>
  <si>
    <t>UNIDADES EJECUTORAS</t>
  </si>
  <si>
    <t>(EN SOLES)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</si>
  <si>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</si>
  <si>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</si>
  <si>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</si>
  <si>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</si>
  <si>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</si>
  <si>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</si>
  <si>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</si>
  <si>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</si>
  <si>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</si>
  <si>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</si>
  <si>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</si>
  <si>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</si>
  <si>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</si>
  <si>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</si>
  <si>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</si>
  <si>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</si>
  <si>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</si>
  <si>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</si>
  <si>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</si>
  <si>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</si>
  <si>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</si>
  <si>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</si>
  <si>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</si>
  <si>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</si>
  <si>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</si>
  <si>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</si>
  <si>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</si>
  <si>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</si>
  <si>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</si>
  <si>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</si>
  <si>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</si>
  <si>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</si>
  <si>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</si>
  <si>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</si>
  <si>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</si>
  <si>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</si>
  <si>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</si>
  <si>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</si>
  <si>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</si>
  <si>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</si>
  <si>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</si>
  <si>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</si>
  <si>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</si>
  <si>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</si>
  <si>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</si>
  <si>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</si>
  <si>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</si>
  <si>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</si>
  <si>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</si>
  <si>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</si>
  <si>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</si>
  <si>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</si>
  <si>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</si>
  <si>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</si>
  <si>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</si>
  <si>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</si>
  <si>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</si>
  <si>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</si>
  <si>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</si>
  <si>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</si>
  <si>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</si>
  <si>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</si>
  <si>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</si>
  <si>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</si>
  <si>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</si>
  <si>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</si>
  <si>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</si>
  <si>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</si>
  <si>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</si>
  <si>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</si>
  <si>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5.2.1</t>
  </si>
  <si>
    <t>5.2.2</t>
  </si>
  <si>
    <t>5.2.3</t>
  </si>
  <si>
    <t>5.2.4</t>
  </si>
  <si>
    <t>5.2.5</t>
  </si>
  <si>
    <t>6.2.4</t>
  </si>
  <si>
    <t>FUENTE DE FINANCIAMIENTO RECURSOS DETERMINADOS</t>
  </si>
  <si>
    <t>5-2.1</t>
  </si>
  <si>
    <t>5-2.2</t>
  </si>
  <si>
    <t>5-2.3</t>
  </si>
  <si>
    <t>5-2.4</t>
  </si>
  <si>
    <t>5-2.5</t>
  </si>
  <si>
    <t>6-2.6</t>
  </si>
  <si>
    <t>5-2.6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</si>
  <si>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</si>
  <si>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</si>
  <si>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</si>
  <si>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</si>
  <si>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</si>
  <si>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</si>
  <si>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</si>
  <si>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DEVENGADO</t>
  </si>
  <si>
    <t>001  Adm. Central</t>
  </si>
  <si>
    <t>005  INS Mental</t>
  </si>
  <si>
    <t>007  INC Neurologicas</t>
  </si>
  <si>
    <t>008  IN Oftalmología</t>
  </si>
  <si>
    <t>009  IN Rehabilitación</t>
  </si>
  <si>
    <t>010  INS Niño</t>
  </si>
  <si>
    <t>011  INM Perinatal</t>
  </si>
  <si>
    <t>017  Hosp. Herm. Valdizan</t>
  </si>
  <si>
    <t>020  Hosp. Serg. Bernales</t>
  </si>
  <si>
    <t>021  Hosp. Cayet. Heredia</t>
  </si>
  <si>
    <t>036  Hosp. Carlos LF.LH</t>
  </si>
  <si>
    <t>049  Hosp. SJL</t>
  </si>
  <si>
    <t>050  Hosp. Vitarte</t>
  </si>
  <si>
    <t>124  CENARES</t>
  </si>
  <si>
    <t>125  PRONIS</t>
  </si>
  <si>
    <t>139  INS - SAN BORJA</t>
  </si>
  <si>
    <t>140  Hosp. Huaycan</t>
  </si>
  <si>
    <t>142  Hosp. Emerg. Villa ES</t>
  </si>
  <si>
    <t>UE</t>
  </si>
  <si>
    <t>Dev</t>
  </si>
  <si>
    <t>025  Hosp. M. Auxiliadora</t>
  </si>
  <si>
    <t>032  Hosp. V.L. Herrera</t>
  </si>
  <si>
    <t>033  Hosp. M. Niño SB</t>
  </si>
  <si>
    <t>143  DIRIS Lima Centro</t>
  </si>
  <si>
    <t>144  DIRIS Lima Norte</t>
  </si>
  <si>
    <t>145  DIRIS Lima Sur</t>
  </si>
  <si>
    <t>146  DIRIS Lima Este</t>
  </si>
  <si>
    <t>030  Hosp. Casimiro Ulloa</t>
  </si>
  <si>
    <t>027  Hosp. A. Loayza</t>
  </si>
  <si>
    <t>031  Hosp. Pediatricas</t>
  </si>
  <si>
    <t>028  Hosp. Dos de Mayo</t>
  </si>
  <si>
    <t>016  Hosp. Hipo. Unanue</t>
  </si>
  <si>
    <t>042  Hosp. J.A. T-Chosica</t>
  </si>
  <si>
    <t>029  Hosp. Santa Rosa</t>
  </si>
  <si>
    <t>RD</t>
  </si>
  <si>
    <t>Fuente: SIAF, Consulta Amigable y Base de Datos al 28 de Febrero del 2019</t>
  </si>
  <si>
    <t>EJECUCION PRESUPUESTAL A MES DE FEBRERO 2019</t>
  </si>
</sst>
</file>

<file path=xl/styles.xml><?xml version="1.0" encoding="utf-8"?>
<styleSheet xmlns="http://schemas.openxmlformats.org/spreadsheetml/2006/main">
  <numFmts count="4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.0"/>
    <numFmt numFmtId="195" formatCode="_-* #,##0.0\ _€_-;\-* #,##0.0\ _€_-;_-* &quot;-&quot;??\ _€_-;_-@_-"/>
    <numFmt numFmtId="196" formatCode="_-* #,##0\ _€_-;\-* #,##0\ _€_-;_-* &quot;-&quot;??\ _€_-;_-@_-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000000"/>
    <numFmt numFmtId="203" formatCode="_ * #,##0_ ;_ * \-#,##0_ ;_ * &quot;-&quot;??_ ;_ @_ "/>
    <numFmt numFmtId="204" formatCode="0.0%"/>
  </numFmts>
  <fonts count="55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0"/>
      <color indexed="8"/>
      <name val="Calibri"/>
      <family val="0"/>
    </font>
    <font>
      <sz val="6"/>
      <color indexed="63"/>
      <name val="Calibri"/>
      <family val="0"/>
    </font>
    <font>
      <sz val="10.5"/>
      <color indexed="63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4"/>
      <color indexed="63"/>
      <name val="Calibri"/>
      <family val="0"/>
    </font>
    <font>
      <b/>
      <sz val="3"/>
      <color indexed="9"/>
      <name val="Calibri"/>
      <family val="0"/>
    </font>
    <font>
      <b/>
      <sz val="7"/>
      <color indexed="9"/>
      <name val="Calibri"/>
      <family val="0"/>
    </font>
    <font>
      <b/>
      <sz val="14"/>
      <color indexed="63"/>
      <name val="Calibri"/>
      <family val="0"/>
    </font>
    <font>
      <b/>
      <sz val="18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3" fillId="0" borderId="0" xfId="0" applyNumberFormat="1" applyFont="1" applyFill="1" applyBorder="1" applyAlignment="1" applyProtection="1">
      <alignment vertical="center"/>
      <protection/>
    </xf>
    <xf numFmtId="3" fontId="53" fillId="0" borderId="0" xfId="0" applyNumberFormat="1" applyFont="1" applyFill="1" applyBorder="1" applyAlignment="1" applyProtection="1">
      <alignment vertical="center"/>
      <protection/>
    </xf>
    <xf numFmtId="196" fontId="2" fillId="0" borderId="0" xfId="49" applyNumberFormat="1" applyFont="1" applyFill="1" applyBorder="1" applyAlignment="1" applyProtection="1">
      <alignment vertical="center"/>
      <protection/>
    </xf>
    <xf numFmtId="0" fontId="53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4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01" fontId="53" fillId="0" borderId="0" xfId="0" applyNumberFormat="1" applyFont="1" applyFill="1" applyBorder="1" applyAlignment="1" applyProtection="1">
      <alignment vertical="center"/>
      <protection/>
    </xf>
    <xf numFmtId="0" fontId="54" fillId="0" borderId="0" xfId="0" applyNumberFormat="1" applyFont="1" applyFill="1" applyBorder="1" applyAlignment="1" applyProtection="1">
      <alignment horizontal="center" vertical="center"/>
      <protection/>
    </xf>
    <xf numFmtId="0" fontId="53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01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196" fontId="1" fillId="0" borderId="0" xfId="49" applyNumberFormat="1" applyFont="1" applyFill="1" applyBorder="1" applyAlignment="1" applyProtection="1">
      <alignment vertical="center"/>
      <protection/>
    </xf>
    <xf numFmtId="196" fontId="53" fillId="0" borderId="0" xfId="49" applyNumberFormat="1" applyFont="1" applyFill="1" applyBorder="1" applyAlignment="1" applyProtection="1">
      <alignment vertical="center"/>
      <protection/>
    </xf>
    <xf numFmtId="0" fontId="5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4" fontId="53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0" fontId="53" fillId="0" borderId="0" xfId="0" applyNumberFormat="1" applyFont="1" applyFill="1" applyBorder="1" applyAlignment="1" applyProtection="1">
      <alignment horizontal="center" vertical="center"/>
      <protection/>
    </xf>
    <xf numFmtId="2" fontId="53" fillId="0" borderId="0" xfId="0" applyNumberFormat="1" applyFont="1" applyFill="1" applyBorder="1" applyAlignment="1" applyProtection="1">
      <alignment vertical="center"/>
      <protection/>
    </xf>
    <xf numFmtId="0" fontId="53" fillId="0" borderId="0" xfId="0" applyNumberFormat="1" applyFont="1" applyFill="1" applyBorder="1" applyAlignment="1" applyProtection="1">
      <alignment horizontal="left" vertical="center"/>
      <protection/>
    </xf>
    <xf numFmtId="194" fontId="53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53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Ejecución Presupuestal Pliego 011 MINSA - al mes de Febrero - 2019</a:t>
            </a:r>
          </a:p>
        </c:rich>
      </c:tx>
      <c:layout>
        <c:manualLayout>
          <c:xMode val="factor"/>
          <c:yMode val="factor"/>
          <c:x val="-0.0012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4"/>
          <c:y val="0.04125"/>
          <c:w val="0.9985"/>
          <c:h val="0.9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MES'!$B$48</c:f>
              <c:strCache>
                <c:ptCount val="1"/>
                <c:pt idx="0">
                  <c:v>Dev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MES'!$A$49:$A$80</c:f>
              <c:strCache/>
            </c:strRef>
          </c:cat>
          <c:val>
            <c:numRef>
              <c:f>'EJECUCION MES'!$B$49:$B$80</c:f>
              <c:numCache/>
            </c:numRef>
          </c:val>
        </c:ser>
        <c:axId val="17609779"/>
        <c:axId val="24270284"/>
      </c:barChart>
      <c:lineChart>
        <c:grouping val="standard"/>
        <c:varyColors val="0"/>
        <c:ser>
          <c:idx val="1"/>
          <c:order val="1"/>
          <c:tx>
            <c:strRef>
              <c:f>'EJECUCION MES'!$C$48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MES'!$A$49:$A$80</c:f>
              <c:strCache/>
            </c:strRef>
          </c:cat>
          <c:val>
            <c:numRef>
              <c:f>'EJECUCION MES'!$C$49:$C$80</c:f>
              <c:numCache/>
            </c:numRef>
          </c:val>
          <c:smooth val="0"/>
        </c:ser>
        <c:axId val="17105965"/>
        <c:axId val="19735958"/>
      </c:lineChart>
      <c:catAx>
        <c:axId val="176097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24270284"/>
        <c:crosses val="autoZero"/>
        <c:auto val="1"/>
        <c:lblOffset val="100"/>
        <c:tickLblSkip val="1"/>
        <c:noMultiLvlLbl val="0"/>
      </c:catAx>
      <c:valAx>
        <c:axId val="242702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609779"/>
        <c:crossesAt val="1"/>
        <c:crossBetween val="between"/>
        <c:dispUnits/>
      </c:valAx>
      <c:catAx>
        <c:axId val="17105965"/>
        <c:scaling>
          <c:orientation val="minMax"/>
        </c:scaling>
        <c:axPos val="b"/>
        <c:delete val="1"/>
        <c:majorTickMark val="out"/>
        <c:minorTickMark val="none"/>
        <c:tickLblPos val="nextTo"/>
        <c:crossAx val="19735958"/>
        <c:crosses val="autoZero"/>
        <c:auto val="1"/>
        <c:lblOffset val="100"/>
        <c:tickLblSkip val="1"/>
        <c:noMultiLvlLbl val="0"/>
      </c:catAx>
      <c:valAx>
        <c:axId val="1973595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10596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675"/>
          <c:y val="0.9665"/>
          <c:w val="0.123"/>
          <c:h val="0.02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AL MES DE FEBRERO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6725"/>
          <c:w val="0.992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FTE'!$D$57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FTE'!$C$58:$C$62</c:f>
              <c:strCache/>
            </c:strRef>
          </c:cat>
          <c:val>
            <c:numRef>
              <c:f>'EJECUCION FTE'!$D$58:$D$62</c:f>
              <c:numCache/>
            </c:numRef>
          </c:val>
        </c:ser>
        <c:overlap val="-27"/>
        <c:gapWidth val="219"/>
        <c:axId val="43405895"/>
        <c:axId val="55108736"/>
      </c:barChart>
      <c:lineChart>
        <c:grouping val="standard"/>
        <c:varyColors val="0"/>
        <c:ser>
          <c:idx val="1"/>
          <c:order val="1"/>
          <c:tx>
            <c:strRef>
              <c:f>'EJECUCION FTE'!$E$57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FTE'!$C$58:$C$62</c:f>
              <c:strCache/>
            </c:strRef>
          </c:cat>
          <c:val>
            <c:numRef>
              <c:f>'EJECUCION FTE'!$E$58:$E$62</c:f>
              <c:numCache/>
            </c:numRef>
          </c:val>
          <c:smooth val="0"/>
        </c:ser>
        <c:axId val="26216577"/>
        <c:axId val="34622602"/>
      </c:lineChart>
      <c:catAx>
        <c:axId val="434058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108736"/>
        <c:crosses val="autoZero"/>
        <c:auto val="1"/>
        <c:lblOffset val="100"/>
        <c:tickLblSkip val="1"/>
        <c:noMultiLvlLbl val="0"/>
      </c:catAx>
      <c:valAx>
        <c:axId val="551087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405895"/>
        <c:crossesAt val="1"/>
        <c:crossBetween val="between"/>
        <c:dispUnits/>
      </c:valAx>
      <c:catAx>
        <c:axId val="26216577"/>
        <c:scaling>
          <c:orientation val="minMax"/>
        </c:scaling>
        <c:axPos val="b"/>
        <c:delete val="1"/>
        <c:majorTickMark val="out"/>
        <c:minorTickMark val="none"/>
        <c:tickLblPos val="nextTo"/>
        <c:crossAx val="34622602"/>
        <c:crosses val="autoZero"/>
        <c:auto val="1"/>
        <c:lblOffset val="100"/>
        <c:tickLblSkip val="1"/>
        <c:noMultiLvlLbl val="0"/>
      </c:catAx>
      <c:valAx>
        <c:axId val="346226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21657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575"/>
          <c:y val="0.9455"/>
          <c:w val="0.1485"/>
          <c:h val="0.0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AL MES DE FEBRERO - FUENTE RO</a:t>
            </a:r>
          </a:p>
        </c:rich>
      </c:tx>
      <c:layout>
        <c:manualLayout>
          <c:xMode val="factor"/>
          <c:yMode val="factor"/>
          <c:x val="-0.001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57"/>
          <c:w val="0.993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RO'!$D$58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RO'!$C$59:$C$65</c:f>
              <c:strCache/>
            </c:strRef>
          </c:cat>
          <c:val>
            <c:numRef>
              <c:f>'EJECUCION RO'!$D$59:$D$65</c:f>
              <c:numCache/>
            </c:numRef>
          </c:val>
        </c:ser>
        <c:overlap val="-27"/>
        <c:gapWidth val="219"/>
        <c:axId val="43167963"/>
        <c:axId val="52967348"/>
      </c:barChart>
      <c:lineChart>
        <c:grouping val="standard"/>
        <c:varyColors val="0"/>
        <c:ser>
          <c:idx val="1"/>
          <c:order val="1"/>
          <c:tx>
            <c:strRef>
              <c:f>'EJECUCION RO'!$E$58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RO'!$C$59:$C$64</c:f>
              <c:strCache/>
            </c:strRef>
          </c:cat>
          <c:val>
            <c:numRef>
              <c:f>'EJECUCION RO'!$E$59:$E$65</c:f>
              <c:numCache/>
            </c:numRef>
          </c:val>
          <c:smooth val="0"/>
        </c:ser>
        <c:axId val="6944085"/>
        <c:axId val="62496766"/>
      </c:lineChart>
      <c:catAx>
        <c:axId val="431679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967348"/>
        <c:crosses val="autoZero"/>
        <c:auto val="1"/>
        <c:lblOffset val="100"/>
        <c:tickLblSkip val="1"/>
        <c:noMultiLvlLbl val="0"/>
      </c:catAx>
      <c:valAx>
        <c:axId val="529673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167963"/>
        <c:crossesAt val="1"/>
        <c:crossBetween val="between"/>
        <c:dispUnits/>
      </c:valAx>
      <c:catAx>
        <c:axId val="6944085"/>
        <c:scaling>
          <c:orientation val="minMax"/>
        </c:scaling>
        <c:axPos val="b"/>
        <c:delete val="1"/>
        <c:majorTickMark val="out"/>
        <c:minorTickMark val="none"/>
        <c:tickLblPos val="nextTo"/>
        <c:crossAx val="62496766"/>
        <c:crosses val="autoZero"/>
        <c:auto val="1"/>
        <c:lblOffset val="100"/>
        <c:tickLblSkip val="1"/>
        <c:noMultiLvlLbl val="0"/>
      </c:catAx>
      <c:valAx>
        <c:axId val="624967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94408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"/>
          <c:y val="0.95375"/>
          <c:w val="0.1295"/>
          <c:h val="0.0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FEBRERO - FUENTE RDR</a:t>
            </a:r>
          </a:p>
        </c:rich>
      </c:tx>
      <c:layout>
        <c:manualLayout>
          <c:xMode val="factor"/>
          <c:yMode val="factor"/>
          <c:x val="-0.000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65"/>
          <c:w val="0.993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RDR'!$C$60:$C$65</c:f>
              <c:strCache/>
            </c:strRef>
          </c:cat>
          <c:val>
            <c:numRef>
              <c:f>'EJECUCION RDR'!$D$60:$D$65</c:f>
              <c:numCache/>
            </c:numRef>
          </c:val>
        </c:ser>
        <c:overlap val="-27"/>
        <c:gapWidth val="219"/>
        <c:axId val="25599983"/>
        <c:axId val="29073256"/>
      </c:barChart>
      <c:lineChart>
        <c:grouping val="standard"/>
        <c:varyColors val="0"/>
        <c:ser>
          <c:idx val="1"/>
          <c:order val="1"/>
          <c:tx>
            <c:strRef>
              <c:f>'EJECUCION RDR'!$E$59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RDR'!$C$60:$C$65</c:f>
              <c:strCache/>
            </c:strRef>
          </c:cat>
          <c:val>
            <c:numRef>
              <c:f>'EJECUCION RDR'!$E$60:$E$65</c:f>
              <c:numCache/>
            </c:numRef>
          </c:val>
          <c:smooth val="0"/>
        </c:ser>
        <c:axId val="60332713"/>
        <c:axId val="6123506"/>
      </c:lineChart>
      <c:catAx>
        <c:axId val="255999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073256"/>
        <c:crosses val="autoZero"/>
        <c:auto val="1"/>
        <c:lblOffset val="100"/>
        <c:tickLblSkip val="1"/>
        <c:noMultiLvlLbl val="0"/>
      </c:catAx>
      <c:valAx>
        <c:axId val="290732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599983"/>
        <c:crossesAt val="1"/>
        <c:crossBetween val="between"/>
        <c:dispUnits/>
      </c:valAx>
      <c:catAx>
        <c:axId val="60332713"/>
        <c:scaling>
          <c:orientation val="minMax"/>
        </c:scaling>
        <c:axPos val="b"/>
        <c:delete val="1"/>
        <c:majorTickMark val="out"/>
        <c:minorTickMark val="none"/>
        <c:tickLblPos val="nextTo"/>
        <c:crossAx val="6123506"/>
        <c:crosses val="autoZero"/>
        <c:auto val="1"/>
        <c:lblOffset val="100"/>
        <c:tickLblSkip val="1"/>
        <c:noMultiLvlLbl val="0"/>
      </c:catAx>
      <c:valAx>
        <c:axId val="6123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33271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85"/>
          <c:y val="0.955"/>
          <c:w val="0.13975"/>
          <c:h val="0.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FEBRERO - FUENTE DYT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6525"/>
          <c:w val="0.99175"/>
          <c:h val="0.8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DYT'!$D$61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DYT'!$C$62:$C$66</c:f>
              <c:strCache/>
            </c:strRef>
          </c:cat>
          <c:val>
            <c:numRef>
              <c:f>'EJECUCION DYT'!$D$62:$D$66</c:f>
              <c:numCache/>
            </c:numRef>
          </c:val>
        </c:ser>
        <c:overlap val="-27"/>
        <c:gapWidth val="219"/>
        <c:axId val="55111555"/>
        <c:axId val="26241948"/>
      </c:barChart>
      <c:lineChart>
        <c:grouping val="standard"/>
        <c:varyColors val="0"/>
        <c:ser>
          <c:idx val="1"/>
          <c:order val="1"/>
          <c:tx>
            <c:strRef>
              <c:f>'EJECUCION DYT'!$E$61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DYT'!$C$62:$C$66</c:f>
              <c:strCache/>
            </c:strRef>
          </c:cat>
          <c:val>
            <c:numRef>
              <c:f>'EJECUCION DYT'!$E$62:$E$66</c:f>
              <c:numCache/>
            </c:numRef>
          </c:val>
          <c:smooth val="0"/>
        </c:ser>
        <c:axId val="34850941"/>
        <c:axId val="45223014"/>
      </c:lineChart>
      <c:catAx>
        <c:axId val="551115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241948"/>
        <c:crosses val="autoZero"/>
        <c:auto val="1"/>
        <c:lblOffset val="100"/>
        <c:tickLblSkip val="1"/>
        <c:noMultiLvlLbl val="0"/>
      </c:catAx>
      <c:valAx>
        <c:axId val="262419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111555"/>
        <c:crossesAt val="1"/>
        <c:crossBetween val="between"/>
        <c:dispUnits/>
      </c:valAx>
      <c:catAx>
        <c:axId val="34850941"/>
        <c:scaling>
          <c:orientation val="minMax"/>
        </c:scaling>
        <c:axPos val="b"/>
        <c:delete val="1"/>
        <c:majorTickMark val="out"/>
        <c:minorTickMark val="none"/>
        <c:tickLblPos val="nextTo"/>
        <c:crossAx val="45223014"/>
        <c:crosses val="autoZero"/>
        <c:auto val="1"/>
        <c:lblOffset val="100"/>
        <c:tickLblSkip val="1"/>
        <c:noMultiLvlLbl val="0"/>
      </c:catAx>
      <c:valAx>
        <c:axId val="452230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85094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25"/>
          <c:y val="0.9545"/>
          <c:w val="0.15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104775</xdr:rowOff>
    </xdr:from>
    <xdr:to>
      <xdr:col>1</xdr:col>
      <xdr:colOff>2505075</xdr:colOff>
      <xdr:row>3</xdr:row>
      <xdr:rowOff>95250</xdr:rowOff>
    </xdr:to>
    <xdr:grpSp>
      <xdr:nvGrpSpPr>
        <xdr:cNvPr id="1" name="Grupo 1"/>
        <xdr:cNvGrpSpPr>
          <a:grpSpLocks/>
        </xdr:cNvGrpSpPr>
      </xdr:nvGrpSpPr>
      <xdr:grpSpPr>
        <a:xfrm>
          <a:off x="9525" y="104775"/>
          <a:ext cx="3257550" cy="476250"/>
          <a:chOff x="9525" y="104775"/>
          <a:chExt cx="3258283" cy="480881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9525" y="104775"/>
            <a:ext cx="1704897" cy="48088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3"/>
          <xdr:cNvSpPr txBox="1">
            <a:spLocks noChangeArrowheads="1"/>
          </xdr:cNvSpPr>
        </xdr:nvSpPr>
        <xdr:spPr>
          <a:xfrm>
            <a:off x="1628892" y="143245"/>
            <a:ext cx="1638916" cy="413558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</xdr:grpSp>
    <xdr:clientData/>
  </xdr:twoCellAnchor>
  <xdr:twoCellAnchor>
    <xdr:from>
      <xdr:col>0</xdr:col>
      <xdr:colOff>9525</xdr:colOff>
      <xdr:row>46</xdr:row>
      <xdr:rowOff>114300</xdr:rowOff>
    </xdr:from>
    <xdr:to>
      <xdr:col>26</xdr:col>
      <xdr:colOff>752475</xdr:colOff>
      <xdr:row>94</xdr:row>
      <xdr:rowOff>114300</xdr:rowOff>
    </xdr:to>
    <xdr:graphicFrame>
      <xdr:nvGraphicFramePr>
        <xdr:cNvPr id="4" name="Gráfico 9"/>
        <xdr:cNvGraphicFramePr/>
      </xdr:nvGraphicFramePr>
      <xdr:xfrm>
        <a:off x="9525" y="8553450"/>
        <a:ext cx="8524875" cy="777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52</xdr:row>
      <xdr:rowOff>85725</xdr:rowOff>
    </xdr:from>
    <xdr:to>
      <xdr:col>8</xdr:col>
      <xdr:colOff>9525</xdr:colOff>
      <xdr:row>82</xdr:row>
      <xdr:rowOff>38100</xdr:rowOff>
    </xdr:to>
    <xdr:graphicFrame>
      <xdr:nvGraphicFramePr>
        <xdr:cNvPr id="1" name="Gráfico 4"/>
        <xdr:cNvGraphicFramePr/>
      </xdr:nvGraphicFramePr>
      <xdr:xfrm>
        <a:off x="38100" y="9477375"/>
        <a:ext cx="104203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104775</xdr:rowOff>
    </xdr:from>
    <xdr:to>
      <xdr:col>1</xdr:col>
      <xdr:colOff>2505075</xdr:colOff>
      <xdr:row>3</xdr:row>
      <xdr:rowOff>95250</xdr:rowOff>
    </xdr:to>
    <xdr:grpSp>
      <xdr:nvGrpSpPr>
        <xdr:cNvPr id="2" name="Grupo 2"/>
        <xdr:cNvGrpSpPr>
          <a:grpSpLocks/>
        </xdr:cNvGrpSpPr>
      </xdr:nvGrpSpPr>
      <xdr:grpSpPr>
        <a:xfrm>
          <a:off x="9525" y="104775"/>
          <a:ext cx="3257550" cy="476250"/>
          <a:chOff x="9525" y="104775"/>
          <a:chExt cx="3258283" cy="480881"/>
        </a:xfrm>
        <a:solidFill>
          <a:srgbClr val="FFFFFF"/>
        </a:solidFill>
      </xdr:grpSpPr>
      <xdr:pic>
        <xdr:nvPicPr>
          <xdr:cNvPr id="3" name="Imagen 3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9525" y="104775"/>
            <a:ext cx="1704897" cy="48088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4"/>
          <xdr:cNvSpPr txBox="1">
            <a:spLocks noChangeArrowheads="1"/>
          </xdr:cNvSpPr>
        </xdr:nvSpPr>
        <xdr:spPr>
          <a:xfrm>
            <a:off x="1628892" y="143245"/>
            <a:ext cx="1638916" cy="413558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54</xdr:row>
      <xdr:rowOff>95250</xdr:rowOff>
    </xdr:from>
    <xdr:to>
      <xdr:col>9</xdr:col>
      <xdr:colOff>781050</xdr:colOff>
      <xdr:row>89</xdr:row>
      <xdr:rowOff>85725</xdr:rowOff>
    </xdr:to>
    <xdr:graphicFrame>
      <xdr:nvGraphicFramePr>
        <xdr:cNvPr id="1" name="Gráfico 2"/>
        <xdr:cNvGraphicFramePr/>
      </xdr:nvGraphicFramePr>
      <xdr:xfrm>
        <a:off x="28575" y="9667875"/>
        <a:ext cx="119348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104775</xdr:rowOff>
    </xdr:from>
    <xdr:to>
      <xdr:col>1</xdr:col>
      <xdr:colOff>2505075</xdr:colOff>
      <xdr:row>3</xdr:row>
      <xdr:rowOff>95250</xdr:rowOff>
    </xdr:to>
    <xdr:grpSp>
      <xdr:nvGrpSpPr>
        <xdr:cNvPr id="2" name="Grupo 2"/>
        <xdr:cNvGrpSpPr>
          <a:grpSpLocks/>
        </xdr:cNvGrpSpPr>
      </xdr:nvGrpSpPr>
      <xdr:grpSpPr>
        <a:xfrm>
          <a:off x="9525" y="104775"/>
          <a:ext cx="3257550" cy="476250"/>
          <a:chOff x="9525" y="104775"/>
          <a:chExt cx="3258283" cy="480881"/>
        </a:xfrm>
        <a:solidFill>
          <a:srgbClr val="FFFFFF"/>
        </a:solidFill>
      </xdr:grpSpPr>
      <xdr:pic>
        <xdr:nvPicPr>
          <xdr:cNvPr id="3" name="Imagen 3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9525" y="104775"/>
            <a:ext cx="1704897" cy="48088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4"/>
          <xdr:cNvSpPr txBox="1">
            <a:spLocks noChangeArrowheads="1"/>
          </xdr:cNvSpPr>
        </xdr:nvSpPr>
        <xdr:spPr>
          <a:xfrm>
            <a:off x="1628892" y="143245"/>
            <a:ext cx="1638916" cy="413558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123825</xdr:rowOff>
    </xdr:from>
    <xdr:to>
      <xdr:col>8</xdr:col>
      <xdr:colOff>695325</xdr:colOff>
      <xdr:row>90</xdr:row>
      <xdr:rowOff>85725</xdr:rowOff>
    </xdr:to>
    <xdr:graphicFrame>
      <xdr:nvGraphicFramePr>
        <xdr:cNvPr id="1" name="Gráfico 1"/>
        <xdr:cNvGraphicFramePr/>
      </xdr:nvGraphicFramePr>
      <xdr:xfrm>
        <a:off x="47625" y="9715500"/>
        <a:ext cx="110680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104775</xdr:rowOff>
    </xdr:from>
    <xdr:to>
      <xdr:col>1</xdr:col>
      <xdr:colOff>2505075</xdr:colOff>
      <xdr:row>3</xdr:row>
      <xdr:rowOff>95250</xdr:rowOff>
    </xdr:to>
    <xdr:grpSp>
      <xdr:nvGrpSpPr>
        <xdr:cNvPr id="2" name="Grupo 2"/>
        <xdr:cNvGrpSpPr>
          <a:grpSpLocks/>
        </xdr:cNvGrpSpPr>
      </xdr:nvGrpSpPr>
      <xdr:grpSpPr>
        <a:xfrm>
          <a:off x="9525" y="104775"/>
          <a:ext cx="3257550" cy="476250"/>
          <a:chOff x="9525" y="104775"/>
          <a:chExt cx="3258283" cy="480881"/>
        </a:xfrm>
        <a:solidFill>
          <a:srgbClr val="FFFFFF"/>
        </a:solidFill>
      </xdr:grpSpPr>
      <xdr:pic>
        <xdr:nvPicPr>
          <xdr:cNvPr id="3" name="Imagen 3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9525" y="104775"/>
            <a:ext cx="1704897" cy="48088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4"/>
          <xdr:cNvSpPr txBox="1">
            <a:spLocks noChangeArrowheads="1"/>
          </xdr:cNvSpPr>
        </xdr:nvSpPr>
        <xdr:spPr>
          <a:xfrm>
            <a:off x="1628892" y="143245"/>
            <a:ext cx="1638916" cy="413558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104775</xdr:rowOff>
    </xdr:from>
    <xdr:to>
      <xdr:col>1</xdr:col>
      <xdr:colOff>2505075</xdr:colOff>
      <xdr:row>3</xdr:row>
      <xdr:rowOff>95250</xdr:rowOff>
    </xdr:to>
    <xdr:grpSp>
      <xdr:nvGrpSpPr>
        <xdr:cNvPr id="1" name="Grupo 1"/>
        <xdr:cNvGrpSpPr>
          <a:grpSpLocks/>
        </xdr:cNvGrpSpPr>
      </xdr:nvGrpSpPr>
      <xdr:grpSpPr>
        <a:xfrm>
          <a:off x="9525" y="104775"/>
          <a:ext cx="3257550" cy="476250"/>
          <a:chOff x="9525" y="104775"/>
          <a:chExt cx="3258283" cy="480881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9525" y="104775"/>
            <a:ext cx="1704897" cy="48088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3"/>
          <xdr:cNvSpPr txBox="1">
            <a:spLocks noChangeArrowheads="1"/>
          </xdr:cNvSpPr>
        </xdr:nvSpPr>
        <xdr:spPr>
          <a:xfrm>
            <a:off x="1628892" y="143245"/>
            <a:ext cx="1638916" cy="413558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53</xdr:row>
      <xdr:rowOff>133350</xdr:rowOff>
    </xdr:from>
    <xdr:to>
      <xdr:col>8</xdr:col>
      <xdr:colOff>57150</xdr:colOff>
      <xdr:row>89</xdr:row>
      <xdr:rowOff>57150</xdr:rowOff>
    </xdr:to>
    <xdr:graphicFrame>
      <xdr:nvGraphicFramePr>
        <xdr:cNvPr id="1" name="Gráfico 1"/>
        <xdr:cNvGraphicFramePr/>
      </xdr:nvGraphicFramePr>
      <xdr:xfrm>
        <a:off x="85725" y="9563100"/>
        <a:ext cx="98298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104775</xdr:rowOff>
    </xdr:from>
    <xdr:to>
      <xdr:col>1</xdr:col>
      <xdr:colOff>2505075</xdr:colOff>
      <xdr:row>3</xdr:row>
      <xdr:rowOff>95250</xdr:rowOff>
    </xdr:to>
    <xdr:grpSp>
      <xdr:nvGrpSpPr>
        <xdr:cNvPr id="2" name="Grupo 2"/>
        <xdr:cNvGrpSpPr>
          <a:grpSpLocks/>
        </xdr:cNvGrpSpPr>
      </xdr:nvGrpSpPr>
      <xdr:grpSpPr>
        <a:xfrm>
          <a:off x="9525" y="104775"/>
          <a:ext cx="3257550" cy="476250"/>
          <a:chOff x="9525" y="104775"/>
          <a:chExt cx="3258283" cy="480881"/>
        </a:xfrm>
        <a:solidFill>
          <a:srgbClr val="FFFFFF"/>
        </a:solidFill>
      </xdr:grpSpPr>
      <xdr:pic>
        <xdr:nvPicPr>
          <xdr:cNvPr id="3" name="Imagen 3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9525" y="104775"/>
            <a:ext cx="1704897" cy="48088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4"/>
          <xdr:cNvSpPr txBox="1">
            <a:spLocks noChangeArrowheads="1"/>
          </xdr:cNvSpPr>
        </xdr:nvSpPr>
        <xdr:spPr>
          <a:xfrm>
            <a:off x="1628892" y="143245"/>
            <a:ext cx="1638916" cy="413558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104775</xdr:rowOff>
    </xdr:from>
    <xdr:to>
      <xdr:col>1</xdr:col>
      <xdr:colOff>2505075</xdr:colOff>
      <xdr:row>3</xdr:row>
      <xdr:rowOff>95250</xdr:rowOff>
    </xdr:to>
    <xdr:grpSp>
      <xdr:nvGrpSpPr>
        <xdr:cNvPr id="1" name="Grupo 1"/>
        <xdr:cNvGrpSpPr>
          <a:grpSpLocks/>
        </xdr:cNvGrpSpPr>
      </xdr:nvGrpSpPr>
      <xdr:grpSpPr>
        <a:xfrm>
          <a:off x="9525" y="104775"/>
          <a:ext cx="3257550" cy="476250"/>
          <a:chOff x="9525" y="104775"/>
          <a:chExt cx="3258283" cy="480881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9525" y="104775"/>
            <a:ext cx="1704897" cy="48088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3"/>
          <xdr:cNvSpPr txBox="1">
            <a:spLocks noChangeArrowheads="1"/>
          </xdr:cNvSpPr>
        </xdr:nvSpPr>
        <xdr:spPr>
          <a:xfrm>
            <a:off x="1628892" y="143245"/>
            <a:ext cx="1638916" cy="413558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4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3.00390625" style="8" customWidth="1"/>
    <col min="4" max="4" width="6.7109375" style="8" customWidth="1"/>
    <col min="5" max="5" width="11.7109375" style="8" customWidth="1"/>
    <col min="6" max="6" width="6.7109375" style="8" customWidth="1"/>
    <col min="7" max="8" width="11.7109375" style="8" hidden="1" customWidth="1"/>
    <col min="9" max="10" width="11.57421875" style="8" hidden="1" customWidth="1"/>
    <col min="11" max="26" width="11.7109375" style="8" hidden="1" customWidth="1"/>
    <col min="27" max="27" width="11.421875" style="8" customWidth="1"/>
    <col min="28" max="28" width="15.421875" style="5" bestFit="1" customWidth="1"/>
    <col min="29" max="16384" width="11.421875" style="5" customWidth="1"/>
  </cols>
  <sheetData>
    <row r="1" spans="1:24" s="37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7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7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7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7" customFormat="1" ht="4.5" customHeight="1">
      <c r="A5"/>
      <c r="B5" s="5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>
      <c r="A6" s="21" t="s">
        <v>164</v>
      </c>
    </row>
    <row r="7" ht="15.75">
      <c r="A7" s="21" t="s">
        <v>24</v>
      </c>
    </row>
    <row r="8" ht="12.75">
      <c r="A8" s="10" t="s">
        <v>0</v>
      </c>
    </row>
    <row r="9" spans="1:27" ht="12.75">
      <c r="A9" s="10"/>
      <c r="AA9" s="20" t="s">
        <v>35</v>
      </c>
    </row>
    <row r="10" spans="1:27" s="10" customFormat="1" ht="12.75" customHeight="1">
      <c r="A10" s="56" t="s">
        <v>2</v>
      </c>
      <c r="B10" s="53" t="s">
        <v>34</v>
      </c>
      <c r="C10" s="46" t="s">
        <v>32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8" t="s">
        <v>31</v>
      </c>
    </row>
    <row r="11" spans="1:27" s="10" customFormat="1" ht="12.75" customHeight="1">
      <c r="A11" s="57"/>
      <c r="B11" s="54"/>
      <c r="C11" s="47" t="s">
        <v>3</v>
      </c>
      <c r="D11" s="47"/>
      <c r="E11" s="47" t="s">
        <v>4</v>
      </c>
      <c r="F11" s="47"/>
      <c r="G11" s="47" t="s">
        <v>5</v>
      </c>
      <c r="H11" s="47"/>
      <c r="I11" s="47" t="s">
        <v>21</v>
      </c>
      <c r="J11" s="47"/>
      <c r="K11" s="47" t="s">
        <v>22</v>
      </c>
      <c r="L11" s="47"/>
      <c r="M11" s="47" t="s">
        <v>23</v>
      </c>
      <c r="N11" s="47"/>
      <c r="O11" s="47" t="s">
        <v>25</v>
      </c>
      <c r="P11" s="47"/>
      <c r="Q11" s="47" t="s">
        <v>26</v>
      </c>
      <c r="R11" s="47"/>
      <c r="S11" s="47" t="s">
        <v>27</v>
      </c>
      <c r="T11" s="47"/>
      <c r="U11" s="47" t="s">
        <v>28</v>
      </c>
      <c r="V11" s="47"/>
      <c r="W11" s="47" t="s">
        <v>29</v>
      </c>
      <c r="X11" s="47"/>
      <c r="Y11" s="47" t="s">
        <v>30</v>
      </c>
      <c r="Z11" s="47"/>
      <c r="AA11" s="49"/>
    </row>
    <row r="12" spans="1:27" s="10" customFormat="1" ht="15.75" customHeight="1">
      <c r="A12" s="58"/>
      <c r="B12" s="55"/>
      <c r="C12" s="9" t="s">
        <v>127</v>
      </c>
      <c r="D12" s="9" t="s">
        <v>104</v>
      </c>
      <c r="E12" s="9" t="s">
        <v>127</v>
      </c>
      <c r="F12" s="9" t="s">
        <v>104</v>
      </c>
      <c r="G12" s="9" t="s">
        <v>127</v>
      </c>
      <c r="H12" s="9" t="s">
        <v>104</v>
      </c>
      <c r="I12" s="9" t="s">
        <v>127</v>
      </c>
      <c r="J12" s="9" t="s">
        <v>104</v>
      </c>
      <c r="K12" s="9" t="s">
        <v>127</v>
      </c>
      <c r="L12" s="9" t="s">
        <v>104</v>
      </c>
      <c r="M12" s="9" t="s">
        <v>127</v>
      </c>
      <c r="N12" s="9" t="s">
        <v>104</v>
      </c>
      <c r="O12" s="9" t="s">
        <v>127</v>
      </c>
      <c r="P12" s="9" t="s">
        <v>104</v>
      </c>
      <c r="Q12" s="9" t="s">
        <v>127</v>
      </c>
      <c r="R12" s="9" t="s">
        <v>104</v>
      </c>
      <c r="S12" s="9" t="s">
        <v>127</v>
      </c>
      <c r="T12" s="9" t="s">
        <v>104</v>
      </c>
      <c r="U12" s="9" t="s">
        <v>127</v>
      </c>
      <c r="V12" s="9" t="s">
        <v>104</v>
      </c>
      <c r="W12" s="9" t="s">
        <v>127</v>
      </c>
      <c r="X12" s="9" t="s">
        <v>104</v>
      </c>
      <c r="Y12" s="9" t="s">
        <v>127</v>
      </c>
      <c r="Z12" s="9" t="s">
        <v>104</v>
      </c>
      <c r="AA12" s="50"/>
    </row>
    <row r="13" spans="1:28" ht="15" customHeight="1">
      <c r="A13" s="2" t="s">
        <v>6</v>
      </c>
      <c r="B13" s="3" t="s">
        <v>7</v>
      </c>
      <c r="C13" s="4">
        <v>72612221.21999997</v>
      </c>
      <c r="D13" s="40">
        <f>+C13/$C$45*100</f>
        <v>24.68910748132917</v>
      </c>
      <c r="E13" s="4">
        <v>70962725.89999999</v>
      </c>
      <c r="F13" s="40">
        <f>+E13/$E$45*100</f>
        <v>21.28098865941267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24">
        <f>+C13+E13+G13+I13+K13+M13+O13+Q13+S13+U13+W13+Y13</f>
        <v>143574947.11999995</v>
      </c>
      <c r="AB13" s="8"/>
    </row>
    <row r="14" spans="1:28" ht="15" customHeight="1">
      <c r="A14" s="2" t="s">
        <v>36</v>
      </c>
      <c r="B14" s="3" t="s">
        <v>67</v>
      </c>
      <c r="C14" s="4">
        <v>2540060.83</v>
      </c>
      <c r="D14" s="40">
        <f aca="true" t="shared" si="0" ref="D14:D45">+C14/$C$45*100</f>
        <v>0.863653993602266</v>
      </c>
      <c r="E14" s="4">
        <v>3132895.2400000007</v>
      </c>
      <c r="F14" s="40">
        <f aca="true" t="shared" si="1" ref="F14:F45">+E14/$E$45*100</f>
        <v>0.9395229288051907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24">
        <f aca="true" t="shared" si="2" ref="AA14:AA44">+C14+E14+G14+I14+K14+M14+O14+Q14+S14+U14+W14+Y14</f>
        <v>5672956.07</v>
      </c>
      <c r="AB14" s="8"/>
    </row>
    <row r="15" spans="1:28" ht="15" customHeight="1">
      <c r="A15" s="2" t="s">
        <v>37</v>
      </c>
      <c r="B15" s="3" t="s">
        <v>68</v>
      </c>
      <c r="C15" s="4">
        <v>3238921.4099999988</v>
      </c>
      <c r="D15" s="40">
        <f t="shared" si="0"/>
        <v>1.101275755947302</v>
      </c>
      <c r="E15" s="4">
        <v>4755978.859999999</v>
      </c>
      <c r="F15" s="40">
        <f t="shared" si="1"/>
        <v>1.4262689447230832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24">
        <f t="shared" si="2"/>
        <v>7994900.269999998</v>
      </c>
      <c r="AB15" s="8"/>
    </row>
    <row r="16" spans="1:28" ht="15" customHeight="1">
      <c r="A16" s="2" t="s">
        <v>38</v>
      </c>
      <c r="B16" s="3" t="s">
        <v>69</v>
      </c>
      <c r="C16" s="4">
        <v>2044964.8299999994</v>
      </c>
      <c r="D16" s="40">
        <f t="shared" si="0"/>
        <v>0.695314860709725</v>
      </c>
      <c r="E16" s="4">
        <v>4187484.4400000004</v>
      </c>
      <c r="F16" s="40">
        <f t="shared" si="1"/>
        <v>1.2557833390544408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24">
        <f t="shared" si="2"/>
        <v>6232449.27</v>
      </c>
      <c r="AB16" s="8"/>
    </row>
    <row r="17" spans="1:28" ht="15" customHeight="1">
      <c r="A17" s="2" t="s">
        <v>39</v>
      </c>
      <c r="B17" s="3" t="s">
        <v>70</v>
      </c>
      <c r="C17" s="4">
        <v>2339602.31</v>
      </c>
      <c r="D17" s="40">
        <f t="shared" si="0"/>
        <v>0.7954954679068008</v>
      </c>
      <c r="E17" s="4">
        <v>2897219.7400000007</v>
      </c>
      <c r="F17" s="40">
        <f t="shared" si="1"/>
        <v>0.8688462801957633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24">
        <f t="shared" si="2"/>
        <v>5236822.050000001</v>
      </c>
      <c r="AB17" s="8"/>
    </row>
    <row r="18" spans="1:28" ht="15" customHeight="1">
      <c r="A18" s="2" t="s">
        <v>40</v>
      </c>
      <c r="B18" s="3" t="s">
        <v>71</v>
      </c>
      <c r="C18" s="4">
        <v>12242795.690000005</v>
      </c>
      <c r="D18" s="40">
        <f t="shared" si="0"/>
        <v>4.162711091657248</v>
      </c>
      <c r="E18" s="4">
        <v>16260468.18</v>
      </c>
      <c r="F18" s="40">
        <f t="shared" si="1"/>
        <v>4.876346483968997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24">
        <f t="shared" si="2"/>
        <v>28503263.870000005</v>
      </c>
      <c r="AB18" s="8"/>
    </row>
    <row r="19" spans="1:28" ht="15" customHeight="1">
      <c r="A19" s="2" t="s">
        <v>41</v>
      </c>
      <c r="B19" s="3" t="s">
        <v>72</v>
      </c>
      <c r="C19" s="4">
        <v>8982926.08</v>
      </c>
      <c r="D19" s="40">
        <f t="shared" si="0"/>
        <v>3.0543126729866343</v>
      </c>
      <c r="E19" s="4">
        <v>10588928.530000001</v>
      </c>
      <c r="F19" s="40">
        <f t="shared" si="1"/>
        <v>3.1755103133976617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24">
        <f t="shared" si="2"/>
        <v>19571854.61</v>
      </c>
      <c r="AB19" s="8"/>
    </row>
    <row r="20" spans="1:28" ht="15" customHeight="1">
      <c r="A20" s="2" t="s">
        <v>42</v>
      </c>
      <c r="B20" s="3" t="s">
        <v>73</v>
      </c>
      <c r="C20" s="4">
        <v>9794938.92</v>
      </c>
      <c r="D20" s="40">
        <f t="shared" si="0"/>
        <v>3.3304076876569395</v>
      </c>
      <c r="E20" s="4">
        <v>11216481.97999999</v>
      </c>
      <c r="F20" s="40">
        <f t="shared" si="1"/>
        <v>3.363707112255765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24">
        <f t="shared" si="2"/>
        <v>21011420.89999999</v>
      </c>
      <c r="AB20" s="8"/>
    </row>
    <row r="21" spans="1:28" ht="15" customHeight="1">
      <c r="A21" s="2" t="s">
        <v>43</v>
      </c>
      <c r="B21" s="3" t="s">
        <v>74</v>
      </c>
      <c r="C21" s="4">
        <v>2544879.5800000005</v>
      </c>
      <c r="D21" s="40">
        <f t="shared" si="0"/>
        <v>0.8652924317973354</v>
      </c>
      <c r="E21" s="4">
        <v>3203190.550000001</v>
      </c>
      <c r="F21" s="40">
        <f t="shared" si="1"/>
        <v>0.9606037663286533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24">
        <f t="shared" si="2"/>
        <v>5748070.130000002</v>
      </c>
      <c r="AB21" s="8"/>
    </row>
    <row r="22" spans="1:28" ht="15" customHeight="1">
      <c r="A22" s="2" t="s">
        <v>44</v>
      </c>
      <c r="B22" s="3" t="s">
        <v>75</v>
      </c>
      <c r="C22" s="4">
        <v>5874500.940000003</v>
      </c>
      <c r="D22" s="40">
        <f t="shared" si="0"/>
        <v>1.9974073602210813</v>
      </c>
      <c r="E22" s="4">
        <v>6926296.590000002</v>
      </c>
      <c r="F22" s="40">
        <f t="shared" si="1"/>
        <v>2.077124818897617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24">
        <f t="shared" si="2"/>
        <v>12800797.530000005</v>
      </c>
      <c r="AB22" s="8"/>
    </row>
    <row r="23" spans="1:28" ht="15" customHeight="1">
      <c r="A23" s="2" t="s">
        <v>45</v>
      </c>
      <c r="B23" s="3" t="s">
        <v>76</v>
      </c>
      <c r="C23" s="4">
        <v>10178139.370000003</v>
      </c>
      <c r="D23" s="40">
        <f t="shared" si="0"/>
        <v>3.460700866105224</v>
      </c>
      <c r="E23" s="4">
        <v>15337741.969999995</v>
      </c>
      <c r="F23" s="40">
        <f t="shared" si="1"/>
        <v>4.599630422660634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24">
        <f t="shared" si="2"/>
        <v>25515881.339999996</v>
      </c>
      <c r="AB23" s="8"/>
    </row>
    <row r="24" spans="1:28" ht="15" customHeight="1">
      <c r="A24" s="2" t="s">
        <v>46</v>
      </c>
      <c r="B24" s="3" t="s">
        <v>77</v>
      </c>
      <c r="C24" s="4">
        <v>8993078.32</v>
      </c>
      <c r="D24" s="40">
        <f t="shared" si="0"/>
        <v>3.0577645677272844</v>
      </c>
      <c r="E24" s="4">
        <v>9524899.400000002</v>
      </c>
      <c r="F24" s="40">
        <f t="shared" si="1"/>
        <v>2.8564189656283574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24">
        <f t="shared" si="2"/>
        <v>18517977.720000003</v>
      </c>
      <c r="AB24" s="8"/>
    </row>
    <row r="25" spans="1:28" ht="15" customHeight="1">
      <c r="A25" s="2" t="s">
        <v>47</v>
      </c>
      <c r="B25" s="3" t="s">
        <v>78</v>
      </c>
      <c r="C25" s="4">
        <v>13703975.640000004</v>
      </c>
      <c r="D25" s="40">
        <f t="shared" si="0"/>
        <v>4.659531437171989</v>
      </c>
      <c r="E25" s="4">
        <v>15999612.609999992</v>
      </c>
      <c r="F25" s="40">
        <f t="shared" si="1"/>
        <v>4.798118592403252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24">
        <f t="shared" si="2"/>
        <v>29703588.249999996</v>
      </c>
      <c r="AB25" s="8"/>
    </row>
    <row r="26" spans="1:28" ht="15" customHeight="1">
      <c r="A26" s="2" t="s">
        <v>48</v>
      </c>
      <c r="B26" s="3" t="s">
        <v>79</v>
      </c>
      <c r="C26" s="4">
        <v>11606310.380000005</v>
      </c>
      <c r="D26" s="40">
        <f t="shared" si="0"/>
        <v>3.9462977391271528</v>
      </c>
      <c r="E26" s="4">
        <v>12609394.99</v>
      </c>
      <c r="F26" s="40">
        <f t="shared" si="1"/>
        <v>3.781427339225775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24">
        <f t="shared" si="2"/>
        <v>24215705.370000005</v>
      </c>
      <c r="AB26" s="8"/>
    </row>
    <row r="27" spans="1:28" ht="15" customHeight="1">
      <c r="A27" s="2" t="s">
        <v>49</v>
      </c>
      <c r="B27" s="3" t="s">
        <v>80</v>
      </c>
      <c r="C27" s="4">
        <v>6299989.470000001</v>
      </c>
      <c r="D27" s="40">
        <f t="shared" si="0"/>
        <v>2.1420790404526353</v>
      </c>
      <c r="E27" s="4">
        <v>7514807.499999999</v>
      </c>
      <c r="F27" s="40">
        <f t="shared" si="1"/>
        <v>2.2536131632052947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24">
        <f t="shared" si="2"/>
        <v>13814796.969999999</v>
      </c>
      <c r="AB27" s="8"/>
    </row>
    <row r="28" spans="1:28" ht="15" customHeight="1">
      <c r="A28" s="2" t="s">
        <v>50</v>
      </c>
      <c r="B28" s="3" t="s">
        <v>81</v>
      </c>
      <c r="C28" s="4">
        <v>4239505.089999997</v>
      </c>
      <c r="D28" s="40">
        <f t="shared" si="0"/>
        <v>1.441487329213148</v>
      </c>
      <c r="E28" s="4">
        <v>6453825.840000002</v>
      </c>
      <c r="F28" s="40">
        <f t="shared" si="1"/>
        <v>1.9354357202175136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24">
        <f t="shared" si="2"/>
        <v>10693330.93</v>
      </c>
      <c r="AB28" s="8"/>
    </row>
    <row r="29" spans="1:28" ht="15" customHeight="1">
      <c r="A29" s="2" t="s">
        <v>51</v>
      </c>
      <c r="B29" s="3" t="s">
        <v>82</v>
      </c>
      <c r="C29" s="4">
        <v>2766187.4699999997</v>
      </c>
      <c r="D29" s="40">
        <f t="shared" si="0"/>
        <v>0.9405400167200123</v>
      </c>
      <c r="E29" s="4">
        <v>2915754.47</v>
      </c>
      <c r="F29" s="40">
        <f t="shared" si="1"/>
        <v>0.8744046543130584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24">
        <f t="shared" si="2"/>
        <v>5681941.9399999995</v>
      </c>
      <c r="AB29" s="8"/>
    </row>
    <row r="30" spans="1:28" ht="15" customHeight="1">
      <c r="A30" s="2" t="s">
        <v>52</v>
      </c>
      <c r="B30" s="3" t="s">
        <v>83</v>
      </c>
      <c r="C30" s="4">
        <v>4110571.1500000004</v>
      </c>
      <c r="D30" s="40">
        <f t="shared" si="0"/>
        <v>1.397648098720439</v>
      </c>
      <c r="E30" s="4">
        <v>4323371.240000001</v>
      </c>
      <c r="F30" s="40">
        <f t="shared" si="1"/>
        <v>1.2965343870601078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24">
        <f t="shared" si="2"/>
        <v>8433942.39</v>
      </c>
      <c r="AB30" s="8"/>
    </row>
    <row r="31" spans="1:28" ht="15" customHeight="1">
      <c r="A31" s="2" t="s">
        <v>53</v>
      </c>
      <c r="B31" s="3" t="s">
        <v>84</v>
      </c>
      <c r="C31" s="4">
        <v>6958419.980000006</v>
      </c>
      <c r="D31" s="40">
        <f t="shared" si="0"/>
        <v>2.3659540487811097</v>
      </c>
      <c r="E31" s="4">
        <v>7400441.320000008</v>
      </c>
      <c r="F31" s="40">
        <f t="shared" si="1"/>
        <v>2.2193159268923903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24">
        <f t="shared" si="2"/>
        <v>14358861.300000014</v>
      </c>
      <c r="AB31" s="8"/>
    </row>
    <row r="32" spans="1:28" ht="15" customHeight="1">
      <c r="A32" s="2" t="s">
        <v>54</v>
      </c>
      <c r="B32" s="3" t="s">
        <v>85</v>
      </c>
      <c r="C32" s="4">
        <v>3405392.4199999995</v>
      </c>
      <c r="D32" s="40">
        <f t="shared" si="0"/>
        <v>1.1578780825165846</v>
      </c>
      <c r="E32" s="4">
        <v>5809647.570000001</v>
      </c>
      <c r="F32" s="40">
        <f t="shared" si="1"/>
        <v>1.742253309527311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24">
        <f t="shared" si="2"/>
        <v>9215039.99</v>
      </c>
      <c r="AB32" s="8"/>
    </row>
    <row r="33" spans="1:28" ht="15" customHeight="1">
      <c r="A33" s="2" t="s">
        <v>55</v>
      </c>
      <c r="B33" s="3" t="s">
        <v>86</v>
      </c>
      <c r="C33" s="4">
        <v>2151206.479999999</v>
      </c>
      <c r="D33" s="40">
        <f t="shared" si="0"/>
        <v>0.7314384150064125</v>
      </c>
      <c r="E33" s="4">
        <v>1930874.7100000007</v>
      </c>
      <c r="F33" s="40">
        <f t="shared" si="1"/>
        <v>0.5790493852245994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24">
        <f t="shared" si="2"/>
        <v>4082081.1899999995</v>
      </c>
      <c r="AB33" s="8"/>
    </row>
    <row r="34" spans="1:28" ht="15" customHeight="1">
      <c r="A34" s="2" t="s">
        <v>56</v>
      </c>
      <c r="B34" s="3" t="s">
        <v>87</v>
      </c>
      <c r="C34" s="4">
        <v>3577112.710000002</v>
      </c>
      <c r="D34" s="40">
        <f t="shared" si="0"/>
        <v>1.2162652331270847</v>
      </c>
      <c r="E34" s="4">
        <v>4537748.650000002</v>
      </c>
      <c r="F34" s="40">
        <f t="shared" si="1"/>
        <v>1.3608239584256898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24">
        <f t="shared" si="2"/>
        <v>8114861.360000004</v>
      </c>
      <c r="AB34" s="8"/>
    </row>
    <row r="35" spans="1:28" ht="15" customHeight="1">
      <c r="A35" s="2" t="s">
        <v>57</v>
      </c>
      <c r="B35" s="3" t="s">
        <v>88</v>
      </c>
      <c r="C35" s="4">
        <v>3985621.369999999</v>
      </c>
      <c r="D35" s="40">
        <f t="shared" si="0"/>
        <v>1.3551635348776407</v>
      </c>
      <c r="E35" s="4">
        <v>4144973.6299999985</v>
      </c>
      <c r="F35" s="40">
        <f t="shared" si="1"/>
        <v>1.2430347861481255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24">
        <f t="shared" si="2"/>
        <v>8130594.999999998</v>
      </c>
      <c r="AB35" s="8"/>
    </row>
    <row r="36" spans="1:28" ht="15" customHeight="1">
      <c r="A36" s="2" t="s">
        <v>58</v>
      </c>
      <c r="B36" s="3" t="s">
        <v>89</v>
      </c>
      <c r="C36" s="4">
        <v>16528820.699999997</v>
      </c>
      <c r="D36" s="40">
        <f t="shared" si="0"/>
        <v>5.620015803751755</v>
      </c>
      <c r="E36" s="4">
        <v>4671668.849999998</v>
      </c>
      <c r="F36" s="40">
        <f t="shared" si="1"/>
        <v>1.4009852434005978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24">
        <f t="shared" si="2"/>
        <v>21200489.549999997</v>
      </c>
      <c r="AB36" s="8"/>
    </row>
    <row r="37" spans="1:28" ht="15" customHeight="1">
      <c r="A37" s="2" t="s">
        <v>59</v>
      </c>
      <c r="B37" s="3" t="s">
        <v>90</v>
      </c>
      <c r="C37" s="4">
        <v>5580334.390000001</v>
      </c>
      <c r="D37" s="40">
        <f t="shared" si="0"/>
        <v>1.8973868753999745</v>
      </c>
      <c r="E37" s="4">
        <v>13167510.629999999</v>
      </c>
      <c r="F37" s="40">
        <f t="shared" si="1"/>
        <v>3.9488004559549457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24">
        <f t="shared" si="2"/>
        <v>18747845.02</v>
      </c>
      <c r="AB37" s="8"/>
    </row>
    <row r="38" spans="1:28" ht="15" customHeight="1">
      <c r="A38" s="2" t="s">
        <v>60</v>
      </c>
      <c r="B38" s="3" t="s">
        <v>91</v>
      </c>
      <c r="C38" s="4">
        <v>6580151.2</v>
      </c>
      <c r="D38" s="40">
        <f t="shared" si="0"/>
        <v>2.237337702808772</v>
      </c>
      <c r="E38" s="4">
        <v>11525985.439999998</v>
      </c>
      <c r="F38" s="40">
        <f t="shared" si="1"/>
        <v>3.456524003641686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24">
        <f t="shared" si="2"/>
        <v>18106136.639999997</v>
      </c>
      <c r="AB38" s="8"/>
    </row>
    <row r="39" spans="1:28" ht="15" customHeight="1">
      <c r="A39" s="2" t="s">
        <v>61</v>
      </c>
      <c r="B39" s="3" t="s">
        <v>92</v>
      </c>
      <c r="C39" s="4">
        <v>1188613.8900000004</v>
      </c>
      <c r="D39" s="40">
        <f t="shared" si="0"/>
        <v>0.4041443105713437</v>
      </c>
      <c r="E39" s="4">
        <v>1379322.6699999997</v>
      </c>
      <c r="F39" s="40">
        <f t="shared" si="1"/>
        <v>0.4136446243525829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24">
        <f t="shared" si="2"/>
        <v>2567936.56</v>
      </c>
      <c r="AB39" s="8"/>
    </row>
    <row r="40" spans="1:28" ht="15" customHeight="1">
      <c r="A40" s="2" t="s">
        <v>62</v>
      </c>
      <c r="B40" s="3" t="s">
        <v>93</v>
      </c>
      <c r="C40" s="4">
        <v>3841732.100000001</v>
      </c>
      <c r="D40" s="40">
        <f t="shared" si="0"/>
        <v>1.3062392960545834</v>
      </c>
      <c r="E40" s="4">
        <v>10432701.6</v>
      </c>
      <c r="F40" s="40">
        <f t="shared" si="1"/>
        <v>3.1286594704592154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24">
        <f t="shared" si="2"/>
        <v>14274433.700000001</v>
      </c>
      <c r="AB40" s="8"/>
    </row>
    <row r="41" spans="1:28" ht="15" customHeight="1">
      <c r="A41" s="2" t="s">
        <v>63</v>
      </c>
      <c r="B41" s="3" t="s">
        <v>94</v>
      </c>
      <c r="C41" s="4">
        <v>13107856.62000001</v>
      </c>
      <c r="D41" s="40">
        <f t="shared" si="0"/>
        <v>4.456843152622022</v>
      </c>
      <c r="E41" s="4">
        <v>14370817.46000001</v>
      </c>
      <c r="F41" s="40">
        <f t="shared" si="1"/>
        <v>4.309659747621812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24">
        <f t="shared" si="2"/>
        <v>27478674.08000002</v>
      </c>
      <c r="AB41" s="8"/>
    </row>
    <row r="42" spans="1:28" ht="15" customHeight="1">
      <c r="A42" s="2" t="s">
        <v>64</v>
      </c>
      <c r="B42" s="3" t="s">
        <v>95</v>
      </c>
      <c r="C42" s="4">
        <v>15888699.490000002</v>
      </c>
      <c r="D42" s="40">
        <f t="shared" si="0"/>
        <v>5.402366197538974</v>
      </c>
      <c r="E42" s="4">
        <v>17336591.919999994</v>
      </c>
      <c r="F42" s="40">
        <f t="shared" si="1"/>
        <v>5.199064880375252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24">
        <f t="shared" si="2"/>
        <v>33225291.409999996</v>
      </c>
      <c r="AB42" s="8"/>
    </row>
    <row r="43" spans="1:28" ht="15" customHeight="1">
      <c r="A43" s="2" t="s">
        <v>65</v>
      </c>
      <c r="B43" s="3" t="s">
        <v>96</v>
      </c>
      <c r="C43" s="4">
        <v>17981695.909999993</v>
      </c>
      <c r="D43" s="40">
        <f t="shared" si="0"/>
        <v>6.1140124287547195</v>
      </c>
      <c r="E43" s="4">
        <v>18382378.339999996</v>
      </c>
      <c r="F43" s="40">
        <f t="shared" si="1"/>
        <v>5.512685427809546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24">
        <f t="shared" si="2"/>
        <v>36364074.249999985</v>
      </c>
      <c r="AB43" s="8"/>
    </row>
    <row r="44" spans="1:28" ht="15" customHeight="1">
      <c r="A44" s="2" t="s">
        <v>66</v>
      </c>
      <c r="B44" s="3" t="s">
        <v>97</v>
      </c>
      <c r="C44" s="4">
        <v>9217076.889999999</v>
      </c>
      <c r="D44" s="40">
        <f t="shared" si="0"/>
        <v>3.133927019136645</v>
      </c>
      <c r="E44" s="4">
        <v>9554223.259999998</v>
      </c>
      <c r="F44" s="40">
        <f t="shared" si="1"/>
        <v>2.8652128884124046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24">
        <f t="shared" si="2"/>
        <v>18771300.15</v>
      </c>
      <c r="AB44" s="8"/>
    </row>
    <row r="45" spans="1:28" ht="18" customHeight="1">
      <c r="A45" s="51" t="s">
        <v>8</v>
      </c>
      <c r="B45" s="52"/>
      <c r="C45" s="6">
        <f>SUM(C13:C44)</f>
        <v>294106302.84999996</v>
      </c>
      <c r="D45" s="41">
        <f t="shared" si="0"/>
        <v>100</v>
      </c>
      <c r="E45" s="6">
        <f>SUM(E13:E44)</f>
        <v>333455964.08</v>
      </c>
      <c r="F45" s="41">
        <f t="shared" si="1"/>
        <v>100</v>
      </c>
      <c r="G45" s="6">
        <f aca="true" t="shared" si="3" ref="G45:AA45">SUM(G13:G44)</f>
        <v>0</v>
      </c>
      <c r="H45" s="6"/>
      <c r="I45" s="6">
        <f t="shared" si="3"/>
        <v>0</v>
      </c>
      <c r="J45" s="6"/>
      <c r="K45" s="6">
        <f t="shared" si="3"/>
        <v>0</v>
      </c>
      <c r="L45" s="6"/>
      <c r="M45" s="6">
        <f t="shared" si="3"/>
        <v>0</v>
      </c>
      <c r="N45" s="6"/>
      <c r="O45" s="6">
        <f t="shared" si="3"/>
        <v>0</v>
      </c>
      <c r="P45" s="6"/>
      <c r="Q45" s="6">
        <f t="shared" si="3"/>
        <v>0</v>
      </c>
      <c r="R45" s="6"/>
      <c r="S45" s="6">
        <f t="shared" si="3"/>
        <v>0</v>
      </c>
      <c r="T45" s="6"/>
      <c r="U45" s="6">
        <f t="shared" si="3"/>
        <v>0</v>
      </c>
      <c r="V45" s="6"/>
      <c r="W45" s="6">
        <f t="shared" si="3"/>
        <v>0</v>
      </c>
      <c r="X45" s="6"/>
      <c r="Y45" s="6">
        <f t="shared" si="3"/>
        <v>0</v>
      </c>
      <c r="Z45" s="6"/>
      <c r="AA45" s="6">
        <f t="shared" si="3"/>
        <v>627562266.93</v>
      </c>
      <c r="AB45" s="18"/>
    </row>
    <row r="46" spans="1:4" ht="12.75">
      <c r="A46" s="33" t="s">
        <v>163</v>
      </c>
      <c r="C46" s="17">
        <v>1000000</v>
      </c>
      <c r="D46" s="17"/>
    </row>
    <row r="47" spans="1:27" s="16" customFormat="1" ht="12.75">
      <c r="A47" s="44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</row>
    <row r="48" spans="1:27" s="16" customFormat="1" ht="12.75">
      <c r="A48" s="16" t="s">
        <v>146</v>
      </c>
      <c r="B48" s="26" t="s">
        <v>147</v>
      </c>
      <c r="C48" s="16" t="s">
        <v>104</v>
      </c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</row>
    <row r="49" spans="1:28" s="16" customFormat="1" ht="12.75">
      <c r="A49" s="16" t="s">
        <v>128</v>
      </c>
      <c r="B49" s="35">
        <f>+AA13</f>
        <v>143574947.11999995</v>
      </c>
      <c r="C49" s="43">
        <v>24.68910748132917</v>
      </c>
      <c r="M49" s="17"/>
      <c r="N49" s="17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</row>
    <row r="50" spans="1:28" s="16" customFormat="1" ht="12.75">
      <c r="A50" s="16" t="s">
        <v>129</v>
      </c>
      <c r="B50" s="35">
        <f aca="true" t="shared" si="4" ref="B50:B80">+AA14</f>
        <v>5672956.07</v>
      </c>
      <c r="C50" s="43">
        <v>0.863653993602266</v>
      </c>
      <c r="M50" s="17"/>
      <c r="N50" s="17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</row>
    <row r="51" spans="1:28" s="16" customFormat="1" ht="12.75">
      <c r="A51" s="16" t="s">
        <v>130</v>
      </c>
      <c r="B51" s="35">
        <f t="shared" si="4"/>
        <v>7994900.269999998</v>
      </c>
      <c r="C51" s="43">
        <v>1.101275755947302</v>
      </c>
      <c r="M51" s="17"/>
      <c r="N51" s="17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</row>
    <row r="52" spans="1:28" s="16" customFormat="1" ht="12.75">
      <c r="A52" s="16" t="s">
        <v>131</v>
      </c>
      <c r="B52" s="35">
        <f t="shared" si="4"/>
        <v>6232449.27</v>
      </c>
      <c r="C52" s="43">
        <v>0.695314860709725</v>
      </c>
      <c r="M52" s="17"/>
      <c r="N52" s="17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</row>
    <row r="53" spans="1:28" s="16" customFormat="1" ht="12.75">
      <c r="A53" s="16" t="s">
        <v>132</v>
      </c>
      <c r="B53" s="35">
        <f t="shared" si="4"/>
        <v>5236822.050000001</v>
      </c>
      <c r="C53" s="43">
        <v>0.7954954679068008</v>
      </c>
      <c r="M53" s="17"/>
      <c r="N53" s="17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</row>
    <row r="54" spans="1:28" s="16" customFormat="1" ht="12.75">
      <c r="A54" s="16" t="s">
        <v>133</v>
      </c>
      <c r="B54" s="35">
        <f t="shared" si="4"/>
        <v>28503263.870000005</v>
      </c>
      <c r="C54" s="43">
        <v>4.162711091657248</v>
      </c>
      <c r="M54" s="17"/>
      <c r="N54" s="17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</row>
    <row r="55" spans="1:28" s="16" customFormat="1" ht="12.75">
      <c r="A55" s="16" t="s">
        <v>134</v>
      </c>
      <c r="B55" s="35">
        <f t="shared" si="4"/>
        <v>19571854.61</v>
      </c>
      <c r="C55" s="43">
        <v>3.0543126729866343</v>
      </c>
      <c r="M55" s="17"/>
      <c r="N55" s="17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</row>
    <row r="56" spans="1:28" s="16" customFormat="1" ht="12.75">
      <c r="A56" s="16" t="s">
        <v>159</v>
      </c>
      <c r="B56" s="35">
        <f t="shared" si="4"/>
        <v>21011420.89999999</v>
      </c>
      <c r="C56" s="43">
        <v>3.3304076876569395</v>
      </c>
      <c r="M56" s="17"/>
      <c r="N56" s="17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</row>
    <row r="57" spans="1:27" s="16" customFormat="1" ht="12.75">
      <c r="A57" s="16" t="s">
        <v>135</v>
      </c>
      <c r="B57" s="35">
        <f t="shared" si="4"/>
        <v>5748070.130000002</v>
      </c>
      <c r="C57" s="43">
        <v>0.8652924317973354</v>
      </c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 spans="1:27" s="16" customFormat="1" ht="12.75">
      <c r="A58" s="16" t="s">
        <v>136</v>
      </c>
      <c r="B58" s="35">
        <f t="shared" si="4"/>
        <v>12800797.530000005</v>
      </c>
      <c r="C58" s="43">
        <v>1.9974073602210813</v>
      </c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1:27" s="16" customFormat="1" ht="12.75">
      <c r="A59" s="16" t="s">
        <v>137</v>
      </c>
      <c r="B59" s="35">
        <f t="shared" si="4"/>
        <v>25515881.339999996</v>
      </c>
      <c r="C59" s="43">
        <v>3.460700866105224</v>
      </c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27" s="16" customFormat="1" ht="12.75">
      <c r="A60" s="16" t="s">
        <v>148</v>
      </c>
      <c r="B60" s="35">
        <f t="shared" si="4"/>
        <v>18517977.720000003</v>
      </c>
      <c r="C60" s="43">
        <v>3.0577645677272844</v>
      </c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7" s="16" customFormat="1" ht="12.75">
      <c r="A61" s="16" t="s">
        <v>156</v>
      </c>
      <c r="B61" s="35">
        <f t="shared" si="4"/>
        <v>29703588.249999996</v>
      </c>
      <c r="C61" s="43">
        <v>4.659531437171989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 s="16" customFormat="1" ht="12.75">
      <c r="A62" s="16" t="s">
        <v>158</v>
      </c>
      <c r="B62" s="35">
        <f t="shared" si="4"/>
        <v>24215705.370000005</v>
      </c>
      <c r="C62" s="43">
        <v>3.9462977391271528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1:27" s="16" customFormat="1" ht="12.75">
      <c r="A63" s="16" t="s">
        <v>161</v>
      </c>
      <c r="B63" s="35">
        <f t="shared" si="4"/>
        <v>13814796.969999999</v>
      </c>
      <c r="C63" s="43">
        <v>2.1420790404526353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27" s="16" customFormat="1" ht="12.75">
      <c r="A64" s="16" t="s">
        <v>155</v>
      </c>
      <c r="B64" s="35">
        <f t="shared" si="4"/>
        <v>10693330.93</v>
      </c>
      <c r="C64" s="43">
        <v>1.441487329213148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1:27" s="16" customFormat="1" ht="12.75">
      <c r="A65" s="16" t="s">
        <v>157</v>
      </c>
      <c r="B65" s="35">
        <f t="shared" si="4"/>
        <v>5681941.9399999995</v>
      </c>
      <c r="C65" s="43">
        <v>0.9405400167200123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1:27" s="16" customFormat="1" ht="12.75">
      <c r="A66" s="16" t="s">
        <v>149</v>
      </c>
      <c r="B66" s="35">
        <f t="shared" si="4"/>
        <v>8433942.39</v>
      </c>
      <c r="C66" s="43">
        <v>1.397648098720439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</row>
    <row r="67" spans="1:27" s="16" customFormat="1" ht="12.75">
      <c r="A67" s="16" t="s">
        <v>150</v>
      </c>
      <c r="B67" s="35">
        <f t="shared" si="4"/>
        <v>14358861.300000014</v>
      </c>
      <c r="C67" s="43">
        <v>2.3659540487811097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1:27" s="16" customFormat="1" ht="12.75">
      <c r="A68" s="16" t="s">
        <v>138</v>
      </c>
      <c r="B68" s="35">
        <f t="shared" si="4"/>
        <v>9215039.99</v>
      </c>
      <c r="C68" s="43">
        <v>1.1578780825165846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69" spans="1:27" s="16" customFormat="1" ht="12.75">
      <c r="A69" s="16" t="s">
        <v>160</v>
      </c>
      <c r="B69" s="35">
        <f t="shared" si="4"/>
        <v>4082081.1899999995</v>
      </c>
      <c r="C69" s="43">
        <v>0.7314384150064125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27" s="16" customFormat="1" ht="12.75">
      <c r="A70" s="16" t="s">
        <v>139</v>
      </c>
      <c r="B70" s="35">
        <f t="shared" si="4"/>
        <v>8114861.360000004</v>
      </c>
      <c r="C70" s="43">
        <v>1.2162652331270847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1:27" s="16" customFormat="1" ht="12.75">
      <c r="A71" s="16" t="s">
        <v>140</v>
      </c>
      <c r="B71" s="35">
        <f t="shared" si="4"/>
        <v>8130594.999999998</v>
      </c>
      <c r="C71" s="43">
        <v>1.3551635348776407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7" s="16" customFormat="1" ht="12.75">
      <c r="A72" s="16" t="s">
        <v>141</v>
      </c>
      <c r="B72" s="35">
        <f t="shared" si="4"/>
        <v>21200489.549999997</v>
      </c>
      <c r="C72" s="43">
        <v>5.620015803751755</v>
      </c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s="16" customFormat="1" ht="12.75">
      <c r="A73" s="16" t="s">
        <v>142</v>
      </c>
      <c r="B73" s="35">
        <f t="shared" si="4"/>
        <v>18747845.02</v>
      </c>
      <c r="C73" s="43">
        <v>1.8973868753999745</v>
      </c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1:27" s="16" customFormat="1" ht="12.75">
      <c r="A74" s="16" t="s">
        <v>143</v>
      </c>
      <c r="B74" s="35">
        <f t="shared" si="4"/>
        <v>18106136.639999997</v>
      </c>
      <c r="C74" s="43">
        <v>2.237337702808772</v>
      </c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1:27" s="16" customFormat="1" ht="12.75">
      <c r="A75" s="16" t="s">
        <v>144</v>
      </c>
      <c r="B75" s="35">
        <f t="shared" si="4"/>
        <v>2567936.56</v>
      </c>
      <c r="C75" s="43">
        <v>0.4041443105713437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  <row r="76" spans="1:27" s="16" customFormat="1" ht="12.75">
      <c r="A76" s="16" t="s">
        <v>145</v>
      </c>
      <c r="B76" s="35">
        <f t="shared" si="4"/>
        <v>14274433.700000001</v>
      </c>
      <c r="C76" s="43">
        <v>1.3062392960545834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</row>
    <row r="77" spans="1:27" s="16" customFormat="1" ht="12.75">
      <c r="A77" s="16" t="s">
        <v>151</v>
      </c>
      <c r="B77" s="35">
        <f t="shared" si="4"/>
        <v>27478674.08000002</v>
      </c>
      <c r="C77" s="43">
        <v>4.456843152622022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</row>
    <row r="78" spans="1:27" s="16" customFormat="1" ht="12.75">
      <c r="A78" s="16" t="s">
        <v>152</v>
      </c>
      <c r="B78" s="35">
        <f t="shared" si="4"/>
        <v>33225291.409999996</v>
      </c>
      <c r="C78" s="43">
        <v>5.402366197538974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</row>
    <row r="79" spans="1:27" s="16" customFormat="1" ht="12.75">
      <c r="A79" s="16" t="s">
        <v>153</v>
      </c>
      <c r="B79" s="35">
        <f t="shared" si="4"/>
        <v>36364074.249999985</v>
      </c>
      <c r="C79" s="43">
        <v>6.1140124287547195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</row>
    <row r="80" spans="1:27" s="16" customFormat="1" ht="12.75">
      <c r="A80" s="16" t="s">
        <v>154</v>
      </c>
      <c r="B80" s="35">
        <f t="shared" si="4"/>
        <v>18771300.15</v>
      </c>
      <c r="C80" s="43">
        <v>3.133927019136645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</row>
    <row r="81" spans="1:27" s="16" customFormat="1" ht="12.75">
      <c r="A81" s="42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s="16" customFormat="1" ht="12.75">
      <c r="A82" s="42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 spans="1:27" s="16" customFormat="1" ht="12.75">
      <c r="A83" s="42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</row>
    <row r="84" spans="1:27" s="16" customFormat="1" ht="12.75">
      <c r="A84" s="42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</row>
  </sheetData>
  <sheetProtection/>
  <mergeCells count="17">
    <mergeCell ref="AA10:AA12"/>
    <mergeCell ref="A45:B45"/>
    <mergeCell ref="Y11:Z11"/>
    <mergeCell ref="W11:X11"/>
    <mergeCell ref="U11:V11"/>
    <mergeCell ref="S11:T11"/>
    <mergeCell ref="B10:B12"/>
    <mergeCell ref="A10:A12"/>
    <mergeCell ref="E11:F11"/>
    <mergeCell ref="C11:D11"/>
    <mergeCell ref="C10:Z10"/>
    <mergeCell ref="Q11:R11"/>
    <mergeCell ref="O11:P11"/>
    <mergeCell ref="M11:N11"/>
    <mergeCell ref="K11:L11"/>
    <mergeCell ref="I11:J11"/>
    <mergeCell ref="G11:H11"/>
  </mergeCells>
  <conditionalFormatting sqref="AA48">
    <cfRule type="cellIs" priority="1" dxfId="0" operator="equal" stopIfTrue="1">
      <formula>0</formula>
    </cfRule>
  </conditionalFormatting>
  <printOptions horizontalCentered="1"/>
  <pageMargins left="0.31496062992125984" right="0.31496062992125984" top="0.29" bottom="0.38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76.28125" style="5" bestFit="1" customWidth="1"/>
    <col min="3" max="3" width="11.8515625" style="5" bestFit="1" customWidth="1"/>
    <col min="4" max="8" width="11.421875" style="5" customWidth="1"/>
    <col min="9" max="9" width="11.421875" style="18" customWidth="1"/>
    <col min="10" max="10" width="15.57421875" style="18" bestFit="1" customWidth="1"/>
    <col min="11" max="14" width="11.421875" style="18" customWidth="1"/>
    <col min="15" max="15" width="11.421875" style="5" customWidth="1"/>
    <col min="16" max="19" width="11.421875" style="16" customWidth="1"/>
    <col min="20" max="16384" width="11.421875" style="5" customWidth="1"/>
  </cols>
  <sheetData>
    <row r="1" spans="1:13" s="37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7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7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7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164</v>
      </c>
      <c r="P6" s="5"/>
      <c r="Q6" s="5"/>
      <c r="R6" s="5"/>
      <c r="S6" s="5"/>
    </row>
    <row r="7" spans="1:19" ht="15.75">
      <c r="A7" s="21" t="s">
        <v>10</v>
      </c>
      <c r="P7" s="5"/>
      <c r="Q7" s="5"/>
      <c r="R7" s="5"/>
      <c r="S7" s="5"/>
    </row>
    <row r="8" spans="1:19" ht="12.75">
      <c r="A8" s="10" t="s">
        <v>0</v>
      </c>
      <c r="P8" s="5"/>
      <c r="Q8" s="5"/>
      <c r="R8" s="5"/>
      <c r="S8" s="5"/>
    </row>
    <row r="9" spans="1:19" ht="12.75">
      <c r="A9" s="10"/>
      <c r="H9" s="20" t="s">
        <v>35</v>
      </c>
      <c r="P9" s="5"/>
      <c r="Q9" s="5"/>
      <c r="R9" s="5"/>
      <c r="S9" s="5"/>
    </row>
    <row r="10" spans="1:19" s="10" customFormat="1" ht="12.75">
      <c r="A10" s="56" t="s">
        <v>2</v>
      </c>
      <c r="B10" s="53" t="s">
        <v>34</v>
      </c>
      <c r="C10" s="51" t="s">
        <v>11</v>
      </c>
      <c r="D10" s="59"/>
      <c r="E10" s="59"/>
      <c r="F10" s="59"/>
      <c r="G10" s="52"/>
      <c r="H10" s="56" t="s">
        <v>31</v>
      </c>
      <c r="I10" s="34"/>
      <c r="J10" s="34"/>
      <c r="K10" s="34"/>
      <c r="L10" s="34"/>
      <c r="M10" s="34"/>
      <c r="N10" s="34"/>
      <c r="P10" s="23"/>
      <c r="Q10" s="23"/>
      <c r="R10" s="23"/>
      <c r="S10" s="23"/>
    </row>
    <row r="11" spans="1:19" s="10" customFormat="1" ht="12.75">
      <c r="A11" s="58"/>
      <c r="B11" s="55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55"/>
      <c r="I11" s="34"/>
      <c r="J11" s="34"/>
      <c r="K11" s="34"/>
      <c r="L11" s="34"/>
      <c r="M11" s="34"/>
      <c r="N11" s="34"/>
      <c r="P11" s="23"/>
      <c r="Q11" s="23"/>
      <c r="R11" s="23"/>
      <c r="S11" s="23"/>
    </row>
    <row r="12" spans="1:8" ht="15" customHeight="1">
      <c r="A12" s="2" t="s">
        <v>6</v>
      </c>
      <c r="B12" s="3" t="s">
        <v>7</v>
      </c>
      <c r="C12" s="15">
        <v>139955894.5899999</v>
      </c>
      <c r="D12" s="15">
        <v>3619052.5300000007</v>
      </c>
      <c r="E12" s="15">
        <v>0</v>
      </c>
      <c r="F12" s="15">
        <v>0</v>
      </c>
      <c r="G12" s="15">
        <v>0</v>
      </c>
      <c r="H12" s="24">
        <f>SUM(C12:G12)</f>
        <v>143574947.11999992</v>
      </c>
    </row>
    <row r="13" spans="1:8" ht="15" customHeight="1">
      <c r="A13" s="2" t="s">
        <v>36</v>
      </c>
      <c r="B13" s="3" t="s">
        <v>67</v>
      </c>
      <c r="C13" s="15">
        <v>5494092.410000002</v>
      </c>
      <c r="D13" s="15">
        <v>30741.76</v>
      </c>
      <c r="E13" s="15">
        <v>0</v>
      </c>
      <c r="F13" s="15">
        <v>148121.9</v>
      </c>
      <c r="G13" s="15">
        <v>0</v>
      </c>
      <c r="H13" s="24">
        <f aca="true" t="shared" si="0" ref="H13:H43">SUM(C13:G13)</f>
        <v>5672956.070000002</v>
      </c>
    </row>
    <row r="14" spans="1:8" ht="15" customHeight="1">
      <c r="A14" s="2" t="s">
        <v>37</v>
      </c>
      <c r="B14" s="3" t="s">
        <v>68</v>
      </c>
      <c r="C14" s="15">
        <v>6919303.469999998</v>
      </c>
      <c r="D14" s="15">
        <v>207744.61000000002</v>
      </c>
      <c r="E14" s="15">
        <v>0</v>
      </c>
      <c r="F14" s="15">
        <v>867852.1900000001</v>
      </c>
      <c r="G14" s="15">
        <v>0</v>
      </c>
      <c r="H14" s="24">
        <f t="shared" si="0"/>
        <v>7994900.269999999</v>
      </c>
    </row>
    <row r="15" spans="1:8" ht="15" customHeight="1">
      <c r="A15" s="2" t="s">
        <v>38</v>
      </c>
      <c r="B15" s="3" t="s">
        <v>69</v>
      </c>
      <c r="C15" s="15">
        <v>3696178.549999999</v>
      </c>
      <c r="D15" s="15">
        <v>2314802.16</v>
      </c>
      <c r="E15" s="15">
        <v>0</v>
      </c>
      <c r="F15" s="15">
        <v>221468.56</v>
      </c>
      <c r="G15" s="15">
        <v>0</v>
      </c>
      <c r="H15" s="24">
        <f t="shared" si="0"/>
        <v>6232449.269999999</v>
      </c>
    </row>
    <row r="16" spans="1:8" ht="15" customHeight="1">
      <c r="A16" s="2" t="s">
        <v>39</v>
      </c>
      <c r="B16" s="3" t="s">
        <v>70</v>
      </c>
      <c r="C16" s="15">
        <v>4885537.0699999975</v>
      </c>
      <c r="D16" s="15">
        <v>155209.98</v>
      </c>
      <c r="E16" s="15">
        <v>0</v>
      </c>
      <c r="F16" s="15">
        <v>196075</v>
      </c>
      <c r="G16" s="15">
        <v>0</v>
      </c>
      <c r="H16" s="24">
        <f t="shared" si="0"/>
        <v>5236822.049999998</v>
      </c>
    </row>
    <row r="17" spans="1:8" ht="15" customHeight="1">
      <c r="A17" s="2" t="s">
        <v>40</v>
      </c>
      <c r="B17" s="3" t="s">
        <v>71</v>
      </c>
      <c r="C17" s="15">
        <v>25810082.400000006</v>
      </c>
      <c r="D17" s="15">
        <v>266130.28</v>
      </c>
      <c r="E17" s="15">
        <v>0</v>
      </c>
      <c r="F17" s="15">
        <v>2427051.19</v>
      </c>
      <c r="G17" s="15">
        <v>0</v>
      </c>
      <c r="H17" s="24">
        <f t="shared" si="0"/>
        <v>28503263.87000001</v>
      </c>
    </row>
    <row r="18" spans="1:8" ht="15" customHeight="1">
      <c r="A18" s="2" t="s">
        <v>41</v>
      </c>
      <c r="B18" s="3" t="s">
        <v>72</v>
      </c>
      <c r="C18" s="15">
        <v>18567684.38000001</v>
      </c>
      <c r="D18" s="15">
        <v>39400</v>
      </c>
      <c r="E18" s="15">
        <v>0</v>
      </c>
      <c r="F18" s="15">
        <v>964770.23</v>
      </c>
      <c r="G18" s="15">
        <v>0</v>
      </c>
      <c r="H18" s="24">
        <f t="shared" si="0"/>
        <v>19571854.61000001</v>
      </c>
    </row>
    <row r="19" spans="1:8" ht="15" customHeight="1">
      <c r="A19" s="2" t="s">
        <v>42</v>
      </c>
      <c r="B19" s="3" t="s">
        <v>73</v>
      </c>
      <c r="C19" s="15">
        <v>20427867.199999988</v>
      </c>
      <c r="D19" s="15">
        <v>26758.2</v>
      </c>
      <c r="E19" s="15">
        <v>0</v>
      </c>
      <c r="F19" s="15">
        <v>556795.5</v>
      </c>
      <c r="G19" s="15">
        <v>0</v>
      </c>
      <c r="H19" s="24">
        <f t="shared" si="0"/>
        <v>21011420.899999987</v>
      </c>
    </row>
    <row r="20" spans="1:8" ht="15" customHeight="1">
      <c r="A20" s="2" t="s">
        <v>43</v>
      </c>
      <c r="B20" s="3" t="s">
        <v>74</v>
      </c>
      <c r="C20" s="15">
        <v>5467118.89</v>
      </c>
      <c r="D20" s="15">
        <v>118172.19</v>
      </c>
      <c r="E20" s="15">
        <v>0</v>
      </c>
      <c r="F20" s="15">
        <v>162779.05</v>
      </c>
      <c r="G20" s="15">
        <v>0</v>
      </c>
      <c r="H20" s="24">
        <f t="shared" si="0"/>
        <v>5748070.13</v>
      </c>
    </row>
    <row r="21" spans="1:8" ht="15" customHeight="1">
      <c r="A21" s="2" t="s">
        <v>44</v>
      </c>
      <c r="B21" s="3" t="s">
        <v>75</v>
      </c>
      <c r="C21" s="15">
        <v>12790367.53</v>
      </c>
      <c r="D21" s="15">
        <v>10430</v>
      </c>
      <c r="E21" s="15">
        <v>0</v>
      </c>
      <c r="F21" s="15">
        <v>0</v>
      </c>
      <c r="G21" s="15">
        <v>0</v>
      </c>
      <c r="H21" s="24">
        <f t="shared" si="0"/>
        <v>12800797.53</v>
      </c>
    </row>
    <row r="22" spans="1:8" ht="15" customHeight="1">
      <c r="A22" s="2" t="s">
        <v>45</v>
      </c>
      <c r="B22" s="3" t="s">
        <v>76</v>
      </c>
      <c r="C22" s="15">
        <v>21895767.82999999</v>
      </c>
      <c r="D22" s="15">
        <v>264791.87</v>
      </c>
      <c r="E22" s="15">
        <v>0</v>
      </c>
      <c r="F22" s="15">
        <v>3355321.6399999997</v>
      </c>
      <c r="G22" s="15">
        <v>0</v>
      </c>
      <c r="H22" s="24">
        <f t="shared" si="0"/>
        <v>25515881.339999992</v>
      </c>
    </row>
    <row r="23" spans="1:8" ht="15" customHeight="1">
      <c r="A23" s="2" t="s">
        <v>46</v>
      </c>
      <c r="B23" s="3" t="s">
        <v>77</v>
      </c>
      <c r="C23" s="15">
        <v>18085554.870000005</v>
      </c>
      <c r="D23" s="15">
        <v>36762.86</v>
      </c>
      <c r="E23" s="15">
        <v>0</v>
      </c>
      <c r="F23" s="15">
        <v>395659.99</v>
      </c>
      <c r="G23" s="15">
        <v>0</v>
      </c>
      <c r="H23" s="24">
        <f t="shared" si="0"/>
        <v>18517977.720000003</v>
      </c>
    </row>
    <row r="24" spans="1:8" ht="15" customHeight="1">
      <c r="A24" s="2" t="s">
        <v>47</v>
      </c>
      <c r="B24" s="3" t="s">
        <v>78</v>
      </c>
      <c r="C24" s="15">
        <v>27951441.859999996</v>
      </c>
      <c r="D24" s="15">
        <v>1566755.26</v>
      </c>
      <c r="E24" s="15">
        <v>0</v>
      </c>
      <c r="F24" s="15">
        <v>185391.13</v>
      </c>
      <c r="G24" s="15">
        <v>0</v>
      </c>
      <c r="H24" s="24">
        <f t="shared" si="0"/>
        <v>29703588.249999996</v>
      </c>
    </row>
    <row r="25" spans="1:8" ht="15" customHeight="1">
      <c r="A25" s="2" t="s">
        <v>48</v>
      </c>
      <c r="B25" s="3" t="s">
        <v>79</v>
      </c>
      <c r="C25" s="15">
        <v>23340911.48</v>
      </c>
      <c r="D25" s="15">
        <v>5300</v>
      </c>
      <c r="E25" s="15">
        <v>0</v>
      </c>
      <c r="F25" s="15">
        <v>869493.89</v>
      </c>
      <c r="G25" s="15">
        <v>0</v>
      </c>
      <c r="H25" s="24">
        <f t="shared" si="0"/>
        <v>24215705.37</v>
      </c>
    </row>
    <row r="26" spans="1:8" ht="15" customHeight="1">
      <c r="A26" s="2" t="s">
        <v>49</v>
      </c>
      <c r="B26" s="3" t="s">
        <v>80</v>
      </c>
      <c r="C26" s="15">
        <v>13466036.209999999</v>
      </c>
      <c r="D26" s="15">
        <v>45573.060000000005</v>
      </c>
      <c r="E26" s="15">
        <v>0</v>
      </c>
      <c r="F26" s="15">
        <v>303187.7</v>
      </c>
      <c r="G26" s="15">
        <v>0</v>
      </c>
      <c r="H26" s="24">
        <f t="shared" si="0"/>
        <v>13814796.969999999</v>
      </c>
    </row>
    <row r="27" spans="1:8" ht="15" customHeight="1">
      <c r="A27" s="2" t="s">
        <v>50</v>
      </c>
      <c r="B27" s="3" t="s">
        <v>81</v>
      </c>
      <c r="C27" s="15">
        <v>9295994.77</v>
      </c>
      <c r="D27" s="15">
        <v>1005510.8999999999</v>
      </c>
      <c r="E27" s="15">
        <v>0</v>
      </c>
      <c r="F27" s="15">
        <v>391825.26</v>
      </c>
      <c r="G27" s="15">
        <v>0</v>
      </c>
      <c r="H27" s="24">
        <f t="shared" si="0"/>
        <v>10693330.93</v>
      </c>
    </row>
    <row r="28" spans="1:8" ht="15" customHeight="1">
      <c r="A28" s="2" t="s">
        <v>51</v>
      </c>
      <c r="B28" s="3" t="s">
        <v>82</v>
      </c>
      <c r="C28" s="15">
        <v>5459346.630000003</v>
      </c>
      <c r="D28" s="15">
        <v>74391.18000000001</v>
      </c>
      <c r="E28" s="15">
        <v>0</v>
      </c>
      <c r="F28" s="15">
        <v>148204.13</v>
      </c>
      <c r="G28" s="15">
        <v>0</v>
      </c>
      <c r="H28" s="24">
        <f t="shared" si="0"/>
        <v>5681941.940000002</v>
      </c>
    </row>
    <row r="29" spans="1:8" ht="15" customHeight="1">
      <c r="A29" s="2" t="s">
        <v>52</v>
      </c>
      <c r="B29" s="3" t="s">
        <v>83</v>
      </c>
      <c r="C29" s="15">
        <v>8044170.6400000015</v>
      </c>
      <c r="D29" s="15">
        <v>102438.34999999999</v>
      </c>
      <c r="E29" s="15">
        <v>0</v>
      </c>
      <c r="F29" s="15">
        <v>287333.4</v>
      </c>
      <c r="G29" s="15">
        <v>0</v>
      </c>
      <c r="H29" s="24">
        <f t="shared" si="0"/>
        <v>8433942.39</v>
      </c>
    </row>
    <row r="30" spans="1:8" ht="15" customHeight="1">
      <c r="A30" s="2" t="s">
        <v>53</v>
      </c>
      <c r="B30" s="3" t="s">
        <v>84</v>
      </c>
      <c r="C30" s="15">
        <v>13936827.66</v>
      </c>
      <c r="D30" s="15">
        <v>40140.24</v>
      </c>
      <c r="E30" s="15">
        <v>0</v>
      </c>
      <c r="F30" s="15">
        <v>381893.4</v>
      </c>
      <c r="G30" s="15">
        <v>0</v>
      </c>
      <c r="H30" s="24">
        <f t="shared" si="0"/>
        <v>14358861.3</v>
      </c>
    </row>
    <row r="31" spans="1:8" ht="15" customHeight="1">
      <c r="A31" s="2" t="s">
        <v>54</v>
      </c>
      <c r="B31" s="3" t="s">
        <v>85</v>
      </c>
      <c r="C31" s="15">
        <v>8507410.240000004</v>
      </c>
      <c r="D31" s="15">
        <v>383925.6</v>
      </c>
      <c r="E31" s="15">
        <v>0</v>
      </c>
      <c r="F31" s="15">
        <v>323704.15</v>
      </c>
      <c r="G31" s="15">
        <v>0</v>
      </c>
      <c r="H31" s="24">
        <f t="shared" si="0"/>
        <v>9215039.990000004</v>
      </c>
    </row>
    <row r="32" spans="1:8" ht="15" customHeight="1">
      <c r="A32" s="2" t="s">
        <v>55</v>
      </c>
      <c r="B32" s="3" t="s">
        <v>86</v>
      </c>
      <c r="C32" s="15">
        <v>4004234.190000001</v>
      </c>
      <c r="D32" s="15">
        <v>26347</v>
      </c>
      <c r="E32" s="15">
        <v>0</v>
      </c>
      <c r="F32" s="15">
        <v>51500</v>
      </c>
      <c r="G32" s="15">
        <v>0</v>
      </c>
      <c r="H32" s="24">
        <f t="shared" si="0"/>
        <v>4082081.190000001</v>
      </c>
    </row>
    <row r="33" spans="1:8" ht="15" customHeight="1">
      <c r="A33" s="2" t="s">
        <v>56</v>
      </c>
      <c r="B33" s="3" t="s">
        <v>87</v>
      </c>
      <c r="C33" s="15">
        <v>7284358.51000001</v>
      </c>
      <c r="D33" s="15">
        <v>39758.85</v>
      </c>
      <c r="E33" s="15">
        <v>0</v>
      </c>
      <c r="F33" s="15">
        <v>790744</v>
      </c>
      <c r="G33" s="15">
        <v>0</v>
      </c>
      <c r="H33" s="24">
        <f t="shared" si="0"/>
        <v>8114861.36000001</v>
      </c>
    </row>
    <row r="34" spans="1:8" ht="15" customHeight="1">
      <c r="A34" s="2" t="s">
        <v>57</v>
      </c>
      <c r="B34" s="3" t="s">
        <v>88</v>
      </c>
      <c r="C34" s="15">
        <v>7756052</v>
      </c>
      <c r="D34" s="15">
        <v>336600</v>
      </c>
      <c r="E34" s="15">
        <v>0</v>
      </c>
      <c r="F34" s="15">
        <v>37943</v>
      </c>
      <c r="G34" s="15">
        <v>0</v>
      </c>
      <c r="H34" s="24">
        <f t="shared" si="0"/>
        <v>8130595</v>
      </c>
    </row>
    <row r="35" spans="1:8" ht="15" customHeight="1">
      <c r="A35" s="2" t="s">
        <v>58</v>
      </c>
      <c r="B35" s="3" t="s">
        <v>89</v>
      </c>
      <c r="C35" s="15">
        <v>20300785.71000003</v>
      </c>
      <c r="D35" s="15">
        <v>899703.84</v>
      </c>
      <c r="E35" s="15">
        <v>0</v>
      </c>
      <c r="F35" s="15">
        <v>0</v>
      </c>
      <c r="G35" s="15">
        <v>0</v>
      </c>
      <c r="H35" s="24">
        <f t="shared" si="0"/>
        <v>21200489.55000003</v>
      </c>
    </row>
    <row r="36" spans="1:8" ht="15" customHeight="1">
      <c r="A36" s="2" t="s">
        <v>59</v>
      </c>
      <c r="B36" s="3" t="s">
        <v>90</v>
      </c>
      <c r="C36" s="15">
        <v>18089281.22</v>
      </c>
      <c r="D36" s="15">
        <v>84850.25</v>
      </c>
      <c r="E36" s="15">
        <v>573713.55</v>
      </c>
      <c r="F36" s="15">
        <v>0</v>
      </c>
      <c r="G36" s="15">
        <v>0</v>
      </c>
      <c r="H36" s="24">
        <f t="shared" si="0"/>
        <v>18747845.02</v>
      </c>
    </row>
    <row r="37" spans="1:8" ht="15" customHeight="1">
      <c r="A37" s="2" t="s">
        <v>60</v>
      </c>
      <c r="B37" s="3" t="s">
        <v>91</v>
      </c>
      <c r="C37" s="15">
        <v>17295063.689999998</v>
      </c>
      <c r="D37" s="15">
        <v>9000</v>
      </c>
      <c r="E37" s="15">
        <v>0</v>
      </c>
      <c r="F37" s="15">
        <v>802072.9500000001</v>
      </c>
      <c r="G37" s="15">
        <v>0</v>
      </c>
      <c r="H37" s="24">
        <f t="shared" si="0"/>
        <v>18106136.639999997</v>
      </c>
    </row>
    <row r="38" spans="1:8" ht="15" customHeight="1">
      <c r="A38" s="2" t="s">
        <v>61</v>
      </c>
      <c r="B38" s="3" t="s">
        <v>92</v>
      </c>
      <c r="C38" s="15">
        <v>2566699.0599999996</v>
      </c>
      <c r="D38" s="15">
        <v>0</v>
      </c>
      <c r="E38" s="15">
        <v>0</v>
      </c>
      <c r="F38" s="15">
        <v>1237.5</v>
      </c>
      <c r="G38" s="15">
        <v>0</v>
      </c>
      <c r="H38" s="24">
        <f t="shared" si="0"/>
        <v>2567936.5599999996</v>
      </c>
    </row>
    <row r="39" spans="1:8" ht="15" customHeight="1">
      <c r="A39" s="2" t="s">
        <v>62</v>
      </c>
      <c r="B39" s="3" t="s">
        <v>93</v>
      </c>
      <c r="C39" s="15">
        <v>12716726.659999998</v>
      </c>
      <c r="D39" s="15">
        <v>0</v>
      </c>
      <c r="E39" s="15">
        <v>0</v>
      </c>
      <c r="F39" s="15">
        <v>1557707.04</v>
      </c>
      <c r="G39" s="15">
        <v>0</v>
      </c>
      <c r="H39" s="24">
        <f t="shared" si="0"/>
        <v>14274433.7</v>
      </c>
    </row>
    <row r="40" spans="1:8" ht="15" customHeight="1">
      <c r="A40" s="2" t="s">
        <v>63</v>
      </c>
      <c r="B40" s="3" t="s">
        <v>94</v>
      </c>
      <c r="C40" s="15">
        <v>27050981.240000002</v>
      </c>
      <c r="D40" s="15">
        <v>259992.84000000003</v>
      </c>
      <c r="E40" s="15">
        <v>0</v>
      </c>
      <c r="F40" s="15">
        <v>167700</v>
      </c>
      <c r="G40" s="15">
        <v>0</v>
      </c>
      <c r="H40" s="24">
        <f t="shared" si="0"/>
        <v>27478674.080000002</v>
      </c>
    </row>
    <row r="41" spans="1:8" ht="15" customHeight="1">
      <c r="A41" s="2" t="s">
        <v>64</v>
      </c>
      <c r="B41" s="3" t="s">
        <v>95</v>
      </c>
      <c r="C41" s="15">
        <v>32859975.410000015</v>
      </c>
      <c r="D41" s="15">
        <v>142000</v>
      </c>
      <c r="E41" s="15">
        <v>0</v>
      </c>
      <c r="F41" s="15">
        <v>223316</v>
      </c>
      <c r="G41" s="15">
        <v>0</v>
      </c>
      <c r="H41" s="24">
        <f t="shared" si="0"/>
        <v>33225291.410000015</v>
      </c>
    </row>
    <row r="42" spans="1:8" ht="15" customHeight="1">
      <c r="A42" s="2" t="s">
        <v>65</v>
      </c>
      <c r="B42" s="3" t="s">
        <v>96</v>
      </c>
      <c r="C42" s="15">
        <v>36291138.61999998</v>
      </c>
      <c r="D42" s="15">
        <v>69543.63</v>
      </c>
      <c r="E42" s="15">
        <v>0</v>
      </c>
      <c r="F42" s="15">
        <v>3392</v>
      </c>
      <c r="G42" s="15">
        <v>0</v>
      </c>
      <c r="H42" s="24">
        <f>SUM(C42:G42)</f>
        <v>36364074.249999985</v>
      </c>
    </row>
    <row r="43" spans="1:8" ht="15" customHeight="1">
      <c r="A43" s="2" t="s">
        <v>66</v>
      </c>
      <c r="B43" s="3" t="s">
        <v>97</v>
      </c>
      <c r="C43" s="15">
        <v>18694900.15000001</v>
      </c>
      <c r="D43" s="15">
        <v>61800</v>
      </c>
      <c r="E43" s="15">
        <v>0</v>
      </c>
      <c r="F43" s="15">
        <v>14600</v>
      </c>
      <c r="G43" s="15">
        <v>0</v>
      </c>
      <c r="H43" s="24">
        <f t="shared" si="0"/>
        <v>18771300.15000001</v>
      </c>
    </row>
    <row r="44" spans="1:8" ht="19.5" customHeight="1">
      <c r="A44" s="51" t="s">
        <v>8</v>
      </c>
      <c r="B44" s="52"/>
      <c r="C44" s="6">
        <f aca="true" t="shared" si="1" ref="C44:H44">SUM(C12:C43)</f>
        <v>598907785.14</v>
      </c>
      <c r="D44" s="6">
        <f t="shared" si="1"/>
        <v>12243627.440000003</v>
      </c>
      <c r="E44" s="6">
        <f t="shared" si="1"/>
        <v>573713.55</v>
      </c>
      <c r="F44" s="6">
        <f t="shared" si="1"/>
        <v>15837140.8</v>
      </c>
      <c r="G44" s="6">
        <f t="shared" si="1"/>
        <v>0</v>
      </c>
      <c r="H44" s="6">
        <f t="shared" si="1"/>
        <v>627562266.9299998</v>
      </c>
    </row>
    <row r="45" spans="1:8" ht="12.75">
      <c r="A45" s="33" t="s">
        <v>163</v>
      </c>
      <c r="C45" s="8"/>
      <c r="D45" s="8"/>
      <c r="E45" s="8"/>
      <c r="F45" s="8"/>
      <c r="G45" s="8"/>
      <c r="H45" s="8"/>
    </row>
    <row r="46" spans="3:8" ht="12.75">
      <c r="C46" s="8"/>
      <c r="D46" s="8"/>
      <c r="E46" s="8"/>
      <c r="F46" s="8"/>
      <c r="G46" s="8"/>
      <c r="H46" s="8"/>
    </row>
    <row r="47" ht="12.75">
      <c r="A47" s="12" t="s">
        <v>9</v>
      </c>
    </row>
    <row r="48" ht="12.75">
      <c r="A48" s="12" t="s">
        <v>16</v>
      </c>
    </row>
    <row r="49" ht="12.75">
      <c r="A49" s="12" t="s">
        <v>17</v>
      </c>
    </row>
    <row r="50" ht="12.75">
      <c r="A50" s="12" t="s">
        <v>19</v>
      </c>
    </row>
    <row r="51" ht="12.75">
      <c r="A51" s="12" t="s">
        <v>18</v>
      </c>
    </row>
    <row r="52" ht="12.75">
      <c r="A52" s="12" t="s">
        <v>33</v>
      </c>
    </row>
    <row r="53" spans="1:14" s="16" customFormat="1" ht="12.75">
      <c r="A53" s="36"/>
      <c r="I53" s="35"/>
      <c r="J53" s="35"/>
      <c r="K53" s="35"/>
      <c r="L53" s="35"/>
      <c r="M53" s="35"/>
      <c r="N53" s="35"/>
    </row>
    <row r="54" spans="1:14" s="16" customFormat="1" ht="12.75">
      <c r="A54" s="36"/>
      <c r="I54" s="35"/>
      <c r="J54" s="35"/>
      <c r="K54" s="35"/>
      <c r="L54" s="35"/>
      <c r="M54" s="35"/>
      <c r="N54" s="35"/>
    </row>
    <row r="55" spans="1:14" s="16" customFormat="1" ht="12.75">
      <c r="A55" s="36"/>
      <c r="C55" s="60"/>
      <c r="D55" s="60"/>
      <c r="E55" s="60"/>
      <c r="F55" s="60"/>
      <c r="I55" s="35"/>
      <c r="J55" s="35"/>
      <c r="K55" s="35"/>
      <c r="L55" s="35"/>
      <c r="M55" s="35"/>
      <c r="N55" s="35"/>
    </row>
    <row r="56" spans="1:14" s="16" customFormat="1" ht="12.75">
      <c r="A56" s="36"/>
      <c r="C56" s="16">
        <v>1000000</v>
      </c>
      <c r="I56" s="35"/>
      <c r="J56" s="35"/>
      <c r="K56" s="35"/>
      <c r="L56" s="35"/>
      <c r="M56" s="35"/>
      <c r="N56" s="35"/>
    </row>
    <row r="57" spans="1:14" s="16" customFormat="1" ht="12.75">
      <c r="A57" s="36"/>
      <c r="C57" s="16" t="s">
        <v>102</v>
      </c>
      <c r="D57" s="36" t="s">
        <v>103</v>
      </c>
      <c r="E57" s="36" t="s">
        <v>104</v>
      </c>
      <c r="I57" s="35"/>
      <c r="J57" s="35"/>
      <c r="K57" s="35"/>
      <c r="L57" s="35"/>
      <c r="M57" s="35"/>
      <c r="N57" s="35"/>
    </row>
    <row r="58" spans="1:14" s="16" customFormat="1" ht="12.75">
      <c r="A58" s="36"/>
      <c r="C58" s="16" t="s">
        <v>98</v>
      </c>
      <c r="D58" s="25">
        <f>+C44/$C$56</f>
        <v>598.90778514</v>
      </c>
      <c r="E58" s="25">
        <f>+C44/H44*100</f>
        <v>95.4340018034902</v>
      </c>
      <c r="I58" s="35"/>
      <c r="J58" s="35"/>
      <c r="K58" s="35"/>
      <c r="L58" s="35"/>
      <c r="M58" s="35"/>
      <c r="N58" s="35"/>
    </row>
    <row r="59" spans="1:14" s="16" customFormat="1" ht="12.75">
      <c r="A59" s="36"/>
      <c r="C59" s="16" t="s">
        <v>99</v>
      </c>
      <c r="D59" s="25">
        <f>+D44/$C$56</f>
        <v>12.243627440000003</v>
      </c>
      <c r="E59" s="25">
        <f>+D44/H44*100</f>
        <v>1.9509820913700175</v>
      </c>
      <c r="I59" s="35"/>
      <c r="J59" s="35"/>
      <c r="K59" s="35"/>
      <c r="L59" s="35"/>
      <c r="M59" s="35"/>
      <c r="N59" s="35"/>
    </row>
    <row r="60" spans="1:14" s="16" customFormat="1" ht="12.75">
      <c r="A60" s="36"/>
      <c r="C60" s="16" t="s">
        <v>100</v>
      </c>
      <c r="D60" s="25">
        <f>+E44/$C$56</f>
        <v>0.57371355</v>
      </c>
      <c r="E60" s="25">
        <f>+E44/H44*100</f>
        <v>0.09141938262263205</v>
      </c>
      <c r="I60" s="35"/>
      <c r="J60" s="35"/>
      <c r="K60" s="35"/>
      <c r="L60" s="35"/>
      <c r="M60" s="35"/>
      <c r="N60" s="35"/>
    </row>
    <row r="61" spans="1:14" s="16" customFormat="1" ht="12.75">
      <c r="A61" s="36"/>
      <c r="C61" s="16" t="s">
        <v>101</v>
      </c>
      <c r="D61" s="25">
        <f>+F44/$C$56</f>
        <v>15.8371408</v>
      </c>
      <c r="E61" s="25">
        <f>+F44/H44*100</f>
        <v>2.523596722517181</v>
      </c>
      <c r="I61" s="35"/>
      <c r="J61" s="35"/>
      <c r="K61" s="35"/>
      <c r="L61" s="35"/>
      <c r="M61" s="35"/>
      <c r="N61" s="35"/>
    </row>
    <row r="62" spans="1:14" s="16" customFormat="1" ht="12.75">
      <c r="A62" s="36"/>
      <c r="C62" s="16" t="s">
        <v>162</v>
      </c>
      <c r="D62" s="16">
        <f>+G44/C56</f>
        <v>0</v>
      </c>
      <c r="E62" s="25">
        <f>+G44/H44*100</f>
        <v>0</v>
      </c>
      <c r="I62" s="35"/>
      <c r="J62" s="35"/>
      <c r="K62" s="35"/>
      <c r="L62" s="35"/>
      <c r="M62" s="35"/>
      <c r="N62" s="35"/>
    </row>
    <row r="63" spans="1:14" s="16" customFormat="1" ht="12.75">
      <c r="A63" s="36"/>
      <c r="I63" s="35"/>
      <c r="J63" s="35"/>
      <c r="K63" s="35"/>
      <c r="L63" s="35"/>
      <c r="M63" s="35"/>
      <c r="N63" s="35"/>
    </row>
    <row r="64" spans="1:14" s="16" customFormat="1" ht="12.75">
      <c r="A64" s="36"/>
      <c r="I64" s="35"/>
      <c r="J64" s="35"/>
      <c r="K64" s="35"/>
      <c r="L64" s="35"/>
      <c r="M64" s="35"/>
      <c r="N64" s="35"/>
    </row>
    <row r="65" spans="1:14" s="16" customFormat="1" ht="12.75">
      <c r="A65" s="36"/>
      <c r="I65" s="35"/>
      <c r="J65" s="35"/>
      <c r="K65" s="35"/>
      <c r="L65" s="35"/>
      <c r="M65" s="35"/>
      <c r="N65" s="35"/>
    </row>
    <row r="66" spans="1:14" s="5" customFormat="1" ht="12.75">
      <c r="A66" s="11"/>
      <c r="I66" s="18"/>
      <c r="J66" s="18"/>
      <c r="K66" s="18"/>
      <c r="L66" s="18"/>
      <c r="M66" s="18"/>
      <c r="N66" s="18"/>
    </row>
    <row r="67" spans="1:14" s="5" customFormat="1" ht="12.75">
      <c r="A67" s="11"/>
      <c r="I67" s="18"/>
      <c r="J67" s="18"/>
      <c r="K67" s="18"/>
      <c r="L67" s="18"/>
      <c r="M67" s="18"/>
      <c r="N67" s="18"/>
    </row>
    <row r="68" spans="1:14" s="5" customFormat="1" ht="12.75">
      <c r="A68" s="11"/>
      <c r="I68" s="18"/>
      <c r="J68" s="18"/>
      <c r="K68" s="18"/>
      <c r="L68" s="18"/>
      <c r="M68" s="18"/>
      <c r="N68" s="18"/>
    </row>
    <row r="69" spans="1:14" s="5" customFormat="1" ht="12.75">
      <c r="A69" s="11"/>
      <c r="I69" s="18"/>
      <c r="J69" s="18"/>
      <c r="K69" s="18"/>
      <c r="L69" s="18"/>
      <c r="M69" s="18"/>
      <c r="N69" s="18"/>
    </row>
    <row r="70" spans="1:14" s="5" customFormat="1" ht="12.75">
      <c r="A70" s="11"/>
      <c r="I70" s="18"/>
      <c r="J70" s="18"/>
      <c r="K70" s="18"/>
      <c r="L70" s="18"/>
      <c r="M70" s="18"/>
      <c r="N70" s="18"/>
    </row>
    <row r="71" spans="1:14" s="16" customFormat="1" ht="12.75">
      <c r="A71" s="19"/>
      <c r="I71" s="35"/>
      <c r="J71" s="35"/>
      <c r="K71" s="35"/>
      <c r="L71" s="35"/>
      <c r="M71" s="35"/>
      <c r="N71" s="35"/>
    </row>
    <row r="72" spans="1:14" s="16" customFormat="1" ht="12.75">
      <c r="A72" s="19"/>
      <c r="I72" s="35"/>
      <c r="J72" s="35"/>
      <c r="K72" s="35"/>
      <c r="L72" s="35"/>
      <c r="M72" s="35"/>
      <c r="N72" s="35"/>
    </row>
    <row r="73" spans="1:14" s="16" customFormat="1" ht="12.75">
      <c r="A73" s="19"/>
      <c r="I73" s="35"/>
      <c r="J73" s="35"/>
      <c r="K73" s="35"/>
      <c r="L73" s="35"/>
      <c r="M73" s="35"/>
      <c r="N73" s="35"/>
    </row>
    <row r="74" spans="1:14" s="16" customFormat="1" ht="12.75">
      <c r="A74" s="19"/>
      <c r="I74" s="35"/>
      <c r="J74" s="35"/>
      <c r="K74" s="35"/>
      <c r="L74" s="35"/>
      <c r="M74" s="35"/>
      <c r="N74" s="35"/>
    </row>
    <row r="75" spans="1:14" s="16" customFormat="1" ht="12.75">
      <c r="A75" s="19"/>
      <c r="I75" s="35"/>
      <c r="J75" s="35"/>
      <c r="K75" s="35"/>
      <c r="L75" s="35"/>
      <c r="M75" s="35"/>
      <c r="N75" s="35"/>
    </row>
    <row r="76" spans="1:14" s="16" customFormat="1" ht="12.75">
      <c r="A76" s="19"/>
      <c r="I76" s="35"/>
      <c r="J76" s="35"/>
      <c r="K76" s="35"/>
      <c r="L76" s="35"/>
      <c r="M76" s="35"/>
      <c r="N76" s="35"/>
    </row>
  </sheetData>
  <sheetProtection/>
  <mergeCells count="6">
    <mergeCell ref="H10:H11"/>
    <mergeCell ref="A44:B44"/>
    <mergeCell ref="A10:A11"/>
    <mergeCell ref="B10:B11"/>
    <mergeCell ref="C10:G10"/>
    <mergeCell ref="C55:F55"/>
  </mergeCells>
  <conditionalFormatting sqref="D46:H46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76.28125" style="5" bestFit="1" customWidth="1"/>
    <col min="3" max="9" width="11.421875" style="5" customWidth="1"/>
    <col min="10" max="10" width="12.140625" style="5" customWidth="1"/>
    <col min="11" max="16" width="11.421875" style="5" customWidth="1"/>
    <col min="17" max="20" width="11.421875" style="16" customWidth="1"/>
    <col min="21" max="16384" width="11.421875" style="5" customWidth="1"/>
  </cols>
  <sheetData>
    <row r="1" spans="1:13" s="37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7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7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7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20" ht="15.75">
      <c r="A6" s="21" t="s">
        <v>164</v>
      </c>
      <c r="Q6" s="5"/>
      <c r="R6" s="5"/>
      <c r="S6" s="5"/>
      <c r="T6" s="5"/>
    </row>
    <row r="7" spans="1:20" ht="15.75">
      <c r="A7" s="21" t="s">
        <v>12</v>
      </c>
      <c r="Q7" s="5"/>
      <c r="R7" s="5"/>
      <c r="S7" s="5"/>
      <c r="T7" s="5"/>
    </row>
    <row r="8" spans="1:20" ht="12.75">
      <c r="A8" s="10" t="s">
        <v>0</v>
      </c>
      <c r="Q8" s="5"/>
      <c r="R8" s="5"/>
      <c r="S8" s="5"/>
      <c r="T8" s="5"/>
    </row>
    <row r="9" spans="1:20" ht="12.75">
      <c r="A9" s="10"/>
      <c r="J9" s="20" t="s">
        <v>35</v>
      </c>
      <c r="Q9" s="5"/>
      <c r="R9" s="5"/>
      <c r="S9" s="5"/>
      <c r="T9" s="5"/>
    </row>
    <row r="10" spans="1:20" s="10" customFormat="1" ht="12.75">
      <c r="A10" s="56" t="s">
        <v>2</v>
      </c>
      <c r="B10" s="53" t="s">
        <v>34</v>
      </c>
      <c r="C10" s="51" t="s">
        <v>13</v>
      </c>
      <c r="D10" s="59"/>
      <c r="E10" s="59"/>
      <c r="F10" s="59"/>
      <c r="G10" s="59"/>
      <c r="H10" s="59"/>
      <c r="I10" s="59"/>
      <c r="J10" s="56" t="s">
        <v>31</v>
      </c>
      <c r="Q10" s="23"/>
      <c r="R10" s="23"/>
      <c r="S10" s="23"/>
      <c r="T10" s="23"/>
    </row>
    <row r="11" spans="1:20" s="10" customFormat="1" ht="12.75">
      <c r="A11" s="58"/>
      <c r="B11" s="55"/>
      <c r="C11" s="7" t="s">
        <v>106</v>
      </c>
      <c r="D11" s="7" t="s">
        <v>107</v>
      </c>
      <c r="E11" s="7" t="s">
        <v>108</v>
      </c>
      <c r="F11" s="7" t="s">
        <v>109</v>
      </c>
      <c r="G11" s="7" t="s">
        <v>110</v>
      </c>
      <c r="H11" s="7" t="s">
        <v>111</v>
      </c>
      <c r="I11" s="7" t="s">
        <v>118</v>
      </c>
      <c r="J11" s="55"/>
      <c r="Q11" s="23"/>
      <c r="R11" s="23"/>
      <c r="S11" s="23"/>
      <c r="T11" s="23"/>
    </row>
    <row r="12" spans="1:10" ht="15" customHeight="1">
      <c r="A12" s="2" t="s">
        <v>6</v>
      </c>
      <c r="B12" s="3" t="s">
        <v>7</v>
      </c>
      <c r="C12" s="15">
        <v>109722439.13</v>
      </c>
      <c r="D12" s="15">
        <v>5103474.11</v>
      </c>
      <c r="E12" s="15">
        <v>21527389</v>
      </c>
      <c r="F12" s="15">
        <v>0</v>
      </c>
      <c r="G12" s="15">
        <v>3556165.22</v>
      </c>
      <c r="H12" s="15">
        <v>0</v>
      </c>
      <c r="I12" s="15">
        <v>46427.13</v>
      </c>
      <c r="J12" s="24">
        <f>SUM(C12:I12)</f>
        <v>139955894.59</v>
      </c>
    </row>
    <row r="13" spans="1:10" ht="15" customHeight="1">
      <c r="A13" s="2" t="s">
        <v>36</v>
      </c>
      <c r="B13" s="3" t="s">
        <v>67</v>
      </c>
      <c r="C13" s="15">
        <v>4376284.390000001</v>
      </c>
      <c r="D13" s="15">
        <v>187845.9</v>
      </c>
      <c r="E13" s="15">
        <v>929962.1199999998</v>
      </c>
      <c r="F13" s="15">
        <v>0</v>
      </c>
      <c r="G13" s="15">
        <v>0</v>
      </c>
      <c r="H13" s="15">
        <v>0</v>
      </c>
      <c r="I13" s="15">
        <v>0</v>
      </c>
      <c r="J13" s="24">
        <f aca="true" t="shared" si="0" ref="J13:J43">SUM(C13:I13)</f>
        <v>5494092.410000001</v>
      </c>
    </row>
    <row r="14" spans="1:10" ht="15" customHeight="1">
      <c r="A14" s="2" t="s">
        <v>37</v>
      </c>
      <c r="B14" s="3" t="s">
        <v>68</v>
      </c>
      <c r="C14" s="15">
        <v>4703444.489999998</v>
      </c>
      <c r="D14" s="15">
        <v>371749.72</v>
      </c>
      <c r="E14" s="15">
        <v>1754461.08</v>
      </c>
      <c r="F14" s="15">
        <v>0</v>
      </c>
      <c r="G14" s="15">
        <v>89648.18</v>
      </c>
      <c r="H14" s="15">
        <v>0</v>
      </c>
      <c r="I14" s="15">
        <v>0</v>
      </c>
      <c r="J14" s="24">
        <f t="shared" si="0"/>
        <v>6919303.469999998</v>
      </c>
    </row>
    <row r="15" spans="1:10" ht="15" customHeight="1">
      <c r="A15" s="2" t="s">
        <v>38</v>
      </c>
      <c r="B15" s="3" t="s">
        <v>69</v>
      </c>
      <c r="C15" s="15">
        <v>2246965.480000001</v>
      </c>
      <c r="D15" s="15">
        <v>114799.38</v>
      </c>
      <c r="E15" s="15">
        <v>1299937.7500000002</v>
      </c>
      <c r="F15" s="15">
        <v>0</v>
      </c>
      <c r="G15" s="15">
        <v>34475.94</v>
      </c>
      <c r="H15" s="15">
        <v>0</v>
      </c>
      <c r="I15" s="15">
        <v>0</v>
      </c>
      <c r="J15" s="24">
        <f t="shared" si="0"/>
        <v>3696178.550000001</v>
      </c>
    </row>
    <row r="16" spans="1:10" ht="15" customHeight="1">
      <c r="A16" s="2" t="s">
        <v>39</v>
      </c>
      <c r="B16" s="3" t="s">
        <v>70</v>
      </c>
      <c r="C16" s="15">
        <v>3126725.650000001</v>
      </c>
      <c r="D16" s="15">
        <v>288706.38</v>
      </c>
      <c r="E16" s="15">
        <v>1468317.8100000005</v>
      </c>
      <c r="F16" s="15">
        <v>0</v>
      </c>
      <c r="G16" s="15">
        <v>1787.23</v>
      </c>
      <c r="H16" s="15">
        <v>0</v>
      </c>
      <c r="I16" s="15">
        <v>0</v>
      </c>
      <c r="J16" s="24">
        <f t="shared" si="0"/>
        <v>4885537.070000002</v>
      </c>
    </row>
    <row r="17" spans="1:10" ht="15" customHeight="1">
      <c r="A17" s="2" t="s">
        <v>40</v>
      </c>
      <c r="B17" s="3" t="s">
        <v>71</v>
      </c>
      <c r="C17" s="15">
        <v>18898520.529999997</v>
      </c>
      <c r="D17" s="15">
        <v>2543896.49</v>
      </c>
      <c r="E17" s="15">
        <v>4145223.480000001</v>
      </c>
      <c r="F17" s="15">
        <v>0</v>
      </c>
      <c r="G17" s="15">
        <v>222441.9</v>
      </c>
      <c r="H17" s="15">
        <v>0</v>
      </c>
      <c r="I17" s="15">
        <v>0</v>
      </c>
      <c r="J17" s="24">
        <f t="shared" si="0"/>
        <v>25810082.399999995</v>
      </c>
    </row>
    <row r="18" spans="1:10" ht="15" customHeight="1">
      <c r="A18" s="2" t="s">
        <v>41</v>
      </c>
      <c r="B18" s="3" t="s">
        <v>72</v>
      </c>
      <c r="C18" s="15">
        <v>14285747.260000002</v>
      </c>
      <c r="D18" s="15">
        <v>1716920.8599999999</v>
      </c>
      <c r="E18" s="15">
        <v>2565016.26</v>
      </c>
      <c r="F18" s="15">
        <v>0</v>
      </c>
      <c r="G18" s="15">
        <v>0</v>
      </c>
      <c r="H18" s="15">
        <v>0</v>
      </c>
      <c r="I18" s="15">
        <v>0</v>
      </c>
      <c r="J18" s="24">
        <f t="shared" si="0"/>
        <v>18567684.380000003</v>
      </c>
    </row>
    <row r="19" spans="1:10" ht="15" customHeight="1">
      <c r="A19" s="2" t="s">
        <v>42</v>
      </c>
      <c r="B19" s="3" t="s">
        <v>73</v>
      </c>
      <c r="C19" s="15">
        <v>14463279.99999999</v>
      </c>
      <c r="D19" s="15">
        <v>1617063.02</v>
      </c>
      <c r="E19" s="15">
        <v>4347524.180000002</v>
      </c>
      <c r="F19" s="15">
        <v>0</v>
      </c>
      <c r="G19" s="15">
        <v>0</v>
      </c>
      <c r="H19" s="15">
        <v>0</v>
      </c>
      <c r="I19" s="15">
        <v>0</v>
      </c>
      <c r="J19" s="24">
        <f t="shared" si="0"/>
        <v>20427867.19999999</v>
      </c>
    </row>
    <row r="20" spans="1:10" ht="15" customHeight="1">
      <c r="A20" s="2" t="s">
        <v>43</v>
      </c>
      <c r="B20" s="3" t="s">
        <v>74</v>
      </c>
      <c r="C20" s="15">
        <v>3958985.069999997</v>
      </c>
      <c r="D20" s="15">
        <v>419661.81</v>
      </c>
      <c r="E20" s="15">
        <v>1035754.01</v>
      </c>
      <c r="F20" s="15">
        <v>0</v>
      </c>
      <c r="G20" s="15">
        <v>52718</v>
      </c>
      <c r="H20" s="15">
        <v>0</v>
      </c>
      <c r="I20" s="15">
        <v>0</v>
      </c>
      <c r="J20" s="24">
        <f t="shared" si="0"/>
        <v>5467118.889999997</v>
      </c>
    </row>
    <row r="21" spans="1:10" ht="15" customHeight="1">
      <c r="A21" s="2" t="s">
        <v>44</v>
      </c>
      <c r="B21" s="3" t="s">
        <v>75</v>
      </c>
      <c r="C21" s="15">
        <v>9195714.469999997</v>
      </c>
      <c r="D21" s="15">
        <v>989969.4099999999</v>
      </c>
      <c r="E21" s="15">
        <v>2604683.6500000004</v>
      </c>
      <c r="F21" s="15">
        <v>0</v>
      </c>
      <c r="G21" s="15">
        <v>0</v>
      </c>
      <c r="H21" s="15">
        <v>0</v>
      </c>
      <c r="I21" s="15">
        <v>0</v>
      </c>
      <c r="J21" s="24">
        <f t="shared" si="0"/>
        <v>12790367.529999997</v>
      </c>
    </row>
    <row r="22" spans="1:10" ht="15" customHeight="1">
      <c r="A22" s="2" t="s">
        <v>45</v>
      </c>
      <c r="B22" s="3" t="s">
        <v>76</v>
      </c>
      <c r="C22" s="15">
        <v>14087069.310000014</v>
      </c>
      <c r="D22" s="15">
        <v>1707539.85</v>
      </c>
      <c r="E22" s="15">
        <v>6101158.67</v>
      </c>
      <c r="F22" s="15">
        <v>0</v>
      </c>
      <c r="G22" s="15">
        <v>0</v>
      </c>
      <c r="H22" s="15">
        <v>0</v>
      </c>
      <c r="I22" s="15">
        <v>0</v>
      </c>
      <c r="J22" s="24">
        <f t="shared" si="0"/>
        <v>21895767.830000013</v>
      </c>
    </row>
    <row r="23" spans="1:10" ht="15" customHeight="1">
      <c r="A23" s="2" t="s">
        <v>46</v>
      </c>
      <c r="B23" s="3" t="s">
        <v>77</v>
      </c>
      <c r="C23" s="15">
        <v>13883255.799999997</v>
      </c>
      <c r="D23" s="15">
        <v>798791.54</v>
      </c>
      <c r="E23" s="15">
        <v>3403507.53</v>
      </c>
      <c r="F23" s="15">
        <v>0</v>
      </c>
      <c r="G23" s="15">
        <v>0</v>
      </c>
      <c r="H23" s="15">
        <v>0</v>
      </c>
      <c r="I23" s="15">
        <v>0</v>
      </c>
      <c r="J23" s="24">
        <f t="shared" si="0"/>
        <v>18085554.869999997</v>
      </c>
    </row>
    <row r="24" spans="1:10" ht="15" customHeight="1">
      <c r="A24" s="2" t="s">
        <v>47</v>
      </c>
      <c r="B24" s="3" t="s">
        <v>78</v>
      </c>
      <c r="C24" s="15">
        <v>21434305.830000002</v>
      </c>
      <c r="D24" s="15">
        <v>2871388.4</v>
      </c>
      <c r="E24" s="15">
        <v>3606720.35</v>
      </c>
      <c r="F24" s="15">
        <v>0</v>
      </c>
      <c r="G24" s="15">
        <v>39027.28</v>
      </c>
      <c r="H24" s="15">
        <v>0</v>
      </c>
      <c r="I24" s="15">
        <v>0</v>
      </c>
      <c r="J24" s="24">
        <f t="shared" si="0"/>
        <v>27951441.860000003</v>
      </c>
    </row>
    <row r="25" spans="1:10" ht="15" customHeight="1">
      <c r="A25" s="2" t="s">
        <v>48</v>
      </c>
      <c r="B25" s="3" t="s">
        <v>79</v>
      </c>
      <c r="C25" s="15">
        <v>17153611.209999993</v>
      </c>
      <c r="D25" s="15">
        <v>2566333.2800000003</v>
      </c>
      <c r="E25" s="15">
        <v>3620966.9899999998</v>
      </c>
      <c r="F25" s="15">
        <v>0</v>
      </c>
      <c r="G25" s="15">
        <v>0</v>
      </c>
      <c r="H25" s="15">
        <v>0</v>
      </c>
      <c r="I25" s="15">
        <v>0</v>
      </c>
      <c r="J25" s="24">
        <f t="shared" si="0"/>
        <v>23340911.479999993</v>
      </c>
    </row>
    <row r="26" spans="1:10" ht="15" customHeight="1">
      <c r="A26" s="2" t="s">
        <v>49</v>
      </c>
      <c r="B26" s="3" t="s">
        <v>80</v>
      </c>
      <c r="C26" s="15">
        <v>9149759.909999998</v>
      </c>
      <c r="D26" s="15">
        <v>2024040.8499999999</v>
      </c>
      <c r="E26" s="15">
        <v>2292235.45</v>
      </c>
      <c r="F26" s="15">
        <v>0</v>
      </c>
      <c r="G26" s="15">
        <v>0</v>
      </c>
      <c r="H26" s="15">
        <v>0</v>
      </c>
      <c r="I26" s="15">
        <v>0</v>
      </c>
      <c r="J26" s="24">
        <f t="shared" si="0"/>
        <v>13466036.209999997</v>
      </c>
    </row>
    <row r="27" spans="1:10" ht="15" customHeight="1">
      <c r="A27" s="2" t="s">
        <v>50</v>
      </c>
      <c r="B27" s="3" t="s">
        <v>81</v>
      </c>
      <c r="C27" s="15">
        <v>6657585.600000001</v>
      </c>
      <c r="D27" s="15">
        <v>455604.25</v>
      </c>
      <c r="E27" s="15">
        <v>2154881.12</v>
      </c>
      <c r="F27" s="15">
        <v>0</v>
      </c>
      <c r="G27" s="15">
        <v>27923.8</v>
      </c>
      <c r="H27" s="15">
        <v>0</v>
      </c>
      <c r="I27" s="15">
        <v>0</v>
      </c>
      <c r="J27" s="24">
        <f t="shared" si="0"/>
        <v>9295994.770000001</v>
      </c>
    </row>
    <row r="28" spans="1:10" ht="15" customHeight="1">
      <c r="A28" s="2" t="s">
        <v>51</v>
      </c>
      <c r="B28" s="3" t="s">
        <v>82</v>
      </c>
      <c r="C28" s="15">
        <v>4436702.91</v>
      </c>
      <c r="D28" s="15">
        <v>28285.6</v>
      </c>
      <c r="E28" s="15">
        <v>994358.1200000002</v>
      </c>
      <c r="F28" s="15">
        <v>0</v>
      </c>
      <c r="G28" s="15">
        <v>0</v>
      </c>
      <c r="H28" s="15">
        <v>0</v>
      </c>
      <c r="I28" s="15">
        <v>0</v>
      </c>
      <c r="J28" s="24">
        <f t="shared" si="0"/>
        <v>5459346.63</v>
      </c>
    </row>
    <row r="29" spans="1:10" ht="15" customHeight="1">
      <c r="A29" s="2" t="s">
        <v>52</v>
      </c>
      <c r="B29" s="3" t="s">
        <v>83</v>
      </c>
      <c r="C29" s="15">
        <v>6223131.710000001</v>
      </c>
      <c r="D29" s="15">
        <v>746254.63</v>
      </c>
      <c r="E29" s="15">
        <v>1056653.2999999998</v>
      </c>
      <c r="F29" s="15">
        <v>0</v>
      </c>
      <c r="G29" s="15">
        <v>0</v>
      </c>
      <c r="H29" s="15">
        <v>0</v>
      </c>
      <c r="I29" s="15">
        <v>18131</v>
      </c>
      <c r="J29" s="24">
        <f t="shared" si="0"/>
        <v>8044170.640000001</v>
      </c>
    </row>
    <row r="30" spans="1:10" ht="15" customHeight="1">
      <c r="A30" s="2" t="s">
        <v>53</v>
      </c>
      <c r="B30" s="3" t="s">
        <v>84</v>
      </c>
      <c r="C30" s="15">
        <v>10463234.209999997</v>
      </c>
      <c r="D30" s="15">
        <v>1152867.6</v>
      </c>
      <c r="E30" s="15">
        <v>2160791.09</v>
      </c>
      <c r="F30" s="15">
        <v>0</v>
      </c>
      <c r="G30" s="15">
        <v>159934.76</v>
      </c>
      <c r="H30" s="15">
        <v>0</v>
      </c>
      <c r="I30" s="15">
        <v>0</v>
      </c>
      <c r="J30" s="24">
        <f t="shared" si="0"/>
        <v>13936827.659999996</v>
      </c>
    </row>
    <row r="31" spans="1:10" ht="15" customHeight="1">
      <c r="A31" s="2" t="s">
        <v>54</v>
      </c>
      <c r="B31" s="3" t="s">
        <v>85</v>
      </c>
      <c r="C31" s="15">
        <v>4423476.369999999</v>
      </c>
      <c r="D31" s="15">
        <v>153890.96</v>
      </c>
      <c r="E31" s="15">
        <v>3930042.9099999997</v>
      </c>
      <c r="F31" s="15">
        <v>0</v>
      </c>
      <c r="G31" s="15">
        <v>0</v>
      </c>
      <c r="H31" s="15">
        <v>0</v>
      </c>
      <c r="I31" s="15">
        <v>0</v>
      </c>
      <c r="J31" s="24">
        <f t="shared" si="0"/>
        <v>8507410.239999998</v>
      </c>
    </row>
    <row r="32" spans="1:10" ht="15" customHeight="1">
      <c r="A32" s="2" t="s">
        <v>55</v>
      </c>
      <c r="B32" s="3" t="s">
        <v>86</v>
      </c>
      <c r="C32" s="15">
        <v>2658423.4099999997</v>
      </c>
      <c r="D32" s="15">
        <v>1231</v>
      </c>
      <c r="E32" s="15">
        <v>1344579.7800000003</v>
      </c>
      <c r="F32" s="15">
        <v>0</v>
      </c>
      <c r="G32" s="15">
        <v>0</v>
      </c>
      <c r="H32" s="15">
        <v>0</v>
      </c>
      <c r="I32" s="15">
        <v>0</v>
      </c>
      <c r="J32" s="24">
        <f t="shared" si="0"/>
        <v>4004234.19</v>
      </c>
    </row>
    <row r="33" spans="1:10" ht="15" customHeight="1">
      <c r="A33" s="2" t="s">
        <v>56</v>
      </c>
      <c r="B33" s="3" t="s">
        <v>87</v>
      </c>
      <c r="C33" s="15">
        <v>5657171.100000002</v>
      </c>
      <c r="D33" s="15">
        <v>26131.71</v>
      </c>
      <c r="E33" s="15">
        <v>1601055.6999999997</v>
      </c>
      <c r="F33" s="15">
        <v>0</v>
      </c>
      <c r="G33" s="15">
        <v>0</v>
      </c>
      <c r="H33" s="15">
        <v>0</v>
      </c>
      <c r="I33" s="15">
        <v>0</v>
      </c>
      <c r="J33" s="24">
        <f t="shared" si="0"/>
        <v>7284358.510000002</v>
      </c>
    </row>
    <row r="34" spans="1:10" ht="15" customHeight="1">
      <c r="A34" s="2" t="s">
        <v>57</v>
      </c>
      <c r="B34" s="3" t="s">
        <v>88</v>
      </c>
      <c r="C34" s="15">
        <v>5424699.88</v>
      </c>
      <c r="D34" s="15">
        <v>0</v>
      </c>
      <c r="E34" s="15">
        <v>2331352.12</v>
      </c>
      <c r="F34" s="15">
        <v>0</v>
      </c>
      <c r="G34" s="15">
        <v>0</v>
      </c>
      <c r="H34" s="15">
        <v>0</v>
      </c>
      <c r="I34" s="15">
        <v>0</v>
      </c>
      <c r="J34" s="24">
        <f t="shared" si="0"/>
        <v>7756052</v>
      </c>
    </row>
    <row r="35" spans="1:10" ht="15" customHeight="1">
      <c r="A35" s="2" t="s">
        <v>58</v>
      </c>
      <c r="B35" s="3" t="s">
        <v>89</v>
      </c>
      <c r="C35" s="15">
        <v>0</v>
      </c>
      <c r="D35" s="15">
        <v>0</v>
      </c>
      <c r="E35" s="15">
        <v>5115264.190000002</v>
      </c>
      <c r="F35" s="15">
        <v>1223344.24</v>
      </c>
      <c r="G35" s="15">
        <v>13962177.28</v>
      </c>
      <c r="H35" s="15">
        <v>0</v>
      </c>
      <c r="I35" s="15">
        <v>0</v>
      </c>
      <c r="J35" s="24">
        <f t="shared" si="0"/>
        <v>20300785.71</v>
      </c>
    </row>
    <row r="36" spans="1:10" ht="15" customHeight="1">
      <c r="A36" s="2" t="s">
        <v>59</v>
      </c>
      <c r="B36" s="3" t="s">
        <v>90</v>
      </c>
      <c r="C36" s="15">
        <v>0</v>
      </c>
      <c r="D36" s="15">
        <v>0</v>
      </c>
      <c r="E36" s="15">
        <v>8218172.060000001</v>
      </c>
      <c r="F36" s="15">
        <v>0</v>
      </c>
      <c r="G36" s="15">
        <v>0</v>
      </c>
      <c r="H36" s="15">
        <v>0</v>
      </c>
      <c r="I36" s="15">
        <v>9871109.16</v>
      </c>
      <c r="J36" s="24">
        <f t="shared" si="0"/>
        <v>18089281.220000003</v>
      </c>
    </row>
    <row r="37" spans="1:10" ht="15" customHeight="1">
      <c r="A37" s="2" t="s">
        <v>60</v>
      </c>
      <c r="B37" s="3" t="s">
        <v>91</v>
      </c>
      <c r="C37" s="15">
        <v>1955798.28</v>
      </c>
      <c r="D37" s="15">
        <v>0</v>
      </c>
      <c r="E37" s="15">
        <v>15259588.449999997</v>
      </c>
      <c r="F37" s="15">
        <v>0</v>
      </c>
      <c r="G37" s="15">
        <v>79676.96</v>
      </c>
      <c r="H37" s="15">
        <v>0</v>
      </c>
      <c r="I37" s="15">
        <v>0</v>
      </c>
      <c r="J37" s="24">
        <f t="shared" si="0"/>
        <v>17295063.689999998</v>
      </c>
    </row>
    <row r="38" spans="1:10" ht="15" customHeight="1">
      <c r="A38" s="2" t="s">
        <v>61</v>
      </c>
      <c r="B38" s="3" t="s">
        <v>92</v>
      </c>
      <c r="C38" s="15">
        <v>1783788.99</v>
      </c>
      <c r="D38" s="15">
        <v>2235.41</v>
      </c>
      <c r="E38" s="15">
        <v>780674.6600000001</v>
      </c>
      <c r="F38" s="15">
        <v>0</v>
      </c>
      <c r="G38" s="15">
        <v>0</v>
      </c>
      <c r="H38" s="15">
        <v>0</v>
      </c>
      <c r="I38" s="15">
        <v>0</v>
      </c>
      <c r="J38" s="24">
        <f t="shared" si="0"/>
        <v>2566699.06</v>
      </c>
    </row>
    <row r="39" spans="1:10" ht="15" customHeight="1">
      <c r="A39" s="2" t="s">
        <v>62</v>
      </c>
      <c r="B39" s="3" t="s">
        <v>93</v>
      </c>
      <c r="C39" s="15">
        <v>0</v>
      </c>
      <c r="D39" s="15">
        <v>0</v>
      </c>
      <c r="E39" s="15">
        <v>12716726.659999998</v>
      </c>
      <c r="F39" s="15">
        <v>0</v>
      </c>
      <c r="G39" s="15">
        <v>0</v>
      </c>
      <c r="H39" s="15">
        <v>0</v>
      </c>
      <c r="I39" s="15">
        <v>0</v>
      </c>
      <c r="J39" s="24">
        <f t="shared" si="0"/>
        <v>12716726.659999998</v>
      </c>
    </row>
    <row r="40" spans="1:10" ht="15" customHeight="1">
      <c r="A40" s="2" t="s">
        <v>63</v>
      </c>
      <c r="B40" s="3" t="s">
        <v>94</v>
      </c>
      <c r="C40" s="15">
        <v>22337266.469999995</v>
      </c>
      <c r="D40" s="15">
        <v>1115215.99</v>
      </c>
      <c r="E40" s="15">
        <v>3598083.78</v>
      </c>
      <c r="F40" s="15">
        <v>0</v>
      </c>
      <c r="G40" s="15">
        <v>415</v>
      </c>
      <c r="H40" s="15">
        <v>0</v>
      </c>
      <c r="I40" s="15">
        <v>0</v>
      </c>
      <c r="J40" s="24">
        <f t="shared" si="0"/>
        <v>27050981.239999995</v>
      </c>
    </row>
    <row r="41" spans="1:10" ht="15" customHeight="1">
      <c r="A41" s="2" t="s">
        <v>64</v>
      </c>
      <c r="B41" s="3" t="s">
        <v>95</v>
      </c>
      <c r="C41" s="15">
        <v>24381622.499999996</v>
      </c>
      <c r="D41" s="15">
        <v>491201.22</v>
      </c>
      <c r="E41" s="15">
        <v>7987151.69</v>
      </c>
      <c r="F41" s="15">
        <v>0</v>
      </c>
      <c r="G41" s="15">
        <v>0</v>
      </c>
      <c r="H41" s="15">
        <v>0</v>
      </c>
      <c r="I41" s="15">
        <v>0</v>
      </c>
      <c r="J41" s="24">
        <f t="shared" si="0"/>
        <v>32859975.409999996</v>
      </c>
    </row>
    <row r="42" spans="1:10" ht="15" customHeight="1">
      <c r="A42" s="2" t="s">
        <v>65</v>
      </c>
      <c r="B42" s="3" t="s">
        <v>96</v>
      </c>
      <c r="C42" s="15">
        <v>29574974.39</v>
      </c>
      <c r="D42" s="15">
        <v>1764836.97</v>
      </c>
      <c r="E42" s="15">
        <v>4951327.259999999</v>
      </c>
      <c r="F42" s="15">
        <v>0</v>
      </c>
      <c r="G42" s="15">
        <v>0</v>
      </c>
      <c r="H42" s="15">
        <v>0</v>
      </c>
      <c r="I42" s="15">
        <v>0</v>
      </c>
      <c r="J42" s="24">
        <f t="shared" si="0"/>
        <v>36291138.62</v>
      </c>
    </row>
    <row r="43" spans="1:10" ht="15" customHeight="1">
      <c r="A43" s="2" t="s">
        <v>66</v>
      </c>
      <c r="B43" s="3" t="s">
        <v>97</v>
      </c>
      <c r="C43" s="15">
        <v>13849443.179999992</v>
      </c>
      <c r="D43" s="15">
        <v>430594.08</v>
      </c>
      <c r="E43" s="15">
        <v>4414862.89</v>
      </c>
      <c r="F43" s="15">
        <v>0</v>
      </c>
      <c r="G43" s="15">
        <v>0</v>
      </c>
      <c r="H43" s="15">
        <v>0</v>
      </c>
      <c r="I43" s="15">
        <v>0</v>
      </c>
      <c r="J43" s="24">
        <f t="shared" si="0"/>
        <v>18694900.14999999</v>
      </c>
    </row>
    <row r="44" spans="1:10" ht="15" customHeight="1">
      <c r="A44" s="51" t="s">
        <v>8</v>
      </c>
      <c r="B44" s="52"/>
      <c r="C44" s="6">
        <f aca="true" t="shared" si="1" ref="C44:J44">SUM(C12:C43)</f>
        <v>400513427.53</v>
      </c>
      <c r="D44" s="6">
        <f t="shared" si="1"/>
        <v>29690530.419999998</v>
      </c>
      <c r="E44" s="6">
        <f t="shared" si="1"/>
        <v>139318424.10999998</v>
      </c>
      <c r="F44" s="6">
        <f t="shared" si="1"/>
        <v>1223344.24</v>
      </c>
      <c r="G44" s="6">
        <f t="shared" si="1"/>
        <v>18226391.55</v>
      </c>
      <c r="H44" s="6">
        <f t="shared" si="1"/>
        <v>0</v>
      </c>
      <c r="I44" s="6">
        <f t="shared" si="1"/>
        <v>9935667.290000001</v>
      </c>
      <c r="J44" s="6">
        <f t="shared" si="1"/>
        <v>598907785.14</v>
      </c>
    </row>
    <row r="45" ht="12.75">
      <c r="A45" s="33" t="s">
        <v>163</v>
      </c>
    </row>
    <row r="46" ht="6" customHeight="1"/>
    <row r="47" ht="12.75">
      <c r="A47" s="39" t="s">
        <v>9</v>
      </c>
    </row>
    <row r="48" ht="12.75">
      <c r="A48" s="13" t="s">
        <v>120</v>
      </c>
    </row>
    <row r="49" ht="12.75">
      <c r="A49" s="13" t="s">
        <v>121</v>
      </c>
    </row>
    <row r="50" ht="12.75">
      <c r="A50" s="13" t="s">
        <v>122</v>
      </c>
    </row>
    <row r="51" ht="12.75">
      <c r="A51" s="13" t="s">
        <v>123</v>
      </c>
    </row>
    <row r="52" ht="12.75">
      <c r="A52" s="13" t="s">
        <v>124</v>
      </c>
    </row>
    <row r="53" ht="12.75">
      <c r="A53" s="13" t="s">
        <v>125</v>
      </c>
    </row>
    <row r="54" ht="12.75">
      <c r="A54" s="13" t="s">
        <v>126</v>
      </c>
    </row>
    <row r="55" s="16" customFormat="1" ht="12.75">
      <c r="A55" s="36"/>
    </row>
    <row r="56" s="16" customFormat="1" ht="12.75">
      <c r="A56" s="36"/>
    </row>
    <row r="57" spans="1:3" s="16" customFormat="1" ht="12.75">
      <c r="A57" s="36"/>
      <c r="C57" s="16">
        <v>1000000</v>
      </c>
    </row>
    <row r="58" spans="1:5" s="16" customFormat="1" ht="12.75">
      <c r="A58" s="36"/>
      <c r="C58" s="26" t="s">
        <v>105</v>
      </c>
      <c r="D58" s="26" t="s">
        <v>103</v>
      </c>
      <c r="E58" s="26" t="s">
        <v>104</v>
      </c>
    </row>
    <row r="59" spans="1:5" s="16" customFormat="1" ht="12.75">
      <c r="A59" s="36"/>
      <c r="C59" s="27" t="s">
        <v>106</v>
      </c>
      <c r="D59" s="38">
        <f>+C44/$C$57</f>
        <v>400.51342752999994</v>
      </c>
      <c r="E59" s="25">
        <f>+C44/J44*100</f>
        <v>66.87397249918473</v>
      </c>
    </row>
    <row r="60" spans="1:5" s="16" customFormat="1" ht="12.75">
      <c r="A60" s="36"/>
      <c r="C60" s="27" t="s">
        <v>107</v>
      </c>
      <c r="D60" s="38">
        <f>+D44/$C$57</f>
        <v>29.690530419999998</v>
      </c>
      <c r="E60" s="25">
        <f>+D44/J44*100</f>
        <v>4.957446063764152</v>
      </c>
    </row>
    <row r="61" spans="1:5" s="16" customFormat="1" ht="12.75">
      <c r="A61" s="36"/>
      <c r="C61" s="27" t="s">
        <v>108</v>
      </c>
      <c r="D61" s="38">
        <f>+E44/$C$57</f>
        <v>139.31842411</v>
      </c>
      <c r="E61" s="25">
        <f>+E44/J44*100</f>
        <v>23.262082672282023</v>
      </c>
    </row>
    <row r="62" spans="1:5" s="16" customFormat="1" ht="12.75">
      <c r="A62" s="36"/>
      <c r="C62" s="27" t="s">
        <v>109</v>
      </c>
      <c r="D62" s="38">
        <f>+F44/$C$57</f>
        <v>1.22334424</v>
      </c>
      <c r="E62" s="25">
        <f>+F44/J44*100</f>
        <v>0.20426253763157085</v>
      </c>
    </row>
    <row r="63" spans="1:5" s="16" customFormat="1" ht="12.75">
      <c r="A63" s="36"/>
      <c r="C63" s="27" t="s">
        <v>110</v>
      </c>
      <c r="D63" s="38">
        <f>+G44/$C$57</f>
        <v>18.226391550000002</v>
      </c>
      <c r="E63" s="25">
        <f>+G44/J44*100</f>
        <v>3.043271769415958</v>
      </c>
    </row>
    <row r="64" spans="1:5" s="16" customFormat="1" ht="12.75">
      <c r="A64" s="36"/>
      <c r="C64" s="27" t="s">
        <v>111</v>
      </c>
      <c r="D64" s="38">
        <f>+H44/$C$57</f>
        <v>0</v>
      </c>
      <c r="E64" s="25">
        <f>+H44/J44*100</f>
        <v>0</v>
      </c>
    </row>
    <row r="65" spans="1:5" s="16" customFormat="1" ht="12.75">
      <c r="A65" s="36"/>
      <c r="C65" s="27" t="s">
        <v>118</v>
      </c>
      <c r="D65" s="38">
        <f>+I44/$C$57</f>
        <v>9.935667290000001</v>
      </c>
      <c r="E65" s="25">
        <f>+I44/J44*100</f>
        <v>1.6589644577215592</v>
      </c>
    </row>
    <row r="66" s="16" customFormat="1" ht="12.75">
      <c r="A66" s="36"/>
    </row>
    <row r="67" s="16" customFormat="1" ht="12.75">
      <c r="A67" s="36"/>
    </row>
    <row r="68" s="16" customFormat="1" ht="12.75">
      <c r="A68" s="36"/>
    </row>
    <row r="69" s="16" customFormat="1" ht="12.75">
      <c r="A69" s="36"/>
    </row>
    <row r="70" s="16" customFormat="1" ht="12.75">
      <c r="A70" s="36"/>
    </row>
    <row r="71" s="16" customFormat="1" ht="12.75">
      <c r="A71" s="36"/>
    </row>
    <row r="72" s="16" customFormat="1" ht="12.75">
      <c r="A72" s="36"/>
    </row>
    <row r="73" s="16" customFormat="1" ht="12.75">
      <c r="A73" s="36"/>
    </row>
    <row r="74" s="16" customFormat="1" ht="12.75">
      <c r="A74" s="36"/>
    </row>
    <row r="75" s="16" customFormat="1" ht="12.75">
      <c r="A75" s="36"/>
    </row>
    <row r="76" spans="17:20" ht="12.75">
      <c r="Q76" s="5"/>
      <c r="R76" s="5"/>
      <c r="S76" s="5"/>
      <c r="T76" s="5"/>
    </row>
    <row r="77" spans="17:20" ht="12.75">
      <c r="Q77" s="5"/>
      <c r="R77" s="5"/>
      <c r="S77" s="5"/>
      <c r="T77" s="5"/>
    </row>
    <row r="78" spans="17:20" ht="12.75">
      <c r="Q78" s="5"/>
      <c r="R78" s="5"/>
      <c r="S78" s="5"/>
      <c r="T78" s="5"/>
    </row>
    <row r="79" s="16" customFormat="1" ht="12.75">
      <c r="A79" s="19"/>
    </row>
    <row r="80" s="16" customFormat="1" ht="12.75">
      <c r="A80" s="19"/>
    </row>
    <row r="81" s="16" customFormat="1" ht="12.75">
      <c r="A81" s="19"/>
    </row>
    <row r="82" s="16" customFormat="1" ht="12.75">
      <c r="A82" s="19"/>
    </row>
    <row r="83" s="16" customFormat="1" ht="12.75">
      <c r="A83" s="19"/>
    </row>
    <row r="84" s="16" customFormat="1" ht="12.75">
      <c r="A84" s="19"/>
    </row>
    <row r="85" s="16" customFormat="1" ht="12.75">
      <c r="A85" s="19"/>
    </row>
    <row r="86" s="16" customFormat="1" ht="12.75">
      <c r="A86" s="19"/>
    </row>
    <row r="87" s="16" customFormat="1" ht="12.75">
      <c r="A87" s="19"/>
    </row>
  </sheetData>
  <sheetProtection/>
  <mergeCells count="5">
    <mergeCell ref="J10:J11"/>
    <mergeCell ref="A44:B44"/>
    <mergeCell ref="A10:A11"/>
    <mergeCell ref="B10:B11"/>
    <mergeCell ref="C10:I10"/>
  </mergeCells>
  <printOptions/>
  <pageMargins left="0.35" right="0.3" top="0.65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showGridLines="0" zoomScale="140" zoomScaleNormal="140" zoomScalePageLayoutView="0" workbookViewId="0" topLeftCell="A28">
      <selection activeCell="A1" sqref="A1"/>
    </sheetView>
  </sheetViews>
  <sheetFormatPr defaultColWidth="11.421875" defaultRowHeight="12.75"/>
  <cols>
    <col min="1" max="1" width="11.421875" style="11" customWidth="1"/>
    <col min="2" max="2" width="76.28125" style="5" bestFit="1" customWidth="1"/>
    <col min="3" max="15" width="11.421875" style="5" customWidth="1"/>
    <col min="16" max="19" width="11.421875" style="16" customWidth="1"/>
    <col min="20" max="16384" width="11.421875" style="5" customWidth="1"/>
  </cols>
  <sheetData>
    <row r="1" spans="1:13" s="37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7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7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7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164</v>
      </c>
      <c r="P6" s="5"/>
      <c r="Q6" s="5"/>
      <c r="R6" s="5"/>
      <c r="S6" s="5"/>
    </row>
    <row r="7" spans="1:19" ht="15.75">
      <c r="A7" s="21" t="s">
        <v>14</v>
      </c>
      <c r="P7" s="5"/>
      <c r="Q7" s="5"/>
      <c r="R7" s="5"/>
      <c r="S7" s="5"/>
    </row>
    <row r="8" spans="1:19" ht="12.75">
      <c r="A8" s="10" t="s">
        <v>0</v>
      </c>
      <c r="P8" s="5"/>
      <c r="Q8" s="5"/>
      <c r="R8" s="5"/>
      <c r="S8" s="5"/>
    </row>
    <row r="9" spans="1:19" ht="12.75">
      <c r="A9" s="10"/>
      <c r="I9" s="20" t="s">
        <v>35</v>
      </c>
      <c r="P9" s="5"/>
      <c r="Q9" s="5"/>
      <c r="R9" s="5"/>
      <c r="S9" s="5"/>
    </row>
    <row r="10" spans="1:19" s="10" customFormat="1" ht="12.75">
      <c r="A10" s="56" t="s">
        <v>2</v>
      </c>
      <c r="B10" s="53" t="s">
        <v>34</v>
      </c>
      <c r="C10" s="51" t="s">
        <v>13</v>
      </c>
      <c r="D10" s="59"/>
      <c r="E10" s="59"/>
      <c r="F10" s="59"/>
      <c r="G10" s="59"/>
      <c r="H10" s="59"/>
      <c r="I10" s="56" t="s">
        <v>31</v>
      </c>
      <c r="P10" s="23"/>
      <c r="Q10" s="23"/>
      <c r="R10" s="23"/>
      <c r="S10" s="23"/>
    </row>
    <row r="11" spans="1:19" s="10" customFormat="1" ht="12.75">
      <c r="A11" s="58"/>
      <c r="B11" s="55"/>
      <c r="C11" s="7" t="s">
        <v>113</v>
      </c>
      <c r="D11" s="7" t="s">
        <v>114</v>
      </c>
      <c r="E11" s="7" t="s">
        <v>115</v>
      </c>
      <c r="F11" s="7" t="s">
        <v>116</v>
      </c>
      <c r="G11" s="7" t="s">
        <v>117</v>
      </c>
      <c r="H11" s="7" t="s">
        <v>118</v>
      </c>
      <c r="I11" s="55"/>
      <c r="K11" s="14"/>
      <c r="L11" s="14"/>
      <c r="M11" s="14"/>
      <c r="N11" s="14"/>
      <c r="O11" s="14"/>
      <c r="P11" s="23"/>
      <c r="Q11" s="23"/>
      <c r="R11" s="23"/>
      <c r="S11" s="23"/>
    </row>
    <row r="12" spans="1:14" ht="15" customHeight="1">
      <c r="A12" s="2" t="s">
        <v>6</v>
      </c>
      <c r="B12" s="3" t="s">
        <v>7</v>
      </c>
      <c r="C12" s="15">
        <v>0</v>
      </c>
      <c r="D12" s="15">
        <v>0</v>
      </c>
      <c r="E12" s="15">
        <v>3619052.5300000003</v>
      </c>
      <c r="F12" s="15">
        <v>0</v>
      </c>
      <c r="G12" s="15">
        <v>0</v>
      </c>
      <c r="H12" s="15">
        <v>0</v>
      </c>
      <c r="I12" s="24">
        <f>SUM(C12:H12)</f>
        <v>3619052.5300000003</v>
      </c>
      <c r="K12" s="8"/>
      <c r="L12" s="8"/>
      <c r="M12" s="8"/>
      <c r="N12" s="8"/>
    </row>
    <row r="13" spans="1:14" ht="15" customHeight="1">
      <c r="A13" s="2" t="s">
        <v>36</v>
      </c>
      <c r="B13" s="3" t="s">
        <v>67</v>
      </c>
      <c r="C13" s="15">
        <v>0</v>
      </c>
      <c r="D13" s="15">
        <v>0</v>
      </c>
      <c r="E13" s="15">
        <v>30741.76</v>
      </c>
      <c r="F13" s="15">
        <v>0</v>
      </c>
      <c r="G13" s="15">
        <v>0</v>
      </c>
      <c r="H13" s="15">
        <v>0</v>
      </c>
      <c r="I13" s="24">
        <f aca="true" t="shared" si="0" ref="I13:I43">SUM(C13:H13)</f>
        <v>30741.76</v>
      </c>
      <c r="K13" s="8"/>
      <c r="L13" s="8"/>
      <c r="M13" s="8"/>
      <c r="N13" s="8"/>
    </row>
    <row r="14" spans="1:14" ht="15" customHeight="1">
      <c r="A14" s="2" t="s">
        <v>37</v>
      </c>
      <c r="B14" s="3" t="s">
        <v>68</v>
      </c>
      <c r="C14" s="15">
        <v>0</v>
      </c>
      <c r="D14" s="15">
        <v>0</v>
      </c>
      <c r="E14" s="15">
        <v>207744.61</v>
      </c>
      <c r="F14" s="15">
        <v>0</v>
      </c>
      <c r="G14" s="15">
        <v>0</v>
      </c>
      <c r="H14" s="15">
        <v>0</v>
      </c>
      <c r="I14" s="24">
        <f t="shared" si="0"/>
        <v>207744.61</v>
      </c>
      <c r="K14" s="8"/>
      <c r="L14" s="8"/>
      <c r="M14" s="8"/>
      <c r="N14" s="8"/>
    </row>
    <row r="15" spans="1:14" ht="15" customHeight="1">
      <c r="A15" s="2" t="s">
        <v>38</v>
      </c>
      <c r="B15" s="3" t="s">
        <v>69</v>
      </c>
      <c r="C15" s="15">
        <v>0</v>
      </c>
      <c r="D15" s="15">
        <v>0</v>
      </c>
      <c r="E15" s="15">
        <v>1401134.3000000005</v>
      </c>
      <c r="F15" s="15">
        <v>0</v>
      </c>
      <c r="G15" s="15">
        <v>0</v>
      </c>
      <c r="H15" s="15">
        <v>913667.86</v>
      </c>
      <c r="I15" s="24">
        <f t="shared" si="0"/>
        <v>2314802.1600000006</v>
      </c>
      <c r="K15" s="8"/>
      <c r="L15" s="8"/>
      <c r="M15" s="8"/>
      <c r="N15" s="8"/>
    </row>
    <row r="16" spans="1:14" ht="15" customHeight="1">
      <c r="A16" s="2" t="s">
        <v>39</v>
      </c>
      <c r="B16" s="3" t="s">
        <v>70</v>
      </c>
      <c r="C16" s="15">
        <v>0</v>
      </c>
      <c r="D16" s="15">
        <v>0</v>
      </c>
      <c r="E16" s="15">
        <v>30209.98</v>
      </c>
      <c r="F16" s="15">
        <v>0</v>
      </c>
      <c r="G16" s="15">
        <v>125000</v>
      </c>
      <c r="H16" s="15">
        <v>0</v>
      </c>
      <c r="I16" s="24">
        <f t="shared" si="0"/>
        <v>155209.98</v>
      </c>
      <c r="K16" s="8"/>
      <c r="L16" s="8"/>
      <c r="M16" s="8"/>
      <c r="N16" s="8"/>
    </row>
    <row r="17" spans="1:14" ht="15" customHeight="1">
      <c r="A17" s="2" t="s">
        <v>40</v>
      </c>
      <c r="B17" s="3" t="s">
        <v>71</v>
      </c>
      <c r="C17" s="15">
        <v>20622</v>
      </c>
      <c r="D17" s="15">
        <v>0</v>
      </c>
      <c r="E17" s="15">
        <v>245508.28</v>
      </c>
      <c r="F17" s="15">
        <v>0</v>
      </c>
      <c r="G17" s="15">
        <v>0</v>
      </c>
      <c r="H17" s="15">
        <v>0</v>
      </c>
      <c r="I17" s="24">
        <f t="shared" si="0"/>
        <v>266130.28</v>
      </c>
      <c r="K17" s="8"/>
      <c r="L17" s="8"/>
      <c r="M17" s="8"/>
      <c r="N17" s="8"/>
    </row>
    <row r="18" spans="1:14" ht="15" customHeight="1">
      <c r="A18" s="2" t="s">
        <v>41</v>
      </c>
      <c r="B18" s="3" t="s">
        <v>72</v>
      </c>
      <c r="C18" s="15">
        <v>0</v>
      </c>
      <c r="D18" s="15">
        <v>0</v>
      </c>
      <c r="E18" s="15">
        <v>39400</v>
      </c>
      <c r="F18" s="15">
        <v>0</v>
      </c>
      <c r="G18" s="15">
        <v>0</v>
      </c>
      <c r="H18" s="15">
        <v>0</v>
      </c>
      <c r="I18" s="24">
        <f t="shared" si="0"/>
        <v>39400</v>
      </c>
      <c r="K18" s="8"/>
      <c r="L18" s="8"/>
      <c r="M18" s="8"/>
      <c r="N18" s="8"/>
    </row>
    <row r="19" spans="1:14" ht="15" customHeight="1">
      <c r="A19" s="2" t="s">
        <v>42</v>
      </c>
      <c r="B19" s="3" t="s">
        <v>73</v>
      </c>
      <c r="C19" s="15">
        <v>0</v>
      </c>
      <c r="D19" s="15">
        <v>0</v>
      </c>
      <c r="E19" s="15">
        <v>26758.2</v>
      </c>
      <c r="F19" s="15">
        <v>0</v>
      </c>
      <c r="G19" s="15">
        <v>0</v>
      </c>
      <c r="H19" s="15">
        <v>0</v>
      </c>
      <c r="I19" s="24">
        <f t="shared" si="0"/>
        <v>26758.2</v>
      </c>
      <c r="K19" s="8"/>
      <c r="L19" s="8"/>
      <c r="M19" s="8"/>
      <c r="N19" s="8"/>
    </row>
    <row r="20" spans="1:14" ht="15" customHeight="1">
      <c r="A20" s="2" t="s">
        <v>43</v>
      </c>
      <c r="B20" s="3" t="s">
        <v>74</v>
      </c>
      <c r="C20" s="15">
        <v>0</v>
      </c>
      <c r="D20" s="15">
        <v>0</v>
      </c>
      <c r="E20" s="15">
        <v>118172.19</v>
      </c>
      <c r="F20" s="15">
        <v>0</v>
      </c>
      <c r="G20" s="15">
        <v>0</v>
      </c>
      <c r="H20" s="15">
        <v>0</v>
      </c>
      <c r="I20" s="24">
        <f t="shared" si="0"/>
        <v>118172.19</v>
      </c>
      <c r="K20" s="8"/>
      <c r="L20" s="8"/>
      <c r="M20" s="8"/>
      <c r="N20" s="8"/>
    </row>
    <row r="21" spans="1:14" ht="15" customHeight="1">
      <c r="A21" s="2" t="s">
        <v>44</v>
      </c>
      <c r="B21" s="3" t="s">
        <v>75</v>
      </c>
      <c r="C21" s="15">
        <v>0</v>
      </c>
      <c r="D21" s="15">
        <v>0</v>
      </c>
      <c r="E21" s="15">
        <v>10430</v>
      </c>
      <c r="F21" s="15">
        <v>0</v>
      </c>
      <c r="G21" s="15">
        <v>0</v>
      </c>
      <c r="H21" s="15">
        <v>0</v>
      </c>
      <c r="I21" s="24">
        <f t="shared" si="0"/>
        <v>10430</v>
      </c>
      <c r="K21" s="8"/>
      <c r="L21" s="8"/>
      <c r="M21" s="8"/>
      <c r="N21" s="8"/>
    </row>
    <row r="22" spans="1:14" ht="15" customHeight="1">
      <c r="A22" s="2" t="s">
        <v>45</v>
      </c>
      <c r="B22" s="3" t="s">
        <v>76</v>
      </c>
      <c r="C22" s="15">
        <v>0</v>
      </c>
      <c r="D22" s="15">
        <v>0</v>
      </c>
      <c r="E22" s="15">
        <v>264791.87</v>
      </c>
      <c r="F22" s="15">
        <v>0</v>
      </c>
      <c r="G22" s="15">
        <v>0</v>
      </c>
      <c r="H22" s="15">
        <v>0</v>
      </c>
      <c r="I22" s="24">
        <f t="shared" si="0"/>
        <v>264791.87</v>
      </c>
      <c r="K22" s="8"/>
      <c r="L22" s="8"/>
      <c r="M22" s="8"/>
      <c r="N22" s="8"/>
    </row>
    <row r="23" spans="1:14" ht="15" customHeight="1">
      <c r="A23" s="2" t="s">
        <v>46</v>
      </c>
      <c r="B23" s="3" t="s">
        <v>77</v>
      </c>
      <c r="C23" s="15">
        <v>0</v>
      </c>
      <c r="D23" s="15">
        <v>0</v>
      </c>
      <c r="E23" s="15">
        <v>36762.86</v>
      </c>
      <c r="F23" s="15">
        <v>0</v>
      </c>
      <c r="G23" s="15">
        <v>0</v>
      </c>
      <c r="H23" s="15">
        <v>0</v>
      </c>
      <c r="I23" s="24">
        <f t="shared" si="0"/>
        <v>36762.86</v>
      </c>
      <c r="K23" s="8"/>
      <c r="L23" s="8"/>
      <c r="M23" s="8"/>
      <c r="N23" s="8"/>
    </row>
    <row r="24" spans="1:14" ht="15" customHeight="1">
      <c r="A24" s="2" t="s">
        <v>47</v>
      </c>
      <c r="B24" s="3" t="s">
        <v>78</v>
      </c>
      <c r="C24" s="15">
        <v>0</v>
      </c>
      <c r="D24" s="15">
        <v>0</v>
      </c>
      <c r="E24" s="15">
        <v>1566755.26</v>
      </c>
      <c r="F24" s="15">
        <v>0</v>
      </c>
      <c r="G24" s="15">
        <v>0</v>
      </c>
      <c r="H24" s="15">
        <v>0</v>
      </c>
      <c r="I24" s="24">
        <f t="shared" si="0"/>
        <v>1566755.26</v>
      </c>
      <c r="K24" s="8"/>
      <c r="L24" s="8"/>
      <c r="M24" s="8"/>
      <c r="N24" s="8"/>
    </row>
    <row r="25" spans="1:14" ht="15" customHeight="1">
      <c r="A25" s="2" t="s">
        <v>48</v>
      </c>
      <c r="B25" s="3" t="s">
        <v>79</v>
      </c>
      <c r="C25" s="15">
        <v>0</v>
      </c>
      <c r="D25" s="15">
        <v>0</v>
      </c>
      <c r="E25" s="15">
        <v>5300</v>
      </c>
      <c r="F25" s="15">
        <v>0</v>
      </c>
      <c r="G25" s="15">
        <v>0</v>
      </c>
      <c r="H25" s="15">
        <v>0</v>
      </c>
      <c r="I25" s="24">
        <f t="shared" si="0"/>
        <v>5300</v>
      </c>
      <c r="K25" s="8"/>
      <c r="L25" s="8"/>
      <c r="M25" s="8"/>
      <c r="N25" s="8"/>
    </row>
    <row r="26" spans="1:14" ht="15" customHeight="1">
      <c r="A26" s="2" t="s">
        <v>49</v>
      </c>
      <c r="B26" s="3" t="s">
        <v>80</v>
      </c>
      <c r="C26" s="15">
        <v>0</v>
      </c>
      <c r="D26" s="15">
        <v>0</v>
      </c>
      <c r="E26" s="15">
        <v>26085.78</v>
      </c>
      <c r="F26" s="15">
        <v>0</v>
      </c>
      <c r="G26" s="15">
        <v>19487.28</v>
      </c>
      <c r="H26" s="15">
        <v>0</v>
      </c>
      <c r="I26" s="24">
        <f t="shared" si="0"/>
        <v>45573.06</v>
      </c>
      <c r="K26" s="8"/>
      <c r="L26" s="8"/>
      <c r="M26" s="8"/>
      <c r="N26" s="8"/>
    </row>
    <row r="27" spans="1:14" ht="15" customHeight="1">
      <c r="A27" s="2" t="s">
        <v>50</v>
      </c>
      <c r="B27" s="3" t="s">
        <v>81</v>
      </c>
      <c r="C27" s="15">
        <v>0</v>
      </c>
      <c r="D27" s="15">
        <v>0</v>
      </c>
      <c r="E27" s="15">
        <v>1005510.9000000001</v>
      </c>
      <c r="F27" s="15">
        <v>0</v>
      </c>
      <c r="G27" s="15">
        <v>0</v>
      </c>
      <c r="H27" s="15">
        <v>0</v>
      </c>
      <c r="I27" s="24">
        <f t="shared" si="0"/>
        <v>1005510.9000000001</v>
      </c>
      <c r="K27" s="8"/>
      <c r="L27" s="8"/>
      <c r="M27" s="8"/>
      <c r="N27" s="8"/>
    </row>
    <row r="28" spans="1:14" ht="15" customHeight="1">
      <c r="A28" s="2" t="s">
        <v>51</v>
      </c>
      <c r="B28" s="3" t="s">
        <v>82</v>
      </c>
      <c r="C28" s="15">
        <v>0</v>
      </c>
      <c r="D28" s="15">
        <v>0</v>
      </c>
      <c r="E28" s="15">
        <v>74391.18</v>
      </c>
      <c r="F28" s="15">
        <v>0</v>
      </c>
      <c r="G28" s="15">
        <v>0</v>
      </c>
      <c r="H28" s="15">
        <v>0</v>
      </c>
      <c r="I28" s="24">
        <f t="shared" si="0"/>
        <v>74391.18</v>
      </c>
      <c r="K28" s="8"/>
      <c r="L28" s="8"/>
      <c r="M28" s="8"/>
      <c r="N28" s="8"/>
    </row>
    <row r="29" spans="1:14" ht="15" customHeight="1">
      <c r="A29" s="2" t="s">
        <v>52</v>
      </c>
      <c r="B29" s="3" t="s">
        <v>83</v>
      </c>
      <c r="C29" s="15">
        <v>0</v>
      </c>
      <c r="D29" s="15">
        <v>0</v>
      </c>
      <c r="E29" s="15">
        <v>102438.34999999999</v>
      </c>
      <c r="F29" s="15">
        <v>0</v>
      </c>
      <c r="G29" s="15">
        <v>0</v>
      </c>
      <c r="H29" s="15">
        <v>0</v>
      </c>
      <c r="I29" s="24">
        <f t="shared" si="0"/>
        <v>102438.34999999999</v>
      </c>
      <c r="K29" s="8"/>
      <c r="L29" s="8"/>
      <c r="M29" s="8"/>
      <c r="N29" s="8"/>
    </row>
    <row r="30" spans="1:14" ht="15" customHeight="1">
      <c r="A30" s="2" t="s">
        <v>53</v>
      </c>
      <c r="B30" s="3" t="s">
        <v>84</v>
      </c>
      <c r="C30" s="15">
        <v>0</v>
      </c>
      <c r="D30" s="15">
        <v>0</v>
      </c>
      <c r="E30" s="15">
        <v>40140.240000000005</v>
      </c>
      <c r="F30" s="15">
        <v>0</v>
      </c>
      <c r="G30" s="15">
        <v>0</v>
      </c>
      <c r="H30" s="15">
        <v>0</v>
      </c>
      <c r="I30" s="24">
        <f t="shared" si="0"/>
        <v>40140.240000000005</v>
      </c>
      <c r="K30" s="8"/>
      <c r="L30" s="8"/>
      <c r="M30" s="8"/>
      <c r="N30" s="8"/>
    </row>
    <row r="31" spans="1:14" ht="15" customHeight="1">
      <c r="A31" s="2" t="s">
        <v>54</v>
      </c>
      <c r="B31" s="3" t="s">
        <v>85</v>
      </c>
      <c r="C31" s="15">
        <v>0</v>
      </c>
      <c r="D31" s="15">
        <v>0</v>
      </c>
      <c r="E31" s="15">
        <v>369565.60000000003</v>
      </c>
      <c r="F31" s="15">
        <v>0</v>
      </c>
      <c r="G31" s="15">
        <v>14360</v>
      </c>
      <c r="H31" s="15">
        <v>0</v>
      </c>
      <c r="I31" s="24">
        <f t="shared" si="0"/>
        <v>383925.60000000003</v>
      </c>
      <c r="K31" s="8"/>
      <c r="L31" s="8"/>
      <c r="M31" s="8"/>
      <c r="N31" s="8"/>
    </row>
    <row r="32" spans="1:14" ht="15" customHeight="1">
      <c r="A32" s="2" t="s">
        <v>55</v>
      </c>
      <c r="B32" s="3" t="s">
        <v>86</v>
      </c>
      <c r="C32" s="15">
        <v>0</v>
      </c>
      <c r="D32" s="15">
        <v>0</v>
      </c>
      <c r="E32" s="15">
        <v>26347.000000000004</v>
      </c>
      <c r="F32" s="15">
        <v>0</v>
      </c>
      <c r="G32" s="15">
        <v>0</v>
      </c>
      <c r="H32" s="15">
        <v>0</v>
      </c>
      <c r="I32" s="24">
        <f t="shared" si="0"/>
        <v>26347.000000000004</v>
      </c>
      <c r="K32" s="8"/>
      <c r="L32" s="8"/>
      <c r="M32" s="8"/>
      <c r="N32" s="8"/>
    </row>
    <row r="33" spans="1:14" ht="15" customHeight="1">
      <c r="A33" s="2" t="s">
        <v>56</v>
      </c>
      <c r="B33" s="3" t="s">
        <v>87</v>
      </c>
      <c r="C33" s="15">
        <v>0</v>
      </c>
      <c r="D33" s="15">
        <v>0</v>
      </c>
      <c r="E33" s="15">
        <v>39758.850000000006</v>
      </c>
      <c r="F33" s="15">
        <v>0</v>
      </c>
      <c r="G33" s="15">
        <v>0</v>
      </c>
      <c r="H33" s="15">
        <v>0</v>
      </c>
      <c r="I33" s="24">
        <f t="shared" si="0"/>
        <v>39758.850000000006</v>
      </c>
      <c r="K33" s="8"/>
      <c r="L33" s="8"/>
      <c r="M33" s="8"/>
      <c r="N33" s="8"/>
    </row>
    <row r="34" spans="1:14" ht="15" customHeight="1">
      <c r="A34" s="2" t="s">
        <v>57</v>
      </c>
      <c r="B34" s="3" t="s">
        <v>88</v>
      </c>
      <c r="C34" s="15">
        <v>0</v>
      </c>
      <c r="D34" s="15">
        <v>0</v>
      </c>
      <c r="E34" s="15">
        <v>336600</v>
      </c>
      <c r="F34" s="15">
        <v>0</v>
      </c>
      <c r="G34" s="15">
        <v>0</v>
      </c>
      <c r="H34" s="15">
        <v>0</v>
      </c>
      <c r="I34" s="24">
        <f t="shared" si="0"/>
        <v>336600</v>
      </c>
      <c r="K34" s="8"/>
      <c r="L34" s="8"/>
      <c r="M34" s="8"/>
      <c r="N34" s="8"/>
    </row>
    <row r="35" spans="1:14" ht="15" customHeight="1">
      <c r="A35" s="2" t="s">
        <v>58</v>
      </c>
      <c r="B35" s="3" t="s">
        <v>89</v>
      </c>
      <c r="C35" s="15">
        <v>0</v>
      </c>
      <c r="D35" s="15">
        <v>0</v>
      </c>
      <c r="E35" s="15">
        <v>899703.84</v>
      </c>
      <c r="F35" s="15">
        <v>0</v>
      </c>
      <c r="G35" s="15">
        <v>0</v>
      </c>
      <c r="H35" s="15">
        <v>0</v>
      </c>
      <c r="I35" s="24">
        <f t="shared" si="0"/>
        <v>899703.84</v>
      </c>
      <c r="L35" s="8"/>
      <c r="M35" s="8"/>
      <c r="N35" s="8"/>
    </row>
    <row r="36" spans="1:14" ht="15" customHeight="1">
      <c r="A36" s="2" t="s">
        <v>59</v>
      </c>
      <c r="B36" s="3" t="s">
        <v>90</v>
      </c>
      <c r="C36" s="15">
        <v>0</v>
      </c>
      <c r="D36" s="15">
        <v>0</v>
      </c>
      <c r="E36" s="15">
        <v>81590.24999999999</v>
      </c>
      <c r="F36" s="15">
        <v>0</v>
      </c>
      <c r="G36" s="15">
        <v>3260</v>
      </c>
      <c r="H36" s="15">
        <v>0</v>
      </c>
      <c r="I36" s="24">
        <f t="shared" si="0"/>
        <v>84850.24999999999</v>
      </c>
      <c r="L36" s="8"/>
      <c r="M36" s="8"/>
      <c r="N36" s="8"/>
    </row>
    <row r="37" spans="1:14" ht="15" customHeight="1">
      <c r="A37" s="2" t="s">
        <v>60</v>
      </c>
      <c r="B37" s="3" t="s">
        <v>91</v>
      </c>
      <c r="C37" s="15">
        <v>0</v>
      </c>
      <c r="D37" s="15">
        <v>0</v>
      </c>
      <c r="E37" s="15">
        <v>9000</v>
      </c>
      <c r="F37" s="15">
        <v>0</v>
      </c>
      <c r="G37" s="15">
        <v>0</v>
      </c>
      <c r="H37" s="15">
        <v>0</v>
      </c>
      <c r="I37" s="24">
        <f t="shared" si="0"/>
        <v>9000</v>
      </c>
      <c r="K37" s="8"/>
      <c r="L37" s="8"/>
      <c r="M37" s="8"/>
      <c r="N37" s="8"/>
    </row>
    <row r="38" spans="1:14" ht="15" customHeight="1">
      <c r="A38" s="2" t="s">
        <v>61</v>
      </c>
      <c r="B38" s="3" t="s">
        <v>92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24">
        <f t="shared" si="0"/>
        <v>0</v>
      </c>
      <c r="K38" s="8"/>
      <c r="L38" s="8"/>
      <c r="M38" s="8"/>
      <c r="N38" s="8"/>
    </row>
    <row r="39" spans="1:14" ht="15" customHeight="1">
      <c r="A39" s="2" t="s">
        <v>62</v>
      </c>
      <c r="B39" s="3" t="s">
        <v>93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24">
        <f t="shared" si="0"/>
        <v>0</v>
      </c>
      <c r="K39" s="8"/>
      <c r="L39" s="8"/>
      <c r="M39" s="8"/>
      <c r="N39" s="8"/>
    </row>
    <row r="40" spans="1:14" ht="15" customHeight="1">
      <c r="A40" s="2" t="s">
        <v>63</v>
      </c>
      <c r="B40" s="3" t="s">
        <v>94</v>
      </c>
      <c r="C40" s="15">
        <v>0</v>
      </c>
      <c r="D40" s="15">
        <v>0</v>
      </c>
      <c r="E40" s="15">
        <v>259992.84000000003</v>
      </c>
      <c r="F40" s="15">
        <v>0</v>
      </c>
      <c r="G40" s="15">
        <v>0</v>
      </c>
      <c r="H40" s="15">
        <v>0</v>
      </c>
      <c r="I40" s="24">
        <f t="shared" si="0"/>
        <v>259992.84000000003</v>
      </c>
      <c r="K40" s="8"/>
      <c r="L40" s="8"/>
      <c r="M40" s="8"/>
      <c r="N40" s="8"/>
    </row>
    <row r="41" spans="1:14" ht="15" customHeight="1">
      <c r="A41" s="2" t="s">
        <v>64</v>
      </c>
      <c r="B41" s="3" t="s">
        <v>95</v>
      </c>
      <c r="C41" s="15">
        <v>0</v>
      </c>
      <c r="D41" s="15">
        <v>0</v>
      </c>
      <c r="E41" s="15">
        <v>142000</v>
      </c>
      <c r="F41" s="15">
        <v>0</v>
      </c>
      <c r="G41" s="15">
        <v>0</v>
      </c>
      <c r="H41" s="15">
        <v>0</v>
      </c>
      <c r="I41" s="24">
        <f t="shared" si="0"/>
        <v>142000</v>
      </c>
      <c r="L41" s="8"/>
      <c r="M41" s="8"/>
      <c r="N41" s="8"/>
    </row>
    <row r="42" spans="1:14" ht="15" customHeight="1">
      <c r="A42" s="2" t="s">
        <v>65</v>
      </c>
      <c r="B42" s="3" t="s">
        <v>96</v>
      </c>
      <c r="C42" s="15">
        <v>0</v>
      </c>
      <c r="D42" s="15">
        <v>0</v>
      </c>
      <c r="E42" s="15">
        <v>69543.63</v>
      </c>
      <c r="F42" s="15">
        <v>0</v>
      </c>
      <c r="G42" s="15">
        <v>0</v>
      </c>
      <c r="H42" s="15">
        <v>0</v>
      </c>
      <c r="I42" s="24">
        <f t="shared" si="0"/>
        <v>69543.63</v>
      </c>
      <c r="K42" s="8"/>
      <c r="L42" s="8"/>
      <c r="M42" s="8"/>
      <c r="N42" s="8"/>
    </row>
    <row r="43" spans="1:14" ht="15" customHeight="1">
      <c r="A43" s="2" t="s">
        <v>66</v>
      </c>
      <c r="B43" s="3" t="s">
        <v>97</v>
      </c>
      <c r="C43" s="15">
        <v>0</v>
      </c>
      <c r="D43" s="15">
        <v>0</v>
      </c>
      <c r="E43" s="15">
        <v>61800</v>
      </c>
      <c r="F43" s="15">
        <v>0</v>
      </c>
      <c r="G43" s="15">
        <v>0</v>
      </c>
      <c r="H43" s="15">
        <v>0</v>
      </c>
      <c r="I43" s="24">
        <f t="shared" si="0"/>
        <v>61800</v>
      </c>
      <c r="K43" s="8"/>
      <c r="L43" s="8"/>
      <c r="M43" s="8"/>
      <c r="N43" s="8"/>
    </row>
    <row r="44" spans="1:9" ht="15" customHeight="1">
      <c r="A44" s="51" t="s">
        <v>8</v>
      </c>
      <c r="B44" s="52"/>
      <c r="C44" s="6">
        <f aca="true" t="shared" si="1" ref="C44:I44">SUM(C12:C43)</f>
        <v>20622</v>
      </c>
      <c r="D44" s="6">
        <f t="shared" si="1"/>
        <v>0</v>
      </c>
      <c r="E44" s="6">
        <f t="shared" si="1"/>
        <v>11147230.3</v>
      </c>
      <c r="F44" s="6">
        <f t="shared" si="1"/>
        <v>0</v>
      </c>
      <c r="G44" s="6">
        <f t="shared" si="1"/>
        <v>162107.28</v>
      </c>
      <c r="H44" s="6">
        <f t="shared" si="1"/>
        <v>913667.86</v>
      </c>
      <c r="I44" s="6">
        <f t="shared" si="1"/>
        <v>12243627.440000003</v>
      </c>
    </row>
    <row r="45" ht="12.75">
      <c r="A45" s="33" t="s">
        <v>163</v>
      </c>
    </row>
    <row r="46" ht="7.5" customHeight="1"/>
    <row r="47" ht="12.75">
      <c r="A47" s="39" t="s">
        <v>9</v>
      </c>
    </row>
    <row r="48" ht="12.75">
      <c r="A48" s="13" t="s">
        <v>120</v>
      </c>
    </row>
    <row r="49" ht="12.75">
      <c r="A49" s="13" t="s">
        <v>121</v>
      </c>
    </row>
    <row r="50" ht="12.75">
      <c r="A50" s="13" t="s">
        <v>122</v>
      </c>
    </row>
    <row r="51" ht="12.75">
      <c r="A51" s="13" t="s">
        <v>123</v>
      </c>
    </row>
    <row r="52" ht="12.75">
      <c r="A52" s="13" t="s">
        <v>124</v>
      </c>
    </row>
    <row r="53" ht="12.75">
      <c r="A53" s="13" t="s">
        <v>125</v>
      </c>
    </row>
    <row r="54" ht="12.75">
      <c r="A54" s="13" t="s">
        <v>126</v>
      </c>
    </row>
    <row r="55" spans="1:19" ht="12.75">
      <c r="A55" s="13"/>
      <c r="P55" s="5"/>
      <c r="Q55" s="5"/>
      <c r="R55" s="5"/>
      <c r="S55" s="5"/>
    </row>
    <row r="56" spans="16:19" ht="12.75">
      <c r="P56" s="5"/>
      <c r="Q56" s="5"/>
      <c r="R56" s="5"/>
      <c r="S56" s="5"/>
    </row>
    <row r="57" spans="1:19" ht="12.75">
      <c r="A57" s="13"/>
      <c r="P57" s="5"/>
      <c r="Q57" s="5"/>
      <c r="R57" s="5"/>
      <c r="S57" s="5"/>
    </row>
    <row r="58" spans="3:19" ht="12.75">
      <c r="C58" s="5">
        <v>1000000</v>
      </c>
      <c r="P58" s="5"/>
      <c r="Q58" s="5"/>
      <c r="R58" s="5"/>
      <c r="S58" s="5"/>
    </row>
    <row r="59" spans="3:19" ht="12.75">
      <c r="C59" s="22" t="s">
        <v>105</v>
      </c>
      <c r="D59" s="22" t="s">
        <v>103</v>
      </c>
      <c r="E59" s="22" t="s">
        <v>104</v>
      </c>
      <c r="P59" s="5"/>
      <c r="Q59" s="5"/>
      <c r="R59" s="5"/>
      <c r="S59" s="5"/>
    </row>
    <row r="60" spans="3:19" ht="12.75">
      <c r="C60" s="28" t="s">
        <v>113</v>
      </c>
      <c r="D60" s="29">
        <f>+C44/$C$58</f>
        <v>0.020622</v>
      </c>
      <c r="E60" s="29">
        <f>+C44/I44*100</f>
        <v>0.16843047618900756</v>
      </c>
      <c r="P60" s="5"/>
      <c r="Q60" s="5"/>
      <c r="R60" s="5"/>
      <c r="S60" s="5"/>
    </row>
    <row r="61" spans="3:19" ht="12.75">
      <c r="C61" s="28" t="s">
        <v>114</v>
      </c>
      <c r="D61" s="29">
        <f>+D44/$C$58</f>
        <v>0</v>
      </c>
      <c r="E61" s="29">
        <f>+D44/I44*100</f>
        <v>0</v>
      </c>
      <c r="P61" s="5"/>
      <c r="Q61" s="5"/>
      <c r="R61" s="5"/>
      <c r="S61" s="5"/>
    </row>
    <row r="62" spans="3:19" ht="12.75">
      <c r="C62" s="28" t="s">
        <v>115</v>
      </c>
      <c r="D62" s="29">
        <f>+E44/$C$58</f>
        <v>11.1472303</v>
      </c>
      <c r="E62" s="29">
        <f>+E44/I44*100</f>
        <v>91.04516087758383</v>
      </c>
      <c r="F62" s="29"/>
      <c r="P62" s="5"/>
      <c r="Q62" s="5"/>
      <c r="R62" s="5"/>
      <c r="S62" s="5"/>
    </row>
    <row r="63" spans="3:19" ht="12.75">
      <c r="C63" s="28" t="s">
        <v>116</v>
      </c>
      <c r="D63" s="29">
        <f>+F44/$C$58</f>
        <v>0</v>
      </c>
      <c r="E63" s="29">
        <f>+F44/I44*100</f>
        <v>0</v>
      </c>
      <c r="P63" s="5"/>
      <c r="Q63" s="5"/>
      <c r="R63" s="5"/>
      <c r="S63" s="5"/>
    </row>
    <row r="64" spans="3:19" ht="12.75">
      <c r="C64" s="28" t="s">
        <v>117</v>
      </c>
      <c r="D64" s="29">
        <f>+G44/$C$58</f>
        <v>0.16210728</v>
      </c>
      <c r="E64" s="29">
        <f>+G44/I44*100</f>
        <v>1.3240134984048482</v>
      </c>
      <c r="F64" s="30"/>
      <c r="P64" s="5"/>
      <c r="Q64" s="5"/>
      <c r="R64" s="5"/>
      <c r="S64" s="5"/>
    </row>
    <row r="65" spans="3:19" ht="12.75">
      <c r="C65" s="28" t="s">
        <v>118</v>
      </c>
      <c r="D65" s="29">
        <f>+H44/$C$58</f>
        <v>0.91366786</v>
      </c>
      <c r="E65" s="29">
        <f>+H44/I44*100</f>
        <v>7.462395147822301</v>
      </c>
      <c r="P65" s="5"/>
      <c r="Q65" s="5"/>
      <c r="R65" s="5"/>
      <c r="S65" s="5"/>
    </row>
    <row r="66" spans="16:19" ht="12.75">
      <c r="P66" s="5"/>
      <c r="Q66" s="5"/>
      <c r="R66" s="5"/>
      <c r="S66" s="5"/>
    </row>
    <row r="67" spans="16:19" ht="12.75">
      <c r="P67" s="5"/>
      <c r="Q67" s="5"/>
      <c r="R67" s="5"/>
      <c r="S67" s="5"/>
    </row>
    <row r="68" spans="16:19" ht="12.75">
      <c r="P68" s="5"/>
      <c r="Q68" s="5"/>
      <c r="R68" s="5"/>
      <c r="S68" s="5"/>
    </row>
    <row r="69" spans="12:19" ht="12.75">
      <c r="L69" s="18"/>
      <c r="P69" s="5"/>
      <c r="Q69" s="5"/>
      <c r="R69" s="5"/>
      <c r="S69" s="5"/>
    </row>
    <row r="70" spans="12:19" ht="12.75">
      <c r="L70" s="31"/>
      <c r="P70" s="5"/>
      <c r="Q70" s="5"/>
      <c r="R70" s="5"/>
      <c r="S70" s="5"/>
    </row>
    <row r="71" spans="16:19" ht="12.75">
      <c r="P71" s="5"/>
      <c r="Q71" s="5"/>
      <c r="R71" s="5"/>
      <c r="S71" s="5"/>
    </row>
    <row r="72" s="16" customFormat="1" ht="12.75">
      <c r="A72" s="19"/>
    </row>
    <row r="73" s="16" customFormat="1" ht="12.75">
      <c r="A73" s="19"/>
    </row>
    <row r="74" s="16" customFormat="1" ht="12.75">
      <c r="A74" s="19"/>
    </row>
    <row r="75" s="16" customFormat="1" ht="12.75">
      <c r="A75" s="19"/>
    </row>
    <row r="76" s="16" customFormat="1" ht="12.75">
      <c r="A76" s="19"/>
    </row>
    <row r="77" s="16" customFormat="1" ht="12.75">
      <c r="A77" s="19"/>
    </row>
    <row r="78" s="16" customFormat="1" ht="12.75">
      <c r="A78" s="19"/>
    </row>
  </sheetData>
  <sheetProtection/>
  <mergeCells count="5">
    <mergeCell ref="I10:I11"/>
    <mergeCell ref="A44:B44"/>
    <mergeCell ref="A10:A11"/>
    <mergeCell ref="B10:B11"/>
    <mergeCell ref="C10:H10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8515625" style="5" bestFit="1" customWidth="1"/>
    <col min="3" max="16384" width="11.421875" style="5" customWidth="1"/>
  </cols>
  <sheetData>
    <row r="1" spans="1:13" s="37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7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7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7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164</v>
      </c>
    </row>
    <row r="7" ht="15.75">
      <c r="A7" s="21" t="s">
        <v>20</v>
      </c>
    </row>
    <row r="8" ht="12.75">
      <c r="A8" s="10" t="s">
        <v>0</v>
      </c>
    </row>
    <row r="9" spans="1:8" ht="12.75">
      <c r="A9" s="10"/>
      <c r="H9" s="14" t="s">
        <v>1</v>
      </c>
    </row>
    <row r="10" spans="1:8" s="10" customFormat="1" ht="12.75">
      <c r="A10" s="56" t="s">
        <v>2</v>
      </c>
      <c r="B10" s="53" t="s">
        <v>34</v>
      </c>
      <c r="C10" s="51" t="s">
        <v>13</v>
      </c>
      <c r="D10" s="59"/>
      <c r="E10" s="59"/>
      <c r="F10" s="59"/>
      <c r="G10" s="59"/>
      <c r="H10" s="56" t="s">
        <v>31</v>
      </c>
    </row>
    <row r="11" spans="1:8" s="10" customFormat="1" ht="12.75">
      <c r="A11" s="58"/>
      <c r="B11" s="55"/>
      <c r="C11" s="7" t="s">
        <v>113</v>
      </c>
      <c r="D11" s="7" t="s">
        <v>114</v>
      </c>
      <c r="E11" s="7" t="s">
        <v>115</v>
      </c>
      <c r="F11" s="7" t="s">
        <v>117</v>
      </c>
      <c r="G11" s="7" t="s">
        <v>119</v>
      </c>
      <c r="H11" s="55"/>
    </row>
    <row r="12" spans="1:8" ht="15" customHeight="1">
      <c r="A12" s="2" t="s">
        <v>6</v>
      </c>
      <c r="B12" s="3" t="s">
        <v>7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4">
        <f aca="true" t="shared" si="0" ref="H12:H17">SUM(C12:G12)</f>
        <v>0</v>
      </c>
    </row>
    <row r="13" spans="1:8" ht="15" customHeight="1">
      <c r="A13" s="2" t="s">
        <v>48</v>
      </c>
      <c r="B13" s="3" t="s">
        <v>79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4">
        <f t="shared" si="0"/>
        <v>0</v>
      </c>
    </row>
    <row r="14" spans="1:8" ht="15" customHeight="1">
      <c r="A14" s="2" t="s">
        <v>50</v>
      </c>
      <c r="B14" s="3" t="s">
        <v>81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4">
        <f t="shared" si="0"/>
        <v>0</v>
      </c>
    </row>
    <row r="15" spans="1:8" ht="15" customHeight="1">
      <c r="A15" s="32" t="s">
        <v>53</v>
      </c>
      <c r="B15" s="3" t="s">
        <v>84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4">
        <f t="shared" si="0"/>
        <v>0</v>
      </c>
    </row>
    <row r="16" spans="1:8" ht="15" customHeight="1">
      <c r="A16" s="32">
        <v>125</v>
      </c>
      <c r="B16" s="3" t="s">
        <v>90</v>
      </c>
      <c r="C16" s="15">
        <v>0</v>
      </c>
      <c r="D16" s="15">
        <v>0</v>
      </c>
      <c r="E16" s="15">
        <v>0</v>
      </c>
      <c r="F16" s="15">
        <v>0</v>
      </c>
      <c r="G16" s="15">
        <v>573713.55</v>
      </c>
      <c r="H16" s="4">
        <f t="shared" si="0"/>
        <v>573713.55</v>
      </c>
    </row>
    <row r="17" spans="1:8" ht="15" customHeight="1">
      <c r="A17" s="32">
        <v>144</v>
      </c>
      <c r="B17" s="3" t="s">
        <v>95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4">
        <f t="shared" si="0"/>
        <v>0</v>
      </c>
    </row>
    <row r="18" spans="1:8" ht="12.75">
      <c r="A18" s="51" t="s">
        <v>8</v>
      </c>
      <c r="B18" s="52"/>
      <c r="C18" s="6">
        <f aca="true" t="shared" si="1" ref="C18:H18">SUM(C12:C17)</f>
        <v>0</v>
      </c>
      <c r="D18" s="6">
        <f t="shared" si="1"/>
        <v>0</v>
      </c>
      <c r="E18" s="6">
        <f t="shared" si="1"/>
        <v>0</v>
      </c>
      <c r="F18" s="6">
        <f t="shared" si="1"/>
        <v>0</v>
      </c>
      <c r="G18" s="6">
        <f t="shared" si="1"/>
        <v>573713.55</v>
      </c>
      <c r="H18" s="6">
        <f t="shared" si="1"/>
        <v>573713.55</v>
      </c>
    </row>
    <row r="19" ht="12.75">
      <c r="A19" s="33" t="s">
        <v>163</v>
      </c>
    </row>
    <row r="20" ht="9" customHeight="1"/>
    <row r="21" ht="12.75">
      <c r="A21" s="39" t="s">
        <v>9</v>
      </c>
    </row>
    <row r="22" ht="12.75">
      <c r="A22" s="13" t="s">
        <v>120</v>
      </c>
    </row>
    <row r="23" ht="12.75">
      <c r="A23" s="13" t="s">
        <v>121</v>
      </c>
    </row>
    <row r="24" ht="12.75">
      <c r="A24" s="13" t="s">
        <v>122</v>
      </c>
    </row>
    <row r="25" ht="12.75">
      <c r="A25" s="13" t="s">
        <v>123</v>
      </c>
    </row>
    <row r="26" ht="12.75">
      <c r="A26" s="13" t="s">
        <v>124</v>
      </c>
    </row>
    <row r="27" ht="12.75">
      <c r="A27" s="13" t="s">
        <v>125</v>
      </c>
    </row>
    <row r="28" ht="12.75">
      <c r="A28" s="13" t="s">
        <v>126</v>
      </c>
    </row>
    <row r="29" ht="12.75">
      <c r="A29" s="13"/>
    </row>
    <row r="48" ht="12.75">
      <c r="A48" s="33"/>
    </row>
  </sheetData>
  <sheetProtection/>
  <mergeCells count="5">
    <mergeCell ref="H10:H11"/>
    <mergeCell ref="A18:B18"/>
    <mergeCell ref="A10:A11"/>
    <mergeCell ref="B10:B11"/>
    <mergeCell ref="C10:G10"/>
  </mergeCells>
  <printOptions/>
  <pageMargins left="0.37" right="0.38" top="0.69" bottom="1" header="0" footer="0"/>
  <pageSetup fitToHeight="1" fitToWidth="1" horizontalDpi="600" verticalDpi="600" orientation="portrait" paperSize="9" scale="66" r:id="rId2"/>
  <ignoredErrors>
    <ignoredError sqref="A12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zoomScale="140" zoomScaleNormal="140" zoomScalePageLayoutView="0" workbookViewId="0" topLeftCell="A22">
      <selection activeCell="A1" sqref="A1"/>
    </sheetView>
  </sheetViews>
  <sheetFormatPr defaultColWidth="11.421875" defaultRowHeight="12.75"/>
  <cols>
    <col min="1" max="1" width="11.421875" style="11" customWidth="1"/>
    <col min="2" max="2" width="67.8515625" style="5" bestFit="1" customWidth="1"/>
    <col min="3" max="7" width="11.421875" style="5" customWidth="1"/>
    <col min="8" max="16384" width="11.421875" style="5" customWidth="1"/>
  </cols>
  <sheetData>
    <row r="1" spans="1:13" s="37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7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7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7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164</v>
      </c>
    </row>
    <row r="7" ht="15.75">
      <c r="A7" s="21" t="s">
        <v>15</v>
      </c>
    </row>
    <row r="8" ht="12.75">
      <c r="A8" s="10" t="s">
        <v>0</v>
      </c>
    </row>
    <row r="9" spans="1:8" ht="12.75">
      <c r="A9" s="10"/>
      <c r="H9" s="20" t="s">
        <v>35</v>
      </c>
    </row>
    <row r="10" spans="1:8" s="10" customFormat="1" ht="12.75">
      <c r="A10" s="56" t="s">
        <v>2</v>
      </c>
      <c r="B10" s="53" t="s">
        <v>34</v>
      </c>
      <c r="C10" s="51" t="s">
        <v>13</v>
      </c>
      <c r="D10" s="59"/>
      <c r="E10" s="59"/>
      <c r="F10" s="59"/>
      <c r="G10" s="59"/>
      <c r="H10" s="56" t="s">
        <v>31</v>
      </c>
    </row>
    <row r="11" spans="1:13" s="10" customFormat="1" ht="12.75">
      <c r="A11" s="58"/>
      <c r="B11" s="55"/>
      <c r="C11" s="7" t="s">
        <v>113</v>
      </c>
      <c r="D11" s="7" t="s">
        <v>114</v>
      </c>
      <c r="E11" s="7" t="s">
        <v>115</v>
      </c>
      <c r="F11" s="7" t="s">
        <v>117</v>
      </c>
      <c r="G11" s="7" t="s">
        <v>119</v>
      </c>
      <c r="H11" s="55"/>
      <c r="K11" s="14"/>
      <c r="L11" s="14"/>
      <c r="M11" s="14"/>
    </row>
    <row r="12" spans="1:8" ht="15" customHeight="1">
      <c r="A12" s="2" t="s">
        <v>6</v>
      </c>
      <c r="B12" s="3" t="s">
        <v>7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4">
        <f>SUM(C12:G12)</f>
        <v>0</v>
      </c>
    </row>
    <row r="13" spans="1:8" ht="15" customHeight="1">
      <c r="A13" s="2" t="s">
        <v>36</v>
      </c>
      <c r="B13" s="3" t="s">
        <v>67</v>
      </c>
      <c r="C13" s="15">
        <v>0</v>
      </c>
      <c r="D13" s="15">
        <v>0</v>
      </c>
      <c r="E13" s="15">
        <v>148121.9</v>
      </c>
      <c r="F13" s="15">
        <v>0</v>
      </c>
      <c r="G13" s="15">
        <v>0</v>
      </c>
      <c r="H13" s="4">
        <f aca="true" t="shared" si="0" ref="H13:H42">SUM(C13:G13)</f>
        <v>148121.9</v>
      </c>
    </row>
    <row r="14" spans="1:8" ht="15" customHeight="1">
      <c r="A14" s="2" t="s">
        <v>37</v>
      </c>
      <c r="B14" s="3" t="s">
        <v>68</v>
      </c>
      <c r="C14" s="15">
        <v>0</v>
      </c>
      <c r="D14" s="15">
        <v>0</v>
      </c>
      <c r="E14" s="15">
        <v>867852.1900000001</v>
      </c>
      <c r="F14" s="15">
        <v>0</v>
      </c>
      <c r="G14" s="15">
        <v>0</v>
      </c>
      <c r="H14" s="4">
        <f t="shared" si="0"/>
        <v>867852.1900000001</v>
      </c>
    </row>
    <row r="15" spans="1:8" ht="15" customHeight="1">
      <c r="A15" s="2" t="s">
        <v>38</v>
      </c>
      <c r="B15" s="3" t="s">
        <v>69</v>
      </c>
      <c r="C15" s="15">
        <v>0</v>
      </c>
      <c r="D15" s="15">
        <v>0</v>
      </c>
      <c r="E15" s="15">
        <v>221468.56</v>
      </c>
      <c r="F15" s="15">
        <v>0</v>
      </c>
      <c r="G15" s="15">
        <v>0</v>
      </c>
      <c r="H15" s="4">
        <f t="shared" si="0"/>
        <v>221468.56</v>
      </c>
    </row>
    <row r="16" spans="1:8" ht="15" customHeight="1">
      <c r="A16" s="2" t="s">
        <v>39</v>
      </c>
      <c r="B16" s="3" t="s">
        <v>70</v>
      </c>
      <c r="C16" s="15">
        <v>0</v>
      </c>
      <c r="D16" s="15">
        <v>0</v>
      </c>
      <c r="E16" s="15">
        <v>196075</v>
      </c>
      <c r="F16" s="15">
        <v>0</v>
      </c>
      <c r="G16" s="15">
        <v>0</v>
      </c>
      <c r="H16" s="4">
        <f t="shared" si="0"/>
        <v>196075</v>
      </c>
    </row>
    <row r="17" spans="1:8" ht="15" customHeight="1">
      <c r="A17" s="2" t="s">
        <v>40</v>
      </c>
      <c r="B17" s="3" t="s">
        <v>71</v>
      </c>
      <c r="C17" s="15">
        <v>0</v>
      </c>
      <c r="D17" s="15">
        <v>0</v>
      </c>
      <c r="E17" s="15">
        <v>2427051.19</v>
      </c>
      <c r="F17" s="15">
        <v>0</v>
      </c>
      <c r="G17" s="15">
        <v>0</v>
      </c>
      <c r="H17" s="4">
        <f t="shared" si="0"/>
        <v>2427051.19</v>
      </c>
    </row>
    <row r="18" spans="1:8" ht="15" customHeight="1">
      <c r="A18" s="2" t="s">
        <v>41</v>
      </c>
      <c r="B18" s="3" t="s">
        <v>72</v>
      </c>
      <c r="C18" s="15">
        <v>0</v>
      </c>
      <c r="D18" s="15">
        <v>0</v>
      </c>
      <c r="E18" s="15">
        <v>964770.23</v>
      </c>
      <c r="F18" s="15">
        <v>0</v>
      </c>
      <c r="G18" s="15">
        <v>0</v>
      </c>
      <c r="H18" s="4">
        <f t="shared" si="0"/>
        <v>964770.23</v>
      </c>
    </row>
    <row r="19" spans="1:8" ht="15" customHeight="1">
      <c r="A19" s="2" t="s">
        <v>42</v>
      </c>
      <c r="B19" s="3" t="s">
        <v>73</v>
      </c>
      <c r="C19" s="15">
        <v>0</v>
      </c>
      <c r="D19" s="15">
        <v>0</v>
      </c>
      <c r="E19" s="15">
        <v>556795.5</v>
      </c>
      <c r="F19" s="15">
        <v>0</v>
      </c>
      <c r="G19" s="15">
        <v>0</v>
      </c>
      <c r="H19" s="4">
        <f t="shared" si="0"/>
        <v>556795.5</v>
      </c>
    </row>
    <row r="20" spans="1:8" ht="15" customHeight="1">
      <c r="A20" s="2" t="s">
        <v>43</v>
      </c>
      <c r="B20" s="3" t="s">
        <v>74</v>
      </c>
      <c r="C20" s="15">
        <v>0</v>
      </c>
      <c r="D20" s="15">
        <v>0</v>
      </c>
      <c r="E20" s="15">
        <v>162779.05</v>
      </c>
      <c r="F20" s="15">
        <v>0</v>
      </c>
      <c r="G20" s="15">
        <v>0</v>
      </c>
      <c r="H20" s="4">
        <f t="shared" si="0"/>
        <v>162779.05</v>
      </c>
    </row>
    <row r="21" spans="1:8" ht="15" customHeight="1">
      <c r="A21" s="2" t="s">
        <v>44</v>
      </c>
      <c r="B21" s="3" t="s">
        <v>75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4">
        <f t="shared" si="0"/>
        <v>0</v>
      </c>
    </row>
    <row r="22" spans="1:8" ht="15" customHeight="1">
      <c r="A22" s="2" t="s">
        <v>45</v>
      </c>
      <c r="B22" s="3" t="s">
        <v>76</v>
      </c>
      <c r="C22" s="15">
        <v>0</v>
      </c>
      <c r="D22" s="15">
        <v>0</v>
      </c>
      <c r="E22" s="15">
        <v>3355321.64</v>
      </c>
      <c r="F22" s="15">
        <v>0</v>
      </c>
      <c r="G22" s="15">
        <v>0</v>
      </c>
      <c r="H22" s="4">
        <f t="shared" si="0"/>
        <v>3355321.64</v>
      </c>
    </row>
    <row r="23" spans="1:8" ht="15" customHeight="1">
      <c r="A23" s="2" t="s">
        <v>46</v>
      </c>
      <c r="B23" s="3" t="s">
        <v>77</v>
      </c>
      <c r="C23" s="15">
        <v>0</v>
      </c>
      <c r="D23" s="15">
        <v>0</v>
      </c>
      <c r="E23" s="15">
        <v>395659.99</v>
      </c>
      <c r="F23" s="15">
        <v>0</v>
      </c>
      <c r="G23" s="15">
        <v>0</v>
      </c>
      <c r="H23" s="4">
        <f t="shared" si="0"/>
        <v>395659.99</v>
      </c>
    </row>
    <row r="24" spans="1:8" ht="15" customHeight="1">
      <c r="A24" s="2" t="s">
        <v>47</v>
      </c>
      <c r="B24" s="3" t="s">
        <v>78</v>
      </c>
      <c r="C24" s="15">
        <v>0</v>
      </c>
      <c r="D24" s="15">
        <v>0</v>
      </c>
      <c r="E24" s="15">
        <v>185391.13</v>
      </c>
      <c r="F24" s="15">
        <v>0</v>
      </c>
      <c r="G24" s="15">
        <v>0</v>
      </c>
      <c r="H24" s="4">
        <f t="shared" si="0"/>
        <v>185391.13</v>
      </c>
    </row>
    <row r="25" spans="1:8" ht="15" customHeight="1">
      <c r="A25" s="2" t="s">
        <v>48</v>
      </c>
      <c r="B25" s="3" t="s">
        <v>79</v>
      </c>
      <c r="C25" s="15">
        <v>0</v>
      </c>
      <c r="D25" s="15">
        <v>0</v>
      </c>
      <c r="E25" s="15">
        <v>869493.89</v>
      </c>
      <c r="F25" s="15">
        <v>0</v>
      </c>
      <c r="G25" s="15">
        <v>0</v>
      </c>
      <c r="H25" s="4">
        <f t="shared" si="0"/>
        <v>869493.89</v>
      </c>
    </row>
    <row r="26" spans="1:8" ht="15" customHeight="1">
      <c r="A26" s="2" t="s">
        <v>49</v>
      </c>
      <c r="B26" s="3" t="s">
        <v>80</v>
      </c>
      <c r="C26" s="15">
        <v>0</v>
      </c>
      <c r="D26" s="15">
        <v>0</v>
      </c>
      <c r="E26" s="15">
        <v>303187.7</v>
      </c>
      <c r="F26" s="15">
        <v>0</v>
      </c>
      <c r="G26" s="15">
        <v>0</v>
      </c>
      <c r="H26" s="4">
        <f t="shared" si="0"/>
        <v>303187.7</v>
      </c>
    </row>
    <row r="27" spans="1:8" ht="15" customHeight="1">
      <c r="A27" s="2" t="s">
        <v>50</v>
      </c>
      <c r="B27" s="3" t="s">
        <v>81</v>
      </c>
      <c r="C27" s="15">
        <v>0</v>
      </c>
      <c r="D27" s="15">
        <v>0</v>
      </c>
      <c r="E27" s="15">
        <v>386825.26</v>
      </c>
      <c r="F27" s="15">
        <v>0</v>
      </c>
      <c r="G27" s="15">
        <v>5000</v>
      </c>
      <c r="H27" s="4">
        <f t="shared" si="0"/>
        <v>391825.26</v>
      </c>
    </row>
    <row r="28" spans="1:8" ht="15" customHeight="1">
      <c r="A28" s="2" t="s">
        <v>51</v>
      </c>
      <c r="B28" s="3" t="s">
        <v>82</v>
      </c>
      <c r="C28" s="15">
        <v>0</v>
      </c>
      <c r="D28" s="15">
        <v>0</v>
      </c>
      <c r="E28" s="15">
        <v>148204.13</v>
      </c>
      <c r="F28" s="15">
        <v>0</v>
      </c>
      <c r="G28" s="15">
        <v>0</v>
      </c>
      <c r="H28" s="4">
        <f t="shared" si="0"/>
        <v>148204.13</v>
      </c>
    </row>
    <row r="29" spans="1:8" ht="15" customHeight="1">
      <c r="A29" s="2" t="s">
        <v>52</v>
      </c>
      <c r="B29" s="3" t="s">
        <v>83</v>
      </c>
      <c r="C29" s="15">
        <v>0</v>
      </c>
      <c r="D29" s="15">
        <v>0</v>
      </c>
      <c r="E29" s="15">
        <v>287333.4</v>
      </c>
      <c r="F29" s="15">
        <v>0</v>
      </c>
      <c r="G29" s="15">
        <v>0</v>
      </c>
      <c r="H29" s="4">
        <f t="shared" si="0"/>
        <v>287333.4</v>
      </c>
    </row>
    <row r="30" spans="1:8" ht="15" customHeight="1">
      <c r="A30" s="2" t="s">
        <v>53</v>
      </c>
      <c r="B30" s="3" t="s">
        <v>84</v>
      </c>
      <c r="C30" s="15">
        <v>0</v>
      </c>
      <c r="D30" s="15">
        <v>0</v>
      </c>
      <c r="E30" s="15">
        <v>381893.4</v>
      </c>
      <c r="F30" s="15">
        <v>0</v>
      </c>
      <c r="G30" s="15">
        <v>0</v>
      </c>
      <c r="H30" s="4">
        <f t="shared" si="0"/>
        <v>381893.4</v>
      </c>
    </row>
    <row r="31" spans="1:8" ht="15" customHeight="1">
      <c r="A31" s="2" t="s">
        <v>54</v>
      </c>
      <c r="B31" s="3" t="s">
        <v>85</v>
      </c>
      <c r="C31" s="15">
        <v>0</v>
      </c>
      <c r="D31" s="15">
        <v>0</v>
      </c>
      <c r="E31" s="15">
        <v>323704.14999999997</v>
      </c>
      <c r="F31" s="15">
        <v>0</v>
      </c>
      <c r="G31" s="15">
        <v>0</v>
      </c>
      <c r="H31" s="4">
        <f t="shared" si="0"/>
        <v>323704.14999999997</v>
      </c>
    </row>
    <row r="32" spans="1:8" ht="15" customHeight="1">
      <c r="A32" s="2" t="s">
        <v>55</v>
      </c>
      <c r="B32" s="3" t="s">
        <v>86</v>
      </c>
      <c r="C32" s="15">
        <v>0</v>
      </c>
      <c r="D32" s="15">
        <v>0</v>
      </c>
      <c r="E32" s="15">
        <v>51500</v>
      </c>
      <c r="F32" s="15">
        <v>0</v>
      </c>
      <c r="G32" s="15">
        <v>0</v>
      </c>
      <c r="H32" s="4">
        <f t="shared" si="0"/>
        <v>51500</v>
      </c>
    </row>
    <row r="33" spans="1:8" ht="15" customHeight="1">
      <c r="A33" s="2" t="s">
        <v>56</v>
      </c>
      <c r="B33" s="3" t="s">
        <v>87</v>
      </c>
      <c r="C33" s="15">
        <v>0</v>
      </c>
      <c r="D33" s="15">
        <v>0</v>
      </c>
      <c r="E33" s="15">
        <v>790744</v>
      </c>
      <c r="F33" s="15">
        <v>0</v>
      </c>
      <c r="G33" s="15">
        <v>0</v>
      </c>
      <c r="H33" s="4">
        <f t="shared" si="0"/>
        <v>790744</v>
      </c>
    </row>
    <row r="34" spans="1:8" ht="15" customHeight="1">
      <c r="A34" s="2" t="s">
        <v>57</v>
      </c>
      <c r="B34" s="3" t="s">
        <v>88</v>
      </c>
      <c r="C34" s="15">
        <v>0</v>
      </c>
      <c r="D34" s="15">
        <v>0</v>
      </c>
      <c r="E34" s="15">
        <v>37943</v>
      </c>
      <c r="F34" s="15">
        <v>0</v>
      </c>
      <c r="G34" s="15">
        <v>0</v>
      </c>
      <c r="H34" s="4">
        <f t="shared" si="0"/>
        <v>37943</v>
      </c>
    </row>
    <row r="35" spans="1:8" ht="15" customHeight="1">
      <c r="A35" s="2" t="s">
        <v>59</v>
      </c>
      <c r="B35" s="3" t="s">
        <v>90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4">
        <f t="shared" si="0"/>
        <v>0</v>
      </c>
    </row>
    <row r="36" spans="1:8" ht="15" customHeight="1">
      <c r="A36" s="2" t="s">
        <v>60</v>
      </c>
      <c r="B36" s="3" t="s">
        <v>91</v>
      </c>
      <c r="C36" s="15">
        <v>0</v>
      </c>
      <c r="D36" s="15">
        <v>0</v>
      </c>
      <c r="E36" s="15">
        <v>802072.95</v>
      </c>
      <c r="F36" s="15">
        <v>0</v>
      </c>
      <c r="G36" s="15">
        <v>0</v>
      </c>
      <c r="H36" s="4">
        <f t="shared" si="0"/>
        <v>802072.95</v>
      </c>
    </row>
    <row r="37" spans="1:8" ht="15" customHeight="1">
      <c r="A37" s="2" t="s">
        <v>61</v>
      </c>
      <c r="B37" s="3" t="s">
        <v>92</v>
      </c>
      <c r="C37" s="15">
        <v>0</v>
      </c>
      <c r="D37" s="15">
        <v>0</v>
      </c>
      <c r="E37" s="15">
        <v>1237.5</v>
      </c>
      <c r="F37" s="15">
        <v>0</v>
      </c>
      <c r="G37" s="15">
        <v>0</v>
      </c>
      <c r="H37" s="4">
        <f t="shared" si="0"/>
        <v>1237.5</v>
      </c>
    </row>
    <row r="38" spans="1:8" ht="15" customHeight="1">
      <c r="A38" s="2" t="s">
        <v>62</v>
      </c>
      <c r="B38" s="3" t="s">
        <v>93</v>
      </c>
      <c r="C38" s="15">
        <v>0</v>
      </c>
      <c r="D38" s="15">
        <v>0</v>
      </c>
      <c r="E38" s="15">
        <v>1557707.0399999998</v>
      </c>
      <c r="F38" s="15">
        <v>0</v>
      </c>
      <c r="G38" s="15">
        <v>0</v>
      </c>
      <c r="H38" s="4">
        <f t="shared" si="0"/>
        <v>1557707.0399999998</v>
      </c>
    </row>
    <row r="39" spans="1:8" ht="15" customHeight="1">
      <c r="A39" s="2" t="s">
        <v>63</v>
      </c>
      <c r="B39" s="3" t="s">
        <v>94</v>
      </c>
      <c r="C39" s="15">
        <v>0</v>
      </c>
      <c r="D39" s="15">
        <v>0</v>
      </c>
      <c r="E39" s="15">
        <v>167700</v>
      </c>
      <c r="F39" s="15">
        <v>0</v>
      </c>
      <c r="G39" s="15">
        <v>0</v>
      </c>
      <c r="H39" s="4">
        <f t="shared" si="0"/>
        <v>167700</v>
      </c>
    </row>
    <row r="40" spans="1:8" ht="15" customHeight="1">
      <c r="A40" s="2" t="s">
        <v>64</v>
      </c>
      <c r="B40" s="3" t="s">
        <v>95</v>
      </c>
      <c r="C40" s="15">
        <v>0</v>
      </c>
      <c r="D40" s="15">
        <v>0</v>
      </c>
      <c r="E40" s="15">
        <v>223316</v>
      </c>
      <c r="F40" s="15">
        <v>0</v>
      </c>
      <c r="G40" s="15">
        <v>0</v>
      </c>
      <c r="H40" s="4">
        <f t="shared" si="0"/>
        <v>223316</v>
      </c>
    </row>
    <row r="41" spans="1:8" ht="15" customHeight="1">
      <c r="A41" s="2" t="s">
        <v>65</v>
      </c>
      <c r="B41" s="3" t="s">
        <v>96</v>
      </c>
      <c r="C41" s="15">
        <v>0</v>
      </c>
      <c r="D41" s="15">
        <v>0</v>
      </c>
      <c r="E41" s="15">
        <v>3392</v>
      </c>
      <c r="F41" s="15">
        <v>0</v>
      </c>
      <c r="G41" s="15">
        <v>0</v>
      </c>
      <c r="H41" s="4">
        <f t="shared" si="0"/>
        <v>3392</v>
      </c>
    </row>
    <row r="42" spans="1:8" ht="15" customHeight="1">
      <c r="A42" s="2" t="s">
        <v>66</v>
      </c>
      <c r="B42" s="3" t="s">
        <v>97</v>
      </c>
      <c r="C42" s="15">
        <v>0</v>
      </c>
      <c r="D42" s="15">
        <v>0</v>
      </c>
      <c r="E42" s="15">
        <v>14600</v>
      </c>
      <c r="F42" s="15">
        <v>0</v>
      </c>
      <c r="G42" s="15">
        <v>0</v>
      </c>
      <c r="H42" s="4">
        <f t="shared" si="0"/>
        <v>14600</v>
      </c>
    </row>
    <row r="43" spans="1:8" ht="15" customHeight="1">
      <c r="A43" s="51" t="s">
        <v>8</v>
      </c>
      <c r="B43" s="52"/>
      <c r="C43" s="6">
        <f aca="true" t="shared" si="1" ref="C43:H43">SUM(C12:C42)</f>
        <v>0</v>
      </c>
      <c r="D43" s="6">
        <f t="shared" si="1"/>
        <v>0</v>
      </c>
      <c r="E43" s="6">
        <f t="shared" si="1"/>
        <v>15832140.8</v>
      </c>
      <c r="F43" s="6">
        <f t="shared" si="1"/>
        <v>0</v>
      </c>
      <c r="G43" s="6">
        <f t="shared" si="1"/>
        <v>5000</v>
      </c>
      <c r="H43" s="6">
        <f t="shared" si="1"/>
        <v>15837140.8</v>
      </c>
    </row>
    <row r="44" ht="12.75">
      <c r="A44" s="33" t="s">
        <v>163</v>
      </c>
    </row>
    <row r="45" ht="9.75" customHeight="1">
      <c r="A45" s="33"/>
    </row>
    <row r="46" spans="1:8" ht="12.75">
      <c r="A46" s="39" t="s">
        <v>9</v>
      </c>
      <c r="H46" s="8"/>
    </row>
    <row r="47" ht="12.75">
      <c r="A47" s="13" t="s">
        <v>120</v>
      </c>
    </row>
    <row r="48" ht="12.75">
      <c r="A48" s="13" t="s">
        <v>121</v>
      </c>
    </row>
    <row r="49" ht="12.75">
      <c r="A49" s="13" t="s">
        <v>122</v>
      </c>
    </row>
    <row r="50" ht="12.75">
      <c r="A50" s="13" t="s">
        <v>123</v>
      </c>
    </row>
    <row r="51" ht="12.75">
      <c r="A51" s="13" t="s">
        <v>124</v>
      </c>
    </row>
    <row r="52" ht="12.75">
      <c r="A52" s="13" t="s">
        <v>125</v>
      </c>
    </row>
    <row r="53" ht="12.75">
      <c r="A53" s="13" t="s">
        <v>126</v>
      </c>
    </row>
    <row r="54" ht="12.75">
      <c r="A54" s="13"/>
    </row>
    <row r="55" ht="12.75">
      <c r="B55" s="12"/>
    </row>
    <row r="56" ht="12.75">
      <c r="A56" s="13"/>
    </row>
    <row r="60" ht="12.75">
      <c r="C60" s="5">
        <v>1000000</v>
      </c>
    </row>
    <row r="61" spans="3:5" ht="12.75">
      <c r="C61" s="22" t="s">
        <v>105</v>
      </c>
      <c r="D61" s="22" t="s">
        <v>103</v>
      </c>
      <c r="E61" s="22" t="s">
        <v>104</v>
      </c>
    </row>
    <row r="62" spans="3:5" ht="12.75">
      <c r="C62" s="28" t="s">
        <v>113</v>
      </c>
      <c r="D62" s="29">
        <f>+C43/$C$60</f>
        <v>0</v>
      </c>
      <c r="E62" s="29">
        <f>+C43/H43*100</f>
        <v>0</v>
      </c>
    </row>
    <row r="63" spans="3:5" ht="12.75">
      <c r="C63" s="28" t="s">
        <v>114</v>
      </c>
      <c r="D63" s="29">
        <f>+D43/$C$60</f>
        <v>0</v>
      </c>
      <c r="E63" s="29">
        <f>+D43/H43*100</f>
        <v>0</v>
      </c>
    </row>
    <row r="64" spans="3:5" ht="12.75">
      <c r="C64" s="28" t="s">
        <v>115</v>
      </c>
      <c r="D64" s="29">
        <f>+E43/$C$60</f>
        <v>15.832140800000001</v>
      </c>
      <c r="E64" s="29">
        <f>+E43/H43*100</f>
        <v>99.96842864464524</v>
      </c>
    </row>
    <row r="65" spans="3:5" ht="12.75">
      <c r="C65" s="28" t="s">
        <v>117</v>
      </c>
      <c r="D65" s="29">
        <f>+F43/$C$60</f>
        <v>0</v>
      </c>
      <c r="E65" s="29">
        <f>+F43/H43*100</f>
        <v>0</v>
      </c>
    </row>
    <row r="66" spans="3:5" ht="12.75">
      <c r="C66" s="28" t="s">
        <v>119</v>
      </c>
      <c r="D66" s="29">
        <f>+G43/$C$60</f>
        <v>0.005</v>
      </c>
      <c r="E66" s="29">
        <f>+G43/H43*100</f>
        <v>0.03157135535474939</v>
      </c>
    </row>
  </sheetData>
  <sheetProtection/>
  <mergeCells count="5">
    <mergeCell ref="H10:H11"/>
    <mergeCell ref="A43:B43"/>
    <mergeCell ref="A10:A11"/>
    <mergeCell ref="B10:B11"/>
    <mergeCell ref="C10:G10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8515625" style="5" bestFit="1" customWidth="1"/>
    <col min="3" max="16384" width="11.421875" style="5" customWidth="1"/>
  </cols>
  <sheetData>
    <row r="1" spans="1:13" s="37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7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7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7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164</v>
      </c>
    </row>
    <row r="7" ht="15.75">
      <c r="A7" s="21" t="s">
        <v>112</v>
      </c>
    </row>
    <row r="8" ht="12.75">
      <c r="A8" s="10" t="s">
        <v>0</v>
      </c>
    </row>
    <row r="9" spans="1:8" ht="12.75">
      <c r="A9" s="10"/>
      <c r="H9" s="14" t="s">
        <v>1</v>
      </c>
    </row>
    <row r="10" spans="1:8" s="10" customFormat="1" ht="12.75">
      <c r="A10" s="56" t="s">
        <v>2</v>
      </c>
      <c r="B10" s="53" t="s">
        <v>34</v>
      </c>
      <c r="C10" s="51" t="s">
        <v>13</v>
      </c>
      <c r="D10" s="59"/>
      <c r="E10" s="59"/>
      <c r="F10" s="59"/>
      <c r="G10" s="59"/>
      <c r="H10" s="56" t="s">
        <v>31</v>
      </c>
    </row>
    <row r="11" spans="1:8" s="10" customFormat="1" ht="12.75">
      <c r="A11" s="58"/>
      <c r="B11" s="55"/>
      <c r="C11" s="7" t="s">
        <v>113</v>
      </c>
      <c r="D11" s="7" t="s">
        <v>114</v>
      </c>
      <c r="E11" s="7" t="s">
        <v>115</v>
      </c>
      <c r="F11" s="7" t="s">
        <v>117</v>
      </c>
      <c r="G11" s="7" t="s">
        <v>118</v>
      </c>
      <c r="H11" s="55"/>
    </row>
    <row r="12" spans="1:8" ht="15" customHeight="1">
      <c r="A12" s="2" t="s">
        <v>63</v>
      </c>
      <c r="B12" s="3" t="s">
        <v>94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4">
        <f>SUM(C12:G12)</f>
        <v>0</v>
      </c>
    </row>
    <row r="13" spans="1:8" ht="15" customHeight="1">
      <c r="A13" s="2" t="s">
        <v>64</v>
      </c>
      <c r="B13" s="3" t="s">
        <v>95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4">
        <f>SUM(C13:G13)</f>
        <v>0</v>
      </c>
    </row>
    <row r="14" spans="1:8" ht="15" customHeight="1">
      <c r="A14" s="2" t="s">
        <v>65</v>
      </c>
      <c r="B14" s="3" t="s">
        <v>96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4">
        <f>SUM(C14:G14)</f>
        <v>0</v>
      </c>
    </row>
    <row r="15" spans="1:8" ht="15" customHeight="1">
      <c r="A15" s="32" t="s">
        <v>66</v>
      </c>
      <c r="B15" s="3" t="s">
        <v>97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4">
        <f>SUM(C15:G15)</f>
        <v>0</v>
      </c>
    </row>
    <row r="16" spans="1:8" ht="12.75">
      <c r="A16" s="51" t="s">
        <v>8</v>
      </c>
      <c r="B16" s="52"/>
      <c r="C16" s="6">
        <f aca="true" t="shared" si="0" ref="C16:H16">SUM(C12:C15)</f>
        <v>0</v>
      </c>
      <c r="D16" s="6">
        <f t="shared" si="0"/>
        <v>0</v>
      </c>
      <c r="E16" s="6">
        <f t="shared" si="0"/>
        <v>0</v>
      </c>
      <c r="F16" s="6">
        <f t="shared" si="0"/>
        <v>0</v>
      </c>
      <c r="G16" s="6">
        <f t="shared" si="0"/>
        <v>0</v>
      </c>
      <c r="H16" s="6">
        <f t="shared" si="0"/>
        <v>0</v>
      </c>
    </row>
    <row r="17" ht="12.75">
      <c r="A17" s="33" t="s">
        <v>163</v>
      </c>
    </row>
    <row r="18" ht="9" customHeight="1"/>
    <row r="19" ht="12.75">
      <c r="A19" s="39" t="s">
        <v>9</v>
      </c>
    </row>
    <row r="20" ht="12.75">
      <c r="A20" s="13" t="s">
        <v>120</v>
      </c>
    </row>
    <row r="21" ht="12.75">
      <c r="A21" s="13" t="s">
        <v>121</v>
      </c>
    </row>
    <row r="22" ht="12.75">
      <c r="A22" s="13" t="s">
        <v>122</v>
      </c>
    </row>
    <row r="23" ht="12.75">
      <c r="A23" s="13" t="s">
        <v>123</v>
      </c>
    </row>
    <row r="24" ht="12.75">
      <c r="A24" s="13" t="s">
        <v>124</v>
      </c>
    </row>
    <row r="25" ht="12.75">
      <c r="A25" s="13" t="s">
        <v>125</v>
      </c>
    </row>
    <row r="26" ht="12.75">
      <c r="A26" s="13" t="s">
        <v>126</v>
      </c>
    </row>
    <row r="27" ht="12.75">
      <c r="A27" s="13"/>
    </row>
    <row r="46" ht="12.75">
      <c r="A46" s="33"/>
    </row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2019-03-20T20:09:06Z</cp:lastPrinted>
  <dcterms:created xsi:type="dcterms:W3CDTF">2006-10-30T16:22:15Z</dcterms:created>
  <dcterms:modified xsi:type="dcterms:W3CDTF">2019-03-20T21:16:26Z</dcterms:modified>
  <cp:category/>
  <cp:version/>
  <cp:contentType/>
  <cp:contentStatus/>
</cp:coreProperties>
</file>