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<sst xmlns="http://schemas.openxmlformats.org/spreadsheetml/2006/main" count="585" uniqueCount="166">
  <si>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</si>
  <si>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</si>
  <si>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</si>
  <si>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</si>
  <si>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</si>
  <si>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</si>
  <si>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</si>
  <si>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</si>
  <si>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</si>
  <si>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</si>
  <si>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</si>
  <si>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</si>
  <si>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</si>
  <si>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</si>
  <si>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</si>
  <si>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</si>
  <si>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</si>
  <si>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</si>
  <si>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</si>
  <si>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</si>
  <si>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</si>
  <si>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</si>
  <si>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</si>
  <si>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</si>
  <si>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</si>
  <si>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</si>
  <si>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</si>
  <si>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</si>
  <si>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</si>
  <si>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</si>
  <si>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</si>
  <si>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</si>
  <si>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</si>
  <si>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</si>
  <si>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</si>
  <si>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</si>
  <si>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</si>
  <si>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</si>
  <si>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</si>
  <si>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</si>
  <si>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</si>
  <si>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</si>
  <si>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</si>
  <si>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</si>
  <si>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</si>
  <si>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</si>
  <si>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</si>
  <si>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</si>
  <si>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</si>
  <si>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</si>
  <si>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</si>
  <si>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</si>
  <si>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</si>
  <si>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</si>
  <si>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</si>
  <si>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</si>
  <si>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</si>
  <si>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</si>
  <si>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</si>
  <si>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</si>
  <si>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</si>
  <si>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</si>
  <si>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</si>
  <si>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</si>
  <si>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</si>
  <si>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</si>
  <si>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</si>
  <si>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</si>
  <si>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</si>
  <si>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</si>
  <si>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</si>
  <si>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</si>
  <si>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</si>
  <si>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</si>
  <si>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</si>
  <si>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</si>
  <si>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</si>
  <si>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</si>
  <si>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</si>
  <si>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</si>
  <si>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</si>
  <si>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</si>
  <si>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</si>
  <si>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</si>
  <si>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</si>
  <si>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</si>
  <si>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</si>
  <si>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</si>
  <si>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</si>
  <si>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</si>
  <si>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</si>
  <si>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</si>
  <si>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</si>
  <si>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</si>
  <si>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</si>
  <si>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</si>
  <si>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</si>
  <si>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</si>
  <si>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</si>
  <si>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</si>
  <si>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</si>
  <si>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</si>
  <si>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</si>
  <si>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</si>
  <si>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</si>
  <si>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</si>
  <si>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</si>
  <si>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</si>
  <si>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</si>
  <si>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</si>
  <si>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</si>
  <si>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</si>
  <si>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</si>
  <si>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</si>
  <si>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</si>
  <si>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</si>
  <si>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</si>
  <si>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</si>
  <si>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</si>
  <si>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</si>
  <si>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</si>
  <si>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</si>
  <si>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</si>
  <si>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</si>
  <si>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</si>
  <si>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</si>
  <si>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</si>
  <si>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</si>
  <si>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</si>
  <si>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</si>
  <si>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</si>
  <si>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</si>
  <si>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</si>
  <si>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</si>
  <si>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</si>
  <si>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</si>
  <si>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</si>
  <si>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</si>
  <si>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</si>
  <si>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</si>
  <si>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</si>
  <si>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</si>
  <si>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</si>
  <si>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</si>
  <si>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</si>
  <si>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</si>
  <si>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</si>
  <si>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</si>
  <si>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</si>
  <si>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</si>
  <si>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</si>
  <si>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</si>
  <si>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</si>
  <si>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</si>
  <si>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</si>
  <si>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</si>
  <si>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</si>
  <si>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</si>
  <si>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</si>
  <si>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</si>
  <si>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</si>
  <si>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</si>
  <si>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EJECUCION PRESUPUESTAL A MES DE ENERO 2021</t>
  </si>
  <si>
    <t>Fuente: SIAF, Consulta Amigable y Base de Datos al 31 de Enero del 2021</t>
  </si>
  <si>
    <t>HOSPITAL EMERGENCIA ATE VITARTE</t>
  </si>
  <si>
    <t>148 Hosp. Vitarte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</si>
</sst>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5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5.25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3" fontId="55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5" fillId="0" borderId="0" xfId="49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" fontId="5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Enero- 2021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25"/>
          <c:y val="0.0415"/>
          <c:w val="0.9982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62542690"/>
        <c:axId val="26013299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32793100"/>
        <c:axId val="26702445"/>
      </c:lineChart>
      <c:catAx>
        <c:axId val="62542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6013299"/>
        <c:crosses val="autoZero"/>
        <c:auto val="1"/>
        <c:lblOffset val="100"/>
        <c:tickLblSkip val="1"/>
        <c:noMultiLvlLbl val="0"/>
      </c:catAx>
      <c:valAx>
        <c:axId val="26013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42690"/>
        <c:crossesAt val="1"/>
        <c:crossBetween val="between"/>
        <c:dispUnits/>
      </c:valAx>
      <c:catAx>
        <c:axId val="32793100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2445"/>
        <c:crosses val="autoZero"/>
        <c:auto val="1"/>
        <c:lblOffset val="100"/>
        <c:tickLblSkip val="1"/>
        <c:noMultiLvlLbl val="0"/>
      </c:catAx>
      <c:valAx>
        <c:axId val="267024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931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74"/>
          <c:w val="0.12325"/>
          <c:h val="0.0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ENERO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675"/>
          <c:w val="0.991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38995414"/>
        <c:axId val="15414407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4511936"/>
        <c:axId val="40607425"/>
      </c:lineChart>
      <c:catAx>
        <c:axId val="38995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414407"/>
        <c:crosses val="autoZero"/>
        <c:auto val="1"/>
        <c:lblOffset val="100"/>
        <c:tickLblSkip val="1"/>
        <c:noMultiLvlLbl val="0"/>
      </c:catAx>
      <c:valAx>
        <c:axId val="15414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95414"/>
        <c:crossesAt val="1"/>
        <c:crossBetween val="between"/>
        <c:dispUnits/>
      </c:valAx>
      <c:catAx>
        <c:axId val="4511936"/>
        <c:scaling>
          <c:orientation val="minMax"/>
        </c:scaling>
        <c:axPos val="b"/>
        <c:delete val="1"/>
        <c:majorTickMark val="out"/>
        <c:minorTickMark val="none"/>
        <c:tickLblPos val="nextTo"/>
        <c:crossAx val="40607425"/>
        <c:crosses val="autoZero"/>
        <c:auto val="1"/>
        <c:lblOffset val="100"/>
        <c:tickLblSkip val="1"/>
        <c:noMultiLvlLbl val="0"/>
      </c:catAx>
      <c:valAx>
        <c:axId val="40607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19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8"/>
          <c:w val="0.13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ENERO - FUENTE RO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65"/>
          <c:w val="0.9927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29922506"/>
        <c:axId val="867099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7803892"/>
        <c:axId val="3126165"/>
      </c:lineChart>
      <c:catAx>
        <c:axId val="29922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7099"/>
        <c:crosses val="autoZero"/>
        <c:auto val="1"/>
        <c:lblOffset val="100"/>
        <c:tickLblSkip val="1"/>
        <c:noMultiLvlLbl val="0"/>
      </c:catAx>
      <c:valAx>
        <c:axId val="867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22506"/>
        <c:crossesAt val="1"/>
        <c:crossBetween val="between"/>
        <c:dispUnits/>
      </c:valAx>
      <c:catAx>
        <c:axId val="7803892"/>
        <c:scaling>
          <c:orientation val="minMax"/>
        </c:scaling>
        <c:axPos val="b"/>
        <c:delete val="1"/>
        <c:majorTickMark val="out"/>
        <c:minorTickMark val="none"/>
        <c:tickLblPos val="nextTo"/>
        <c:crossAx val="3126165"/>
        <c:crosses val="autoZero"/>
        <c:auto val="1"/>
        <c:lblOffset val="100"/>
        <c:tickLblSkip val="1"/>
        <c:noMultiLvlLbl val="0"/>
      </c:catAx>
      <c:valAx>
        <c:axId val="312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038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45"/>
          <c:w val="0.1152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ENERO - FUENTE RDR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45"/>
          <c:w val="0.993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28135486"/>
        <c:axId val="51892783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64381864"/>
        <c:axId val="42565865"/>
      </c:lineChart>
      <c:catAx>
        <c:axId val="28135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92783"/>
        <c:crosses val="autoZero"/>
        <c:auto val="1"/>
        <c:lblOffset val="100"/>
        <c:tickLblSkip val="1"/>
        <c:noMultiLvlLbl val="0"/>
      </c:catAx>
      <c:valAx>
        <c:axId val="51892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35486"/>
        <c:crossesAt val="1"/>
        <c:crossBetween val="between"/>
        <c:dispUnits/>
      </c:valAx>
      <c:catAx>
        <c:axId val="64381864"/>
        <c:scaling>
          <c:orientation val="minMax"/>
        </c:scaling>
        <c:axPos val="b"/>
        <c:delete val="1"/>
        <c:majorTickMark val="out"/>
        <c:minorTickMark val="none"/>
        <c:tickLblPos val="nextTo"/>
        <c:crossAx val="42565865"/>
        <c:crosses val="autoZero"/>
        <c:auto val="1"/>
        <c:lblOffset val="100"/>
        <c:tickLblSkip val="1"/>
        <c:noMultiLvlLbl val="0"/>
      </c:catAx>
      <c:valAx>
        <c:axId val="42565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818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6525"/>
          <c:w val="0.12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ENERO - FUENTE DYT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475"/>
          <c:w val="0.990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DYT'!$D$62:$D$66</c:f>
              <c:numCache/>
            </c:numRef>
          </c:val>
        </c:ser>
        <c:overlap val="-27"/>
        <c:gapWidth val="219"/>
        <c:axId val="47548466"/>
        <c:axId val="25283011"/>
      </c:barChart>
      <c:lineChart>
        <c:grouping val="standard"/>
        <c:varyColors val="0"/>
        <c:ser>
          <c:idx val="1"/>
          <c:order val="1"/>
          <c:tx>
            <c:strRef>
              <c:f>'EJECUCION DYT'!$E$61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DYT'!$E$62:$E$66</c:f>
              <c:numCache/>
            </c:numRef>
          </c:val>
          <c:smooth val="0"/>
        </c:ser>
        <c:axId val="26220508"/>
        <c:axId val="34657981"/>
      </c:lineChart>
      <c:catAx>
        <c:axId val="47548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83011"/>
        <c:crosses val="autoZero"/>
        <c:auto val="1"/>
        <c:lblOffset val="100"/>
        <c:tickLblSkip val="1"/>
        <c:noMultiLvlLbl val="0"/>
      </c:catAx>
      <c:valAx>
        <c:axId val="25283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48466"/>
        <c:crossesAt val="1"/>
        <c:crossBetween val="between"/>
        <c:dispUnits/>
      </c:valAx>
      <c:catAx>
        <c:axId val="26220508"/>
        <c:scaling>
          <c:orientation val="minMax"/>
        </c:scaling>
        <c:axPos val="b"/>
        <c:delete val="1"/>
        <c:majorTickMark val="out"/>
        <c:minorTickMark val="none"/>
        <c:tickLblPos val="nextTo"/>
        <c:crossAx val="34657981"/>
        <c:crosses val="autoZero"/>
        <c:auto val="1"/>
        <c:lblOffset val="100"/>
        <c:tickLblSkip val="1"/>
        <c:noMultiLvlLbl val="0"/>
      </c:catAx>
      <c:valAx>
        <c:axId val="34657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205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965"/>
          <c:w val="0.147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114300</xdr:rowOff>
    </xdr:from>
    <xdr:to>
      <xdr:col>27</xdr:col>
      <xdr:colOff>57150</xdr:colOff>
      <xdr:row>95</xdr:row>
      <xdr:rowOff>114300</xdr:rowOff>
    </xdr:to>
    <xdr:graphicFrame>
      <xdr:nvGraphicFramePr>
        <xdr:cNvPr id="1" name="Gráfico 9"/>
        <xdr:cNvGraphicFramePr/>
      </xdr:nvGraphicFramePr>
      <xdr:xfrm>
        <a:off x="9525" y="8782050"/>
        <a:ext cx="74295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53</xdr:row>
      <xdr:rowOff>85725</xdr:rowOff>
    </xdr:from>
    <xdr:to>
      <xdr:col>8</xdr:col>
      <xdr:colOff>9525</xdr:colOff>
      <xdr:row>83</xdr:row>
      <xdr:rowOff>38100</xdr:rowOff>
    </xdr:to>
    <xdr:graphicFrame>
      <xdr:nvGraphicFramePr>
        <xdr:cNvPr id="1" name="Gráfico 4"/>
        <xdr:cNvGraphicFramePr/>
      </xdr:nvGraphicFramePr>
      <xdr:xfrm>
        <a:off x="38100" y="97250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95250</xdr:rowOff>
    </xdr:from>
    <xdr:to>
      <xdr:col>9</xdr:col>
      <xdr:colOff>781050</xdr:colOff>
      <xdr:row>90</xdr:row>
      <xdr:rowOff>85725</xdr:rowOff>
    </xdr:to>
    <xdr:graphicFrame>
      <xdr:nvGraphicFramePr>
        <xdr:cNvPr id="1" name="Gráfico 2"/>
        <xdr:cNvGraphicFramePr/>
      </xdr:nvGraphicFramePr>
      <xdr:xfrm>
        <a:off x="28575" y="98964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53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133350</xdr:rowOff>
    </xdr:from>
    <xdr:to>
      <xdr:col>8</xdr:col>
      <xdr:colOff>57150</xdr:colOff>
      <xdr:row>89</xdr:row>
      <xdr:rowOff>57150</xdr:rowOff>
    </xdr:to>
    <xdr:graphicFrame>
      <xdr:nvGraphicFramePr>
        <xdr:cNvPr id="1" name="Gráfico 1"/>
        <xdr:cNvGraphicFramePr/>
      </xdr:nvGraphicFramePr>
      <xdr:xfrm>
        <a:off x="85725" y="9601200"/>
        <a:ext cx="8867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42672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2937"/>
            <a:ext cx="1637498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9983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showGridLines="0" tabSelected="1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hidden="1" customWidth="1"/>
    <col min="6" max="6" width="7.7109375" style="8" hidden="1" customWidth="1"/>
    <col min="7" max="7" width="11.7109375" style="8" hidden="1" customWidth="1"/>
    <col min="8" max="8" width="7.7109375" style="8" hidden="1" customWidth="1"/>
    <col min="9" max="9" width="11.57421875" style="8" hidden="1" customWidth="1"/>
    <col min="10" max="10" width="7.7109375" style="8" hidden="1" customWidth="1"/>
    <col min="11" max="11" width="11.7109375" style="8" hidden="1" customWidth="1"/>
    <col min="12" max="12" width="7.7109375" style="8" hidden="1" customWidth="1"/>
    <col min="13" max="13" width="11.7109375" style="8" hidden="1" customWidth="1"/>
    <col min="14" max="14" width="7.7109375" style="8" hidden="1" customWidth="1"/>
    <col min="15" max="15" width="11.7109375" style="8" hidden="1" customWidth="1"/>
    <col min="16" max="16" width="7.7109375" style="8" hidden="1" customWidth="1"/>
    <col min="17" max="17" width="11.7109375" style="8" hidden="1" customWidth="1"/>
    <col min="18" max="18" width="7.7109375" style="8" hidden="1" customWidth="1"/>
    <col min="19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7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7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7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162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56" t="s">
        <v>1</v>
      </c>
      <c r="B10" s="53" t="s">
        <v>33</v>
      </c>
      <c r="C10" s="59" t="s">
        <v>31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47" t="s">
        <v>30</v>
      </c>
    </row>
    <row r="11" spans="1:27" s="10" customFormat="1" ht="12.75" customHeight="1">
      <c r="A11" s="57"/>
      <c r="B11" s="54"/>
      <c r="C11" s="52" t="s">
        <v>2</v>
      </c>
      <c r="D11" s="52"/>
      <c r="E11" s="52" t="s">
        <v>3</v>
      </c>
      <c r="F11" s="52"/>
      <c r="G11" s="52" t="s">
        <v>4</v>
      </c>
      <c r="H11" s="52"/>
      <c r="I11" s="52" t="s">
        <v>20</v>
      </c>
      <c r="J11" s="52"/>
      <c r="K11" s="52" t="s">
        <v>21</v>
      </c>
      <c r="L11" s="52"/>
      <c r="M11" s="52" t="s">
        <v>22</v>
      </c>
      <c r="N11" s="52"/>
      <c r="O11" s="52" t="s">
        <v>24</v>
      </c>
      <c r="P11" s="52"/>
      <c r="Q11" s="52" t="s">
        <v>25</v>
      </c>
      <c r="R11" s="52"/>
      <c r="S11" s="52" t="s">
        <v>26</v>
      </c>
      <c r="T11" s="52"/>
      <c r="U11" s="52" t="s">
        <v>27</v>
      </c>
      <c r="V11" s="52"/>
      <c r="W11" s="52" t="s">
        <v>28</v>
      </c>
      <c r="X11" s="52"/>
      <c r="Y11" s="52" t="s">
        <v>29</v>
      </c>
      <c r="Z11" s="52"/>
      <c r="AA11" s="48"/>
    </row>
    <row r="12" spans="1:27" s="10" customFormat="1" ht="15.75" customHeight="1">
      <c r="A12" s="58"/>
      <c r="B12" s="55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49"/>
    </row>
    <row r="13" spans="1:28" ht="15" customHeight="1">
      <c r="A13" s="2" t="s">
        <v>5</v>
      </c>
      <c r="B13" s="3" t="s">
        <v>6</v>
      </c>
      <c r="C13" s="4">
        <v>109233001.57000002</v>
      </c>
      <c r="D13" s="40">
        <f aca="true" t="shared" si="0" ref="D13:D46">+C13/$C$46*100</f>
        <v>20.655241426314777</v>
      </c>
      <c r="E13" s="4"/>
      <c r="F13" s="40" t="e">
        <f aca="true" t="shared" si="1" ref="F13:F46">+E13/$E$46*100</f>
        <v>#DIV/0!</v>
      </c>
      <c r="G13" s="4"/>
      <c r="H13" s="40" t="e">
        <f aca="true" t="shared" si="2" ref="H13:H46">+G13/$G$46*100</f>
        <v>#DIV/0!</v>
      </c>
      <c r="I13" s="4"/>
      <c r="J13" s="40" t="e">
        <f aca="true" t="shared" si="3" ref="J13:J46">+I13/$I$46*100</f>
        <v>#DIV/0!</v>
      </c>
      <c r="K13" s="4"/>
      <c r="L13" s="40" t="e">
        <f aca="true" t="shared" si="4" ref="L13:L46">+K13/$K$46*100</f>
        <v>#DIV/0!</v>
      </c>
      <c r="M13" s="4"/>
      <c r="N13" s="40" t="e">
        <f aca="true" t="shared" si="5" ref="N13:N46">+M13/$M$46*100</f>
        <v>#DIV/0!</v>
      </c>
      <c r="O13" s="4"/>
      <c r="P13" s="40" t="e">
        <f aca="true" t="shared" si="6" ref="P13:P46">+O13/$O$46*100</f>
        <v>#DIV/0!</v>
      </c>
      <c r="Q13" s="4"/>
      <c r="R13" s="40" t="e">
        <f aca="true" t="shared" si="7" ref="R13:R46">+Q13/$Q$46*100</f>
        <v>#DIV/0!</v>
      </c>
      <c r="S13" s="4"/>
      <c r="T13" s="40" t="e">
        <f aca="true" t="shared" si="8" ref="T13:T46">+S13/$S$46*100</f>
        <v>#DIV/0!</v>
      </c>
      <c r="U13" s="4"/>
      <c r="V13" s="40" t="e">
        <f aca="true" t="shared" si="9" ref="V13:V46">+U13/$U$46*100</f>
        <v>#DIV/0!</v>
      </c>
      <c r="W13" s="4"/>
      <c r="X13" s="40" t="e">
        <f aca="true" t="shared" si="10" ref="X13:X46">+W13/$W$46*100</f>
        <v>#DIV/0!</v>
      </c>
      <c r="Y13" s="4"/>
      <c r="Z13" s="40" t="e">
        <f aca="true" t="shared" si="11" ref="Z13:Z46">+Y13/$Y$46*100</f>
        <v>#DIV/0!</v>
      </c>
      <c r="AA13" s="24">
        <f aca="true" t="shared" si="12" ref="AA13:AA45">+C13+E13+G13+I13+K13+M13+O13+Q13+S13+U13+W13+Y13</f>
        <v>109233001.57000002</v>
      </c>
      <c r="AB13" s="8"/>
    </row>
    <row r="14" spans="1:28" ht="15" customHeight="1">
      <c r="A14" s="2" t="s">
        <v>35</v>
      </c>
      <c r="B14" s="3" t="s">
        <v>66</v>
      </c>
      <c r="C14" s="4">
        <v>2744455.499999999</v>
      </c>
      <c r="D14" s="40">
        <f t="shared" si="0"/>
        <v>0.5189584660451751</v>
      </c>
      <c r="E14" s="4"/>
      <c r="F14" s="40" t="e">
        <f t="shared" si="1"/>
        <v>#DIV/0!</v>
      </c>
      <c r="G14" s="4"/>
      <c r="H14" s="40" t="e">
        <f t="shared" si="2"/>
        <v>#DIV/0!</v>
      </c>
      <c r="I14" s="4"/>
      <c r="J14" s="40" t="e">
        <f t="shared" si="3"/>
        <v>#DIV/0!</v>
      </c>
      <c r="K14" s="4"/>
      <c r="L14" s="40" t="e">
        <f t="shared" si="4"/>
        <v>#DIV/0!</v>
      </c>
      <c r="M14" s="4"/>
      <c r="N14" s="40" t="e">
        <f t="shared" si="5"/>
        <v>#DIV/0!</v>
      </c>
      <c r="O14" s="4"/>
      <c r="P14" s="40" t="e">
        <f t="shared" si="6"/>
        <v>#DIV/0!</v>
      </c>
      <c r="Q14" s="4"/>
      <c r="R14" s="40" t="e">
        <f t="shared" si="7"/>
        <v>#DIV/0!</v>
      </c>
      <c r="S14" s="4"/>
      <c r="T14" s="40" t="e">
        <f t="shared" si="8"/>
        <v>#DIV/0!</v>
      </c>
      <c r="U14" s="4"/>
      <c r="V14" s="40" t="e">
        <f t="shared" si="9"/>
        <v>#DIV/0!</v>
      </c>
      <c r="W14" s="4"/>
      <c r="X14" s="40" t="e">
        <f t="shared" si="10"/>
        <v>#DIV/0!</v>
      </c>
      <c r="Y14" s="4"/>
      <c r="Z14" s="40" t="e">
        <f t="shared" si="11"/>
        <v>#DIV/0!</v>
      </c>
      <c r="AA14" s="24">
        <f t="shared" si="12"/>
        <v>2744455.499999999</v>
      </c>
      <c r="AB14" s="8"/>
    </row>
    <row r="15" spans="1:28" ht="15" customHeight="1">
      <c r="A15" s="2" t="s">
        <v>36</v>
      </c>
      <c r="B15" s="3" t="s">
        <v>67</v>
      </c>
      <c r="C15" s="4">
        <v>3544718.27</v>
      </c>
      <c r="D15" s="40">
        <f t="shared" si="0"/>
        <v>0.6702828870650326</v>
      </c>
      <c r="E15" s="4"/>
      <c r="F15" s="40" t="e">
        <f t="shared" si="1"/>
        <v>#DIV/0!</v>
      </c>
      <c r="G15" s="4"/>
      <c r="H15" s="40" t="e">
        <f t="shared" si="2"/>
        <v>#DIV/0!</v>
      </c>
      <c r="I15" s="4"/>
      <c r="J15" s="40" t="e">
        <f t="shared" si="3"/>
        <v>#DIV/0!</v>
      </c>
      <c r="K15" s="4"/>
      <c r="L15" s="40" t="e">
        <f t="shared" si="4"/>
        <v>#DIV/0!</v>
      </c>
      <c r="M15" s="4"/>
      <c r="N15" s="40" t="e">
        <f t="shared" si="5"/>
        <v>#DIV/0!</v>
      </c>
      <c r="O15" s="4"/>
      <c r="P15" s="40" t="e">
        <f t="shared" si="6"/>
        <v>#DIV/0!</v>
      </c>
      <c r="Q15" s="4"/>
      <c r="R15" s="40" t="e">
        <f t="shared" si="7"/>
        <v>#DIV/0!</v>
      </c>
      <c r="S15" s="4"/>
      <c r="T15" s="40" t="e">
        <f t="shared" si="8"/>
        <v>#DIV/0!</v>
      </c>
      <c r="U15" s="4"/>
      <c r="V15" s="40" t="e">
        <f t="shared" si="9"/>
        <v>#DIV/0!</v>
      </c>
      <c r="W15" s="4"/>
      <c r="X15" s="40" t="e">
        <f t="shared" si="10"/>
        <v>#DIV/0!</v>
      </c>
      <c r="Y15" s="4"/>
      <c r="Z15" s="40" t="e">
        <f t="shared" si="11"/>
        <v>#DIV/0!</v>
      </c>
      <c r="AA15" s="24">
        <f t="shared" si="12"/>
        <v>3544718.27</v>
      </c>
      <c r="AB15" s="8"/>
    </row>
    <row r="16" spans="1:28" ht="15" customHeight="1">
      <c r="A16" s="2" t="s">
        <v>37</v>
      </c>
      <c r="B16" s="3" t="s">
        <v>68</v>
      </c>
      <c r="C16" s="4">
        <v>1953772.2200000007</v>
      </c>
      <c r="D16" s="40">
        <f t="shared" si="0"/>
        <v>0.369445463514667</v>
      </c>
      <c r="E16" s="4"/>
      <c r="F16" s="40" t="e">
        <f t="shared" si="1"/>
        <v>#DIV/0!</v>
      </c>
      <c r="G16" s="4"/>
      <c r="H16" s="40" t="e">
        <f t="shared" si="2"/>
        <v>#DIV/0!</v>
      </c>
      <c r="I16" s="4"/>
      <c r="J16" s="40" t="e">
        <f t="shared" si="3"/>
        <v>#DIV/0!</v>
      </c>
      <c r="K16" s="4"/>
      <c r="L16" s="40" t="e">
        <f t="shared" si="4"/>
        <v>#DIV/0!</v>
      </c>
      <c r="M16" s="4"/>
      <c r="N16" s="40" t="e">
        <f t="shared" si="5"/>
        <v>#DIV/0!</v>
      </c>
      <c r="O16" s="4"/>
      <c r="P16" s="40" t="e">
        <f t="shared" si="6"/>
        <v>#DIV/0!</v>
      </c>
      <c r="Q16" s="4"/>
      <c r="R16" s="40" t="e">
        <f t="shared" si="7"/>
        <v>#DIV/0!</v>
      </c>
      <c r="S16" s="4"/>
      <c r="T16" s="40" t="e">
        <f t="shared" si="8"/>
        <v>#DIV/0!</v>
      </c>
      <c r="U16" s="4"/>
      <c r="V16" s="40" t="e">
        <f t="shared" si="9"/>
        <v>#DIV/0!</v>
      </c>
      <c r="W16" s="4"/>
      <c r="X16" s="40" t="e">
        <f t="shared" si="10"/>
        <v>#DIV/0!</v>
      </c>
      <c r="Y16" s="4"/>
      <c r="Z16" s="40" t="e">
        <f t="shared" si="11"/>
        <v>#DIV/0!</v>
      </c>
      <c r="AA16" s="24">
        <f t="shared" si="12"/>
        <v>1953772.2200000007</v>
      </c>
      <c r="AB16" s="8"/>
    </row>
    <row r="17" spans="1:28" ht="15" customHeight="1">
      <c r="A17" s="2" t="s">
        <v>38</v>
      </c>
      <c r="B17" s="3" t="s">
        <v>69</v>
      </c>
      <c r="C17" s="4">
        <v>2666299.4600000004</v>
      </c>
      <c r="D17" s="40">
        <f t="shared" si="0"/>
        <v>0.5041796734465833</v>
      </c>
      <c r="E17" s="4"/>
      <c r="F17" s="40" t="e">
        <f t="shared" si="1"/>
        <v>#DIV/0!</v>
      </c>
      <c r="G17" s="4"/>
      <c r="H17" s="40" t="e">
        <f t="shared" si="2"/>
        <v>#DIV/0!</v>
      </c>
      <c r="I17" s="4"/>
      <c r="J17" s="40" t="e">
        <f t="shared" si="3"/>
        <v>#DIV/0!</v>
      </c>
      <c r="K17" s="4"/>
      <c r="L17" s="40" t="e">
        <f t="shared" si="4"/>
        <v>#DIV/0!</v>
      </c>
      <c r="M17" s="4"/>
      <c r="N17" s="40" t="e">
        <f t="shared" si="5"/>
        <v>#DIV/0!</v>
      </c>
      <c r="O17" s="4"/>
      <c r="P17" s="40" t="e">
        <f t="shared" si="6"/>
        <v>#DIV/0!</v>
      </c>
      <c r="Q17" s="4"/>
      <c r="R17" s="40" t="e">
        <f t="shared" si="7"/>
        <v>#DIV/0!</v>
      </c>
      <c r="S17" s="4"/>
      <c r="T17" s="40" t="e">
        <f t="shared" si="8"/>
        <v>#DIV/0!</v>
      </c>
      <c r="U17" s="4"/>
      <c r="V17" s="40" t="e">
        <f t="shared" si="9"/>
        <v>#DIV/0!</v>
      </c>
      <c r="W17" s="4"/>
      <c r="X17" s="40" t="e">
        <f t="shared" si="10"/>
        <v>#DIV/0!</v>
      </c>
      <c r="Y17" s="4"/>
      <c r="Z17" s="40" t="e">
        <f t="shared" si="11"/>
        <v>#DIV/0!</v>
      </c>
      <c r="AA17" s="24">
        <f t="shared" si="12"/>
        <v>2666299.4600000004</v>
      </c>
      <c r="AB17" s="8"/>
    </row>
    <row r="18" spans="1:28" ht="15" customHeight="1">
      <c r="A18" s="2" t="s">
        <v>39</v>
      </c>
      <c r="B18" s="3" t="s">
        <v>70</v>
      </c>
      <c r="C18" s="4">
        <v>13026599.180000007</v>
      </c>
      <c r="D18" s="40">
        <f t="shared" si="0"/>
        <v>2.4632441401356813</v>
      </c>
      <c r="E18" s="4"/>
      <c r="F18" s="40" t="e">
        <f t="shared" si="1"/>
        <v>#DIV/0!</v>
      </c>
      <c r="G18" s="4"/>
      <c r="H18" s="40" t="e">
        <f t="shared" si="2"/>
        <v>#DIV/0!</v>
      </c>
      <c r="I18" s="4"/>
      <c r="J18" s="40" t="e">
        <f t="shared" si="3"/>
        <v>#DIV/0!</v>
      </c>
      <c r="K18" s="4"/>
      <c r="L18" s="40" t="e">
        <f t="shared" si="4"/>
        <v>#DIV/0!</v>
      </c>
      <c r="M18" s="4"/>
      <c r="N18" s="40" t="e">
        <f t="shared" si="5"/>
        <v>#DIV/0!</v>
      </c>
      <c r="O18" s="4"/>
      <c r="P18" s="40" t="e">
        <f t="shared" si="6"/>
        <v>#DIV/0!</v>
      </c>
      <c r="Q18" s="4"/>
      <c r="R18" s="40" t="e">
        <f t="shared" si="7"/>
        <v>#DIV/0!</v>
      </c>
      <c r="S18" s="4"/>
      <c r="T18" s="40" t="e">
        <f t="shared" si="8"/>
        <v>#DIV/0!</v>
      </c>
      <c r="U18" s="4"/>
      <c r="V18" s="40" t="e">
        <f t="shared" si="9"/>
        <v>#DIV/0!</v>
      </c>
      <c r="W18" s="4"/>
      <c r="X18" s="40" t="e">
        <f t="shared" si="10"/>
        <v>#DIV/0!</v>
      </c>
      <c r="Y18" s="4"/>
      <c r="Z18" s="40" t="e">
        <f t="shared" si="11"/>
        <v>#DIV/0!</v>
      </c>
      <c r="AA18" s="24">
        <f t="shared" si="12"/>
        <v>13026599.180000007</v>
      </c>
      <c r="AB18" s="8"/>
    </row>
    <row r="19" spans="1:28" ht="15" customHeight="1">
      <c r="A19" s="2" t="s">
        <v>40</v>
      </c>
      <c r="B19" s="3" t="s">
        <v>71</v>
      </c>
      <c r="C19" s="4">
        <v>10365220.489999989</v>
      </c>
      <c r="D19" s="40">
        <f t="shared" si="0"/>
        <v>1.9599949518986242</v>
      </c>
      <c r="E19" s="4"/>
      <c r="F19" s="40" t="e">
        <f t="shared" si="1"/>
        <v>#DIV/0!</v>
      </c>
      <c r="G19" s="4"/>
      <c r="H19" s="40" t="e">
        <f t="shared" si="2"/>
        <v>#DIV/0!</v>
      </c>
      <c r="I19" s="4"/>
      <c r="J19" s="40" t="e">
        <f t="shared" si="3"/>
        <v>#DIV/0!</v>
      </c>
      <c r="K19" s="4"/>
      <c r="L19" s="40" t="e">
        <f t="shared" si="4"/>
        <v>#DIV/0!</v>
      </c>
      <c r="M19" s="4"/>
      <c r="N19" s="40" t="e">
        <f t="shared" si="5"/>
        <v>#DIV/0!</v>
      </c>
      <c r="O19" s="4"/>
      <c r="P19" s="40" t="e">
        <f t="shared" si="6"/>
        <v>#DIV/0!</v>
      </c>
      <c r="Q19" s="4"/>
      <c r="R19" s="40" t="e">
        <f t="shared" si="7"/>
        <v>#DIV/0!</v>
      </c>
      <c r="S19" s="4"/>
      <c r="T19" s="40" t="e">
        <f t="shared" si="8"/>
        <v>#DIV/0!</v>
      </c>
      <c r="U19" s="4"/>
      <c r="V19" s="40" t="e">
        <f t="shared" si="9"/>
        <v>#DIV/0!</v>
      </c>
      <c r="W19" s="4"/>
      <c r="X19" s="40" t="e">
        <f t="shared" si="10"/>
        <v>#DIV/0!</v>
      </c>
      <c r="Y19" s="4"/>
      <c r="Z19" s="40" t="e">
        <f t="shared" si="11"/>
        <v>#DIV/0!</v>
      </c>
      <c r="AA19" s="24">
        <f t="shared" si="12"/>
        <v>10365220.489999989</v>
      </c>
      <c r="AB19" s="8"/>
    </row>
    <row r="20" spans="1:28" ht="15" customHeight="1">
      <c r="A20" s="2" t="s">
        <v>41</v>
      </c>
      <c r="B20" s="3" t="s">
        <v>72</v>
      </c>
      <c r="C20" s="4">
        <v>13421894.850000015</v>
      </c>
      <c r="D20" s="40">
        <f t="shared" si="0"/>
        <v>2.5379919487765954</v>
      </c>
      <c r="E20" s="4"/>
      <c r="F20" s="40" t="e">
        <f t="shared" si="1"/>
        <v>#DIV/0!</v>
      </c>
      <c r="G20" s="4"/>
      <c r="H20" s="40" t="e">
        <f t="shared" si="2"/>
        <v>#DIV/0!</v>
      </c>
      <c r="I20" s="4"/>
      <c r="J20" s="40" t="e">
        <f t="shared" si="3"/>
        <v>#DIV/0!</v>
      </c>
      <c r="K20" s="4"/>
      <c r="L20" s="40" t="e">
        <f t="shared" si="4"/>
        <v>#DIV/0!</v>
      </c>
      <c r="M20" s="4"/>
      <c r="N20" s="40" t="e">
        <f t="shared" si="5"/>
        <v>#DIV/0!</v>
      </c>
      <c r="O20" s="4"/>
      <c r="P20" s="40" t="e">
        <f t="shared" si="6"/>
        <v>#DIV/0!</v>
      </c>
      <c r="Q20" s="4"/>
      <c r="R20" s="40" t="e">
        <f t="shared" si="7"/>
        <v>#DIV/0!</v>
      </c>
      <c r="S20" s="4"/>
      <c r="T20" s="40" t="e">
        <f t="shared" si="8"/>
        <v>#DIV/0!</v>
      </c>
      <c r="U20" s="4"/>
      <c r="V20" s="40" t="e">
        <f t="shared" si="9"/>
        <v>#DIV/0!</v>
      </c>
      <c r="W20" s="4"/>
      <c r="X20" s="40" t="e">
        <f t="shared" si="10"/>
        <v>#DIV/0!</v>
      </c>
      <c r="Y20" s="4"/>
      <c r="Z20" s="40" t="e">
        <f t="shared" si="11"/>
        <v>#DIV/0!</v>
      </c>
      <c r="AA20" s="24">
        <f t="shared" si="12"/>
        <v>13421894.850000015</v>
      </c>
      <c r="AB20" s="8"/>
    </row>
    <row r="21" spans="1:28" ht="15" customHeight="1">
      <c r="A21" s="2" t="s">
        <v>42</v>
      </c>
      <c r="B21" s="3" t="s">
        <v>73</v>
      </c>
      <c r="C21" s="4">
        <v>2899642.510000001</v>
      </c>
      <c r="D21" s="40">
        <f t="shared" si="0"/>
        <v>0.5483033079126196</v>
      </c>
      <c r="E21" s="4"/>
      <c r="F21" s="40" t="e">
        <f t="shared" si="1"/>
        <v>#DIV/0!</v>
      </c>
      <c r="G21" s="4"/>
      <c r="H21" s="40" t="e">
        <f t="shared" si="2"/>
        <v>#DIV/0!</v>
      </c>
      <c r="I21" s="4"/>
      <c r="J21" s="40" t="e">
        <f t="shared" si="3"/>
        <v>#DIV/0!</v>
      </c>
      <c r="K21" s="4"/>
      <c r="L21" s="40" t="e">
        <f t="shared" si="4"/>
        <v>#DIV/0!</v>
      </c>
      <c r="M21" s="4"/>
      <c r="N21" s="40" t="e">
        <f t="shared" si="5"/>
        <v>#DIV/0!</v>
      </c>
      <c r="O21" s="4"/>
      <c r="P21" s="40" t="e">
        <f t="shared" si="6"/>
        <v>#DIV/0!</v>
      </c>
      <c r="Q21" s="4"/>
      <c r="R21" s="40" t="e">
        <f t="shared" si="7"/>
        <v>#DIV/0!</v>
      </c>
      <c r="S21" s="4"/>
      <c r="T21" s="40" t="e">
        <f t="shared" si="8"/>
        <v>#DIV/0!</v>
      </c>
      <c r="U21" s="4"/>
      <c r="V21" s="40" t="e">
        <f t="shared" si="9"/>
        <v>#DIV/0!</v>
      </c>
      <c r="W21" s="4"/>
      <c r="X21" s="40" t="e">
        <f t="shared" si="10"/>
        <v>#DIV/0!</v>
      </c>
      <c r="Y21" s="4"/>
      <c r="Z21" s="40" t="e">
        <f t="shared" si="11"/>
        <v>#DIV/0!</v>
      </c>
      <c r="AA21" s="24">
        <f t="shared" si="12"/>
        <v>2899642.510000001</v>
      </c>
      <c r="AB21" s="8"/>
    </row>
    <row r="22" spans="1:28" ht="15" customHeight="1">
      <c r="A22" s="2" t="s">
        <v>43</v>
      </c>
      <c r="B22" s="3" t="s">
        <v>74</v>
      </c>
      <c r="C22" s="4">
        <v>6350973.030000004</v>
      </c>
      <c r="D22" s="40">
        <f t="shared" si="0"/>
        <v>1.2009271863009188</v>
      </c>
      <c r="E22" s="4"/>
      <c r="F22" s="40" t="e">
        <f t="shared" si="1"/>
        <v>#DIV/0!</v>
      </c>
      <c r="G22" s="4"/>
      <c r="H22" s="40" t="e">
        <f t="shared" si="2"/>
        <v>#DIV/0!</v>
      </c>
      <c r="I22" s="4"/>
      <c r="J22" s="40" t="e">
        <f t="shared" si="3"/>
        <v>#DIV/0!</v>
      </c>
      <c r="K22" s="4"/>
      <c r="L22" s="40" t="e">
        <f t="shared" si="4"/>
        <v>#DIV/0!</v>
      </c>
      <c r="M22" s="4"/>
      <c r="N22" s="40" t="e">
        <f t="shared" si="5"/>
        <v>#DIV/0!</v>
      </c>
      <c r="O22" s="4"/>
      <c r="P22" s="40" t="e">
        <f t="shared" si="6"/>
        <v>#DIV/0!</v>
      </c>
      <c r="Q22" s="4"/>
      <c r="R22" s="40" t="e">
        <f t="shared" si="7"/>
        <v>#DIV/0!</v>
      </c>
      <c r="S22" s="4"/>
      <c r="T22" s="40" t="e">
        <f t="shared" si="8"/>
        <v>#DIV/0!</v>
      </c>
      <c r="U22" s="4"/>
      <c r="V22" s="40" t="e">
        <f t="shared" si="9"/>
        <v>#DIV/0!</v>
      </c>
      <c r="W22" s="4"/>
      <c r="X22" s="40" t="e">
        <f t="shared" si="10"/>
        <v>#DIV/0!</v>
      </c>
      <c r="Y22" s="4"/>
      <c r="Z22" s="40" t="e">
        <f t="shared" si="11"/>
        <v>#DIV/0!</v>
      </c>
      <c r="AA22" s="24">
        <f t="shared" si="12"/>
        <v>6350973.030000004</v>
      </c>
      <c r="AB22" s="8"/>
    </row>
    <row r="23" spans="1:28" ht="15" customHeight="1">
      <c r="A23" s="2" t="s">
        <v>44</v>
      </c>
      <c r="B23" s="3" t="s">
        <v>75</v>
      </c>
      <c r="C23" s="4">
        <v>13048317.770000005</v>
      </c>
      <c r="D23" s="40">
        <f t="shared" si="0"/>
        <v>2.4673509825133637</v>
      </c>
      <c r="E23" s="4"/>
      <c r="F23" s="40" t="e">
        <f t="shared" si="1"/>
        <v>#DIV/0!</v>
      </c>
      <c r="G23" s="4"/>
      <c r="H23" s="40" t="e">
        <f t="shared" si="2"/>
        <v>#DIV/0!</v>
      </c>
      <c r="I23" s="4"/>
      <c r="J23" s="40" t="e">
        <f t="shared" si="3"/>
        <v>#DIV/0!</v>
      </c>
      <c r="K23" s="4"/>
      <c r="L23" s="40" t="e">
        <f t="shared" si="4"/>
        <v>#DIV/0!</v>
      </c>
      <c r="M23" s="4"/>
      <c r="N23" s="40" t="e">
        <f t="shared" si="5"/>
        <v>#DIV/0!</v>
      </c>
      <c r="O23" s="4"/>
      <c r="P23" s="40" t="e">
        <f t="shared" si="6"/>
        <v>#DIV/0!</v>
      </c>
      <c r="Q23" s="4"/>
      <c r="R23" s="40" t="e">
        <f t="shared" si="7"/>
        <v>#DIV/0!</v>
      </c>
      <c r="S23" s="4"/>
      <c r="T23" s="40" t="e">
        <f t="shared" si="8"/>
        <v>#DIV/0!</v>
      </c>
      <c r="U23" s="4"/>
      <c r="V23" s="40" t="e">
        <f t="shared" si="9"/>
        <v>#DIV/0!</v>
      </c>
      <c r="W23" s="4"/>
      <c r="X23" s="40" t="e">
        <f t="shared" si="10"/>
        <v>#DIV/0!</v>
      </c>
      <c r="Y23" s="4"/>
      <c r="Z23" s="40" t="e">
        <f t="shared" si="11"/>
        <v>#DIV/0!</v>
      </c>
      <c r="AA23" s="24">
        <f t="shared" si="12"/>
        <v>13048317.770000005</v>
      </c>
      <c r="AB23" s="8"/>
    </row>
    <row r="24" spans="1:28" ht="15" customHeight="1">
      <c r="A24" s="2" t="s">
        <v>45</v>
      </c>
      <c r="B24" s="3" t="s">
        <v>76</v>
      </c>
      <c r="C24" s="4">
        <v>10430801.709999995</v>
      </c>
      <c r="D24" s="40">
        <f t="shared" si="0"/>
        <v>1.9723959288255863</v>
      </c>
      <c r="E24" s="4"/>
      <c r="F24" s="40" t="e">
        <f t="shared" si="1"/>
        <v>#DIV/0!</v>
      </c>
      <c r="G24" s="4"/>
      <c r="H24" s="40" t="e">
        <f t="shared" si="2"/>
        <v>#DIV/0!</v>
      </c>
      <c r="I24" s="4"/>
      <c r="J24" s="40" t="e">
        <f t="shared" si="3"/>
        <v>#DIV/0!</v>
      </c>
      <c r="K24" s="4"/>
      <c r="L24" s="40" t="e">
        <f t="shared" si="4"/>
        <v>#DIV/0!</v>
      </c>
      <c r="M24" s="4"/>
      <c r="N24" s="40" t="e">
        <f t="shared" si="5"/>
        <v>#DIV/0!</v>
      </c>
      <c r="O24" s="4"/>
      <c r="P24" s="40" t="e">
        <f t="shared" si="6"/>
        <v>#DIV/0!</v>
      </c>
      <c r="Q24" s="4"/>
      <c r="R24" s="40" t="e">
        <f t="shared" si="7"/>
        <v>#DIV/0!</v>
      </c>
      <c r="S24" s="4"/>
      <c r="T24" s="40" t="e">
        <f t="shared" si="8"/>
        <v>#DIV/0!</v>
      </c>
      <c r="U24" s="4"/>
      <c r="V24" s="40" t="e">
        <f t="shared" si="9"/>
        <v>#DIV/0!</v>
      </c>
      <c r="W24" s="4"/>
      <c r="X24" s="40" t="e">
        <f t="shared" si="10"/>
        <v>#DIV/0!</v>
      </c>
      <c r="Y24" s="4"/>
      <c r="Z24" s="40" t="e">
        <f t="shared" si="11"/>
        <v>#DIV/0!</v>
      </c>
      <c r="AA24" s="24">
        <f t="shared" si="12"/>
        <v>10430801.709999995</v>
      </c>
      <c r="AB24" s="8"/>
    </row>
    <row r="25" spans="1:28" ht="15" customHeight="1">
      <c r="A25" s="2" t="s">
        <v>46</v>
      </c>
      <c r="B25" s="3" t="s">
        <v>77</v>
      </c>
      <c r="C25" s="4">
        <v>17774702.390000008</v>
      </c>
      <c r="D25" s="40">
        <f t="shared" si="0"/>
        <v>3.3610791964832063</v>
      </c>
      <c r="E25" s="4"/>
      <c r="F25" s="40" t="e">
        <f t="shared" si="1"/>
        <v>#DIV/0!</v>
      </c>
      <c r="G25" s="4"/>
      <c r="H25" s="40" t="e">
        <f t="shared" si="2"/>
        <v>#DIV/0!</v>
      </c>
      <c r="I25" s="4"/>
      <c r="J25" s="40" t="e">
        <f t="shared" si="3"/>
        <v>#DIV/0!</v>
      </c>
      <c r="K25" s="4"/>
      <c r="L25" s="40" t="e">
        <f t="shared" si="4"/>
        <v>#DIV/0!</v>
      </c>
      <c r="M25" s="4"/>
      <c r="N25" s="40" t="e">
        <f t="shared" si="5"/>
        <v>#DIV/0!</v>
      </c>
      <c r="O25" s="4"/>
      <c r="P25" s="40" t="e">
        <f t="shared" si="6"/>
        <v>#DIV/0!</v>
      </c>
      <c r="Q25" s="4"/>
      <c r="R25" s="40" t="e">
        <f t="shared" si="7"/>
        <v>#DIV/0!</v>
      </c>
      <c r="S25" s="4"/>
      <c r="T25" s="40" t="e">
        <f t="shared" si="8"/>
        <v>#DIV/0!</v>
      </c>
      <c r="U25" s="4"/>
      <c r="V25" s="40" t="e">
        <f t="shared" si="9"/>
        <v>#DIV/0!</v>
      </c>
      <c r="W25" s="4"/>
      <c r="X25" s="40" t="e">
        <f t="shared" si="10"/>
        <v>#DIV/0!</v>
      </c>
      <c r="Y25" s="4"/>
      <c r="Z25" s="40" t="e">
        <f t="shared" si="11"/>
        <v>#DIV/0!</v>
      </c>
      <c r="AA25" s="24">
        <f t="shared" si="12"/>
        <v>17774702.390000008</v>
      </c>
      <c r="AB25" s="8"/>
    </row>
    <row r="26" spans="1:28" ht="15" customHeight="1">
      <c r="A26" s="2" t="s">
        <v>47</v>
      </c>
      <c r="B26" s="3" t="s">
        <v>78</v>
      </c>
      <c r="C26" s="4">
        <v>14320763.910000006</v>
      </c>
      <c r="D26" s="40">
        <f t="shared" si="0"/>
        <v>2.70796217002925</v>
      </c>
      <c r="E26" s="4"/>
      <c r="F26" s="40" t="e">
        <f t="shared" si="1"/>
        <v>#DIV/0!</v>
      </c>
      <c r="G26" s="4"/>
      <c r="H26" s="40" t="e">
        <f t="shared" si="2"/>
        <v>#DIV/0!</v>
      </c>
      <c r="I26" s="4"/>
      <c r="J26" s="40" t="e">
        <f t="shared" si="3"/>
        <v>#DIV/0!</v>
      </c>
      <c r="K26" s="4"/>
      <c r="L26" s="40" t="e">
        <f t="shared" si="4"/>
        <v>#DIV/0!</v>
      </c>
      <c r="M26" s="4"/>
      <c r="N26" s="40" t="e">
        <f t="shared" si="5"/>
        <v>#DIV/0!</v>
      </c>
      <c r="O26" s="4"/>
      <c r="P26" s="40" t="e">
        <f t="shared" si="6"/>
        <v>#DIV/0!</v>
      </c>
      <c r="Q26" s="4"/>
      <c r="R26" s="40" t="e">
        <f t="shared" si="7"/>
        <v>#DIV/0!</v>
      </c>
      <c r="S26" s="4"/>
      <c r="T26" s="40" t="e">
        <f t="shared" si="8"/>
        <v>#DIV/0!</v>
      </c>
      <c r="U26" s="4"/>
      <c r="V26" s="40" t="e">
        <f t="shared" si="9"/>
        <v>#DIV/0!</v>
      </c>
      <c r="W26" s="4"/>
      <c r="X26" s="40" t="e">
        <f t="shared" si="10"/>
        <v>#DIV/0!</v>
      </c>
      <c r="Y26" s="4"/>
      <c r="Z26" s="40" t="e">
        <f t="shared" si="11"/>
        <v>#DIV/0!</v>
      </c>
      <c r="AA26" s="24">
        <f t="shared" si="12"/>
        <v>14320763.910000006</v>
      </c>
      <c r="AB26" s="8"/>
    </row>
    <row r="27" spans="1:28" ht="15" customHeight="1">
      <c r="A27" s="2" t="s">
        <v>48</v>
      </c>
      <c r="B27" s="3" t="s">
        <v>79</v>
      </c>
      <c r="C27" s="4">
        <v>12280211.249999998</v>
      </c>
      <c r="D27" s="40">
        <f t="shared" si="0"/>
        <v>2.322107096657499</v>
      </c>
      <c r="E27" s="4"/>
      <c r="F27" s="40" t="e">
        <f t="shared" si="1"/>
        <v>#DIV/0!</v>
      </c>
      <c r="G27" s="4"/>
      <c r="H27" s="40" t="e">
        <f t="shared" si="2"/>
        <v>#DIV/0!</v>
      </c>
      <c r="I27" s="4"/>
      <c r="J27" s="40" t="e">
        <f t="shared" si="3"/>
        <v>#DIV/0!</v>
      </c>
      <c r="K27" s="4"/>
      <c r="L27" s="40" t="e">
        <f t="shared" si="4"/>
        <v>#DIV/0!</v>
      </c>
      <c r="M27" s="4"/>
      <c r="N27" s="40" t="e">
        <f t="shared" si="5"/>
        <v>#DIV/0!</v>
      </c>
      <c r="O27" s="4"/>
      <c r="P27" s="40" t="e">
        <f t="shared" si="6"/>
        <v>#DIV/0!</v>
      </c>
      <c r="Q27" s="4"/>
      <c r="R27" s="40" t="e">
        <f t="shared" si="7"/>
        <v>#DIV/0!</v>
      </c>
      <c r="S27" s="4"/>
      <c r="T27" s="40" t="e">
        <f t="shared" si="8"/>
        <v>#DIV/0!</v>
      </c>
      <c r="U27" s="4"/>
      <c r="V27" s="40" t="e">
        <f t="shared" si="9"/>
        <v>#DIV/0!</v>
      </c>
      <c r="W27" s="4"/>
      <c r="X27" s="40" t="e">
        <f t="shared" si="10"/>
        <v>#DIV/0!</v>
      </c>
      <c r="Y27" s="4"/>
      <c r="Z27" s="40" t="e">
        <f t="shared" si="11"/>
        <v>#DIV/0!</v>
      </c>
      <c r="AA27" s="24">
        <f t="shared" si="12"/>
        <v>12280211.249999998</v>
      </c>
      <c r="AB27" s="8"/>
    </row>
    <row r="28" spans="1:28" ht="15" customHeight="1">
      <c r="A28" s="2" t="s">
        <v>49</v>
      </c>
      <c r="B28" s="3" t="s">
        <v>80</v>
      </c>
      <c r="C28" s="4">
        <v>4849095.509999999</v>
      </c>
      <c r="D28" s="40">
        <f t="shared" si="0"/>
        <v>0.9169320353622591</v>
      </c>
      <c r="E28" s="4"/>
      <c r="F28" s="40" t="e">
        <f t="shared" si="1"/>
        <v>#DIV/0!</v>
      </c>
      <c r="G28" s="4"/>
      <c r="H28" s="40" t="e">
        <f t="shared" si="2"/>
        <v>#DIV/0!</v>
      </c>
      <c r="I28" s="4"/>
      <c r="J28" s="40" t="e">
        <f t="shared" si="3"/>
        <v>#DIV/0!</v>
      </c>
      <c r="K28" s="4"/>
      <c r="L28" s="40" t="e">
        <f t="shared" si="4"/>
        <v>#DIV/0!</v>
      </c>
      <c r="M28" s="4"/>
      <c r="N28" s="40" t="e">
        <f t="shared" si="5"/>
        <v>#DIV/0!</v>
      </c>
      <c r="O28" s="4"/>
      <c r="P28" s="40" t="e">
        <f t="shared" si="6"/>
        <v>#DIV/0!</v>
      </c>
      <c r="Q28" s="4"/>
      <c r="R28" s="40" t="e">
        <f t="shared" si="7"/>
        <v>#DIV/0!</v>
      </c>
      <c r="S28" s="4"/>
      <c r="T28" s="40" t="e">
        <f t="shared" si="8"/>
        <v>#DIV/0!</v>
      </c>
      <c r="U28" s="4"/>
      <c r="V28" s="40" t="e">
        <f t="shared" si="9"/>
        <v>#DIV/0!</v>
      </c>
      <c r="W28" s="4"/>
      <c r="X28" s="40" t="e">
        <f t="shared" si="10"/>
        <v>#DIV/0!</v>
      </c>
      <c r="Y28" s="4"/>
      <c r="Z28" s="40" t="e">
        <f t="shared" si="11"/>
        <v>#DIV/0!</v>
      </c>
      <c r="AA28" s="24">
        <f t="shared" si="12"/>
        <v>4849095.509999999</v>
      </c>
      <c r="AB28" s="8"/>
    </row>
    <row r="29" spans="1:28" ht="15" customHeight="1">
      <c r="A29" s="2" t="s">
        <v>50</v>
      </c>
      <c r="B29" s="3" t="s">
        <v>81</v>
      </c>
      <c r="C29" s="4">
        <v>3122085.64</v>
      </c>
      <c r="D29" s="40">
        <f t="shared" si="0"/>
        <v>0.590365839269782</v>
      </c>
      <c r="E29" s="4"/>
      <c r="F29" s="40" t="e">
        <f t="shared" si="1"/>
        <v>#DIV/0!</v>
      </c>
      <c r="G29" s="4"/>
      <c r="H29" s="40" t="e">
        <f t="shared" si="2"/>
        <v>#DIV/0!</v>
      </c>
      <c r="I29" s="4"/>
      <c r="J29" s="40" t="e">
        <f t="shared" si="3"/>
        <v>#DIV/0!</v>
      </c>
      <c r="K29" s="4"/>
      <c r="L29" s="40" t="e">
        <f t="shared" si="4"/>
        <v>#DIV/0!</v>
      </c>
      <c r="M29" s="4"/>
      <c r="N29" s="40" t="e">
        <f t="shared" si="5"/>
        <v>#DIV/0!</v>
      </c>
      <c r="O29" s="4"/>
      <c r="P29" s="40" t="e">
        <f t="shared" si="6"/>
        <v>#DIV/0!</v>
      </c>
      <c r="Q29" s="4"/>
      <c r="R29" s="40" t="e">
        <f t="shared" si="7"/>
        <v>#DIV/0!</v>
      </c>
      <c r="S29" s="4"/>
      <c r="T29" s="40" t="e">
        <f t="shared" si="8"/>
        <v>#DIV/0!</v>
      </c>
      <c r="U29" s="4"/>
      <c r="V29" s="40" t="e">
        <f t="shared" si="9"/>
        <v>#DIV/0!</v>
      </c>
      <c r="W29" s="4"/>
      <c r="X29" s="40" t="e">
        <f t="shared" si="10"/>
        <v>#DIV/0!</v>
      </c>
      <c r="Y29" s="4"/>
      <c r="Z29" s="40" t="e">
        <f t="shared" si="11"/>
        <v>#DIV/0!</v>
      </c>
      <c r="AA29" s="24">
        <f t="shared" si="12"/>
        <v>3122085.64</v>
      </c>
      <c r="AB29" s="8"/>
    </row>
    <row r="30" spans="1:28" ht="15" customHeight="1">
      <c r="A30" s="2" t="s">
        <v>51</v>
      </c>
      <c r="B30" s="3" t="s">
        <v>82</v>
      </c>
      <c r="C30" s="4">
        <v>4044814.39</v>
      </c>
      <c r="D30" s="40">
        <f t="shared" si="0"/>
        <v>0.7648477708135007</v>
      </c>
      <c r="E30" s="4"/>
      <c r="F30" s="40" t="e">
        <f t="shared" si="1"/>
        <v>#DIV/0!</v>
      </c>
      <c r="G30" s="4"/>
      <c r="H30" s="40" t="e">
        <f t="shared" si="2"/>
        <v>#DIV/0!</v>
      </c>
      <c r="I30" s="4"/>
      <c r="J30" s="40" t="e">
        <f t="shared" si="3"/>
        <v>#DIV/0!</v>
      </c>
      <c r="K30" s="4"/>
      <c r="L30" s="40" t="e">
        <f t="shared" si="4"/>
        <v>#DIV/0!</v>
      </c>
      <c r="M30" s="4"/>
      <c r="N30" s="40" t="e">
        <f t="shared" si="5"/>
        <v>#DIV/0!</v>
      </c>
      <c r="O30" s="4"/>
      <c r="P30" s="40" t="e">
        <f t="shared" si="6"/>
        <v>#DIV/0!</v>
      </c>
      <c r="Q30" s="4"/>
      <c r="R30" s="40" t="e">
        <f t="shared" si="7"/>
        <v>#DIV/0!</v>
      </c>
      <c r="S30" s="4"/>
      <c r="T30" s="40" t="e">
        <f t="shared" si="8"/>
        <v>#DIV/0!</v>
      </c>
      <c r="U30" s="4"/>
      <c r="V30" s="40" t="e">
        <f t="shared" si="9"/>
        <v>#DIV/0!</v>
      </c>
      <c r="W30" s="4"/>
      <c r="X30" s="40" t="e">
        <f t="shared" si="10"/>
        <v>#DIV/0!</v>
      </c>
      <c r="Y30" s="4"/>
      <c r="Z30" s="40" t="e">
        <f t="shared" si="11"/>
        <v>#DIV/0!</v>
      </c>
      <c r="AA30" s="24">
        <f t="shared" si="12"/>
        <v>4044814.39</v>
      </c>
      <c r="AB30" s="8"/>
    </row>
    <row r="31" spans="1:28" ht="15" customHeight="1">
      <c r="A31" s="2" t="s">
        <v>52</v>
      </c>
      <c r="B31" s="3" t="s">
        <v>83</v>
      </c>
      <c r="C31" s="4">
        <v>7784337.230000004</v>
      </c>
      <c r="D31" s="40">
        <f t="shared" si="0"/>
        <v>1.471966919507039</v>
      </c>
      <c r="E31" s="4"/>
      <c r="F31" s="40" t="e">
        <f t="shared" si="1"/>
        <v>#DIV/0!</v>
      </c>
      <c r="G31" s="4"/>
      <c r="H31" s="40" t="e">
        <f t="shared" si="2"/>
        <v>#DIV/0!</v>
      </c>
      <c r="I31" s="4"/>
      <c r="J31" s="40" t="e">
        <f t="shared" si="3"/>
        <v>#DIV/0!</v>
      </c>
      <c r="K31" s="4"/>
      <c r="L31" s="40" t="e">
        <f t="shared" si="4"/>
        <v>#DIV/0!</v>
      </c>
      <c r="M31" s="4"/>
      <c r="N31" s="40" t="e">
        <f t="shared" si="5"/>
        <v>#DIV/0!</v>
      </c>
      <c r="O31" s="4"/>
      <c r="P31" s="40" t="e">
        <f t="shared" si="6"/>
        <v>#DIV/0!</v>
      </c>
      <c r="Q31" s="4"/>
      <c r="R31" s="40" t="e">
        <f t="shared" si="7"/>
        <v>#DIV/0!</v>
      </c>
      <c r="S31" s="4"/>
      <c r="T31" s="40" t="e">
        <f t="shared" si="8"/>
        <v>#DIV/0!</v>
      </c>
      <c r="U31" s="4"/>
      <c r="V31" s="40" t="e">
        <f t="shared" si="9"/>
        <v>#DIV/0!</v>
      </c>
      <c r="W31" s="4"/>
      <c r="X31" s="40" t="e">
        <f t="shared" si="10"/>
        <v>#DIV/0!</v>
      </c>
      <c r="Y31" s="4"/>
      <c r="Z31" s="40" t="e">
        <f t="shared" si="11"/>
        <v>#DIV/0!</v>
      </c>
      <c r="AA31" s="24">
        <f t="shared" si="12"/>
        <v>7784337.230000004</v>
      </c>
      <c r="AB31" s="8"/>
    </row>
    <row r="32" spans="1:28" ht="15" customHeight="1">
      <c r="A32" s="2" t="s">
        <v>53</v>
      </c>
      <c r="B32" s="3" t="s">
        <v>84</v>
      </c>
      <c r="C32" s="4">
        <v>3883902.45</v>
      </c>
      <c r="D32" s="40">
        <f t="shared" si="0"/>
        <v>0.7344203823749732</v>
      </c>
      <c r="E32" s="4"/>
      <c r="F32" s="40" t="e">
        <f t="shared" si="1"/>
        <v>#DIV/0!</v>
      </c>
      <c r="G32" s="4"/>
      <c r="H32" s="40" t="e">
        <f t="shared" si="2"/>
        <v>#DIV/0!</v>
      </c>
      <c r="I32" s="4"/>
      <c r="J32" s="40" t="e">
        <f t="shared" si="3"/>
        <v>#DIV/0!</v>
      </c>
      <c r="K32" s="4"/>
      <c r="L32" s="40" t="e">
        <f t="shared" si="4"/>
        <v>#DIV/0!</v>
      </c>
      <c r="M32" s="4"/>
      <c r="N32" s="40" t="e">
        <f t="shared" si="5"/>
        <v>#DIV/0!</v>
      </c>
      <c r="O32" s="4"/>
      <c r="P32" s="40" t="e">
        <f t="shared" si="6"/>
        <v>#DIV/0!</v>
      </c>
      <c r="Q32" s="4"/>
      <c r="R32" s="40" t="e">
        <f t="shared" si="7"/>
        <v>#DIV/0!</v>
      </c>
      <c r="S32" s="4"/>
      <c r="T32" s="40" t="e">
        <f t="shared" si="8"/>
        <v>#DIV/0!</v>
      </c>
      <c r="U32" s="4"/>
      <c r="V32" s="40" t="e">
        <f t="shared" si="9"/>
        <v>#DIV/0!</v>
      </c>
      <c r="W32" s="4"/>
      <c r="X32" s="40" t="e">
        <f t="shared" si="10"/>
        <v>#DIV/0!</v>
      </c>
      <c r="Y32" s="4"/>
      <c r="Z32" s="40" t="e">
        <f t="shared" si="11"/>
        <v>#DIV/0!</v>
      </c>
      <c r="AA32" s="24">
        <f t="shared" si="12"/>
        <v>3883902.45</v>
      </c>
      <c r="AB32" s="8"/>
    </row>
    <row r="33" spans="1:28" ht="15" customHeight="1">
      <c r="A33" s="2" t="s">
        <v>54</v>
      </c>
      <c r="B33" s="3" t="s">
        <v>85</v>
      </c>
      <c r="C33" s="4">
        <v>1661615.7500000005</v>
      </c>
      <c r="D33" s="40">
        <f t="shared" si="0"/>
        <v>0.3142005985436834</v>
      </c>
      <c r="E33" s="4"/>
      <c r="F33" s="40" t="e">
        <f t="shared" si="1"/>
        <v>#DIV/0!</v>
      </c>
      <c r="G33" s="4"/>
      <c r="H33" s="40" t="e">
        <f t="shared" si="2"/>
        <v>#DIV/0!</v>
      </c>
      <c r="I33" s="4"/>
      <c r="J33" s="40" t="e">
        <f t="shared" si="3"/>
        <v>#DIV/0!</v>
      </c>
      <c r="K33" s="4"/>
      <c r="L33" s="40" t="e">
        <f t="shared" si="4"/>
        <v>#DIV/0!</v>
      </c>
      <c r="M33" s="4"/>
      <c r="N33" s="40" t="e">
        <f t="shared" si="5"/>
        <v>#DIV/0!</v>
      </c>
      <c r="O33" s="4"/>
      <c r="P33" s="40" t="e">
        <f t="shared" si="6"/>
        <v>#DIV/0!</v>
      </c>
      <c r="Q33" s="4"/>
      <c r="R33" s="40" t="e">
        <f t="shared" si="7"/>
        <v>#DIV/0!</v>
      </c>
      <c r="S33" s="4"/>
      <c r="T33" s="40" t="e">
        <f t="shared" si="8"/>
        <v>#DIV/0!</v>
      </c>
      <c r="U33" s="4"/>
      <c r="V33" s="40" t="e">
        <f t="shared" si="9"/>
        <v>#DIV/0!</v>
      </c>
      <c r="W33" s="4"/>
      <c r="X33" s="40" t="e">
        <f t="shared" si="10"/>
        <v>#DIV/0!</v>
      </c>
      <c r="Y33" s="4"/>
      <c r="Z33" s="40" t="e">
        <f t="shared" si="11"/>
        <v>#DIV/0!</v>
      </c>
      <c r="AA33" s="24">
        <f t="shared" si="12"/>
        <v>1661615.7500000005</v>
      </c>
      <c r="AB33" s="8"/>
    </row>
    <row r="34" spans="1:28" ht="15" customHeight="1">
      <c r="A34" s="2" t="s">
        <v>55</v>
      </c>
      <c r="B34" s="3" t="s">
        <v>86</v>
      </c>
      <c r="C34" s="4">
        <v>4583739.489999997</v>
      </c>
      <c r="D34" s="40">
        <f t="shared" si="0"/>
        <v>0.8667549590368991</v>
      </c>
      <c r="E34" s="4"/>
      <c r="F34" s="40" t="e">
        <f t="shared" si="1"/>
        <v>#DIV/0!</v>
      </c>
      <c r="G34" s="4"/>
      <c r="H34" s="40" t="e">
        <f t="shared" si="2"/>
        <v>#DIV/0!</v>
      </c>
      <c r="I34" s="4"/>
      <c r="J34" s="40" t="e">
        <f t="shared" si="3"/>
        <v>#DIV/0!</v>
      </c>
      <c r="K34" s="4"/>
      <c r="L34" s="40" t="e">
        <f t="shared" si="4"/>
        <v>#DIV/0!</v>
      </c>
      <c r="M34" s="4"/>
      <c r="N34" s="40" t="e">
        <f t="shared" si="5"/>
        <v>#DIV/0!</v>
      </c>
      <c r="O34" s="4"/>
      <c r="P34" s="40" t="e">
        <f t="shared" si="6"/>
        <v>#DIV/0!</v>
      </c>
      <c r="Q34" s="4"/>
      <c r="R34" s="40" t="e">
        <f t="shared" si="7"/>
        <v>#DIV/0!</v>
      </c>
      <c r="S34" s="4"/>
      <c r="T34" s="40" t="e">
        <f t="shared" si="8"/>
        <v>#DIV/0!</v>
      </c>
      <c r="U34" s="4"/>
      <c r="V34" s="40" t="e">
        <f t="shared" si="9"/>
        <v>#DIV/0!</v>
      </c>
      <c r="W34" s="4"/>
      <c r="X34" s="40" t="e">
        <f t="shared" si="10"/>
        <v>#DIV/0!</v>
      </c>
      <c r="Y34" s="4"/>
      <c r="Z34" s="40" t="e">
        <f t="shared" si="11"/>
        <v>#DIV/0!</v>
      </c>
      <c r="AA34" s="24">
        <f t="shared" si="12"/>
        <v>4583739.489999997</v>
      </c>
      <c r="AB34" s="8"/>
    </row>
    <row r="35" spans="1:28" ht="15" customHeight="1">
      <c r="A35" s="2" t="s">
        <v>56</v>
      </c>
      <c r="B35" s="3" t="s">
        <v>87</v>
      </c>
      <c r="C35" s="4">
        <v>4111380.5200000005</v>
      </c>
      <c r="D35" s="40">
        <f t="shared" si="0"/>
        <v>0.7774349877369903</v>
      </c>
      <c r="E35" s="4"/>
      <c r="F35" s="40" t="e">
        <f t="shared" si="1"/>
        <v>#DIV/0!</v>
      </c>
      <c r="G35" s="4"/>
      <c r="H35" s="40" t="e">
        <f t="shared" si="2"/>
        <v>#DIV/0!</v>
      </c>
      <c r="I35" s="4"/>
      <c r="J35" s="40" t="e">
        <f t="shared" si="3"/>
        <v>#DIV/0!</v>
      </c>
      <c r="K35" s="4"/>
      <c r="L35" s="40" t="e">
        <f t="shared" si="4"/>
        <v>#DIV/0!</v>
      </c>
      <c r="M35" s="4"/>
      <c r="N35" s="40" t="e">
        <f t="shared" si="5"/>
        <v>#DIV/0!</v>
      </c>
      <c r="O35" s="4"/>
      <c r="P35" s="40" t="e">
        <f t="shared" si="6"/>
        <v>#DIV/0!</v>
      </c>
      <c r="Q35" s="4"/>
      <c r="R35" s="40" t="e">
        <f t="shared" si="7"/>
        <v>#DIV/0!</v>
      </c>
      <c r="S35" s="4"/>
      <c r="T35" s="40" t="e">
        <f t="shared" si="8"/>
        <v>#DIV/0!</v>
      </c>
      <c r="U35" s="4"/>
      <c r="V35" s="40" t="e">
        <f t="shared" si="9"/>
        <v>#DIV/0!</v>
      </c>
      <c r="W35" s="4"/>
      <c r="X35" s="40" t="e">
        <f t="shared" si="10"/>
        <v>#DIV/0!</v>
      </c>
      <c r="Y35" s="4"/>
      <c r="Z35" s="40" t="e">
        <f t="shared" si="11"/>
        <v>#DIV/0!</v>
      </c>
      <c r="AA35" s="24">
        <f t="shared" si="12"/>
        <v>4111380.5200000005</v>
      </c>
      <c r="AB35" s="8"/>
    </row>
    <row r="36" spans="1:28" ht="15" customHeight="1">
      <c r="A36" s="2" t="s">
        <v>57</v>
      </c>
      <c r="B36" s="3" t="s">
        <v>88</v>
      </c>
      <c r="C36" s="4">
        <v>84466022.53000002</v>
      </c>
      <c r="D36" s="40">
        <f t="shared" si="0"/>
        <v>15.971968751217144</v>
      </c>
      <c r="E36" s="4"/>
      <c r="F36" s="40" t="e">
        <f t="shared" si="1"/>
        <v>#DIV/0!</v>
      </c>
      <c r="G36" s="4"/>
      <c r="H36" s="40" t="e">
        <f t="shared" si="2"/>
        <v>#DIV/0!</v>
      </c>
      <c r="I36" s="4"/>
      <c r="J36" s="40" t="e">
        <f t="shared" si="3"/>
        <v>#DIV/0!</v>
      </c>
      <c r="K36" s="4"/>
      <c r="L36" s="40" t="e">
        <f t="shared" si="4"/>
        <v>#DIV/0!</v>
      </c>
      <c r="M36" s="4"/>
      <c r="N36" s="40" t="e">
        <f t="shared" si="5"/>
        <v>#DIV/0!</v>
      </c>
      <c r="O36" s="4"/>
      <c r="P36" s="40" t="e">
        <f t="shared" si="6"/>
        <v>#DIV/0!</v>
      </c>
      <c r="Q36" s="4"/>
      <c r="R36" s="40" t="e">
        <f t="shared" si="7"/>
        <v>#DIV/0!</v>
      </c>
      <c r="S36" s="4"/>
      <c r="T36" s="40" t="e">
        <f t="shared" si="8"/>
        <v>#DIV/0!</v>
      </c>
      <c r="U36" s="4"/>
      <c r="V36" s="40" t="e">
        <f t="shared" si="9"/>
        <v>#DIV/0!</v>
      </c>
      <c r="W36" s="4"/>
      <c r="X36" s="40" t="e">
        <f t="shared" si="10"/>
        <v>#DIV/0!</v>
      </c>
      <c r="Y36" s="4"/>
      <c r="Z36" s="40" t="e">
        <f t="shared" si="11"/>
        <v>#DIV/0!</v>
      </c>
      <c r="AA36" s="24">
        <f t="shared" si="12"/>
        <v>84466022.53000002</v>
      </c>
      <c r="AB36" s="8"/>
    </row>
    <row r="37" spans="1:28" ht="15" customHeight="1">
      <c r="A37" s="2" t="s">
        <v>58</v>
      </c>
      <c r="B37" s="3" t="s">
        <v>89</v>
      </c>
      <c r="C37" s="4">
        <v>15160779.77</v>
      </c>
      <c r="D37" s="40">
        <f t="shared" si="0"/>
        <v>2.8668036386408615</v>
      </c>
      <c r="E37" s="4"/>
      <c r="F37" s="40" t="e">
        <f t="shared" si="1"/>
        <v>#DIV/0!</v>
      </c>
      <c r="G37" s="4"/>
      <c r="H37" s="40" t="e">
        <f t="shared" si="2"/>
        <v>#DIV/0!</v>
      </c>
      <c r="I37" s="4"/>
      <c r="J37" s="40" t="e">
        <f t="shared" si="3"/>
        <v>#DIV/0!</v>
      </c>
      <c r="K37" s="4"/>
      <c r="L37" s="40" t="e">
        <f t="shared" si="4"/>
        <v>#DIV/0!</v>
      </c>
      <c r="M37" s="4"/>
      <c r="N37" s="40" t="e">
        <f t="shared" si="5"/>
        <v>#DIV/0!</v>
      </c>
      <c r="O37" s="4"/>
      <c r="P37" s="40" t="e">
        <f t="shared" si="6"/>
        <v>#DIV/0!</v>
      </c>
      <c r="Q37" s="4"/>
      <c r="R37" s="40" t="e">
        <f t="shared" si="7"/>
        <v>#DIV/0!</v>
      </c>
      <c r="S37" s="4"/>
      <c r="T37" s="40" t="e">
        <f t="shared" si="8"/>
        <v>#DIV/0!</v>
      </c>
      <c r="U37" s="4"/>
      <c r="V37" s="40" t="e">
        <f t="shared" si="9"/>
        <v>#DIV/0!</v>
      </c>
      <c r="W37" s="4"/>
      <c r="X37" s="40" t="e">
        <f t="shared" si="10"/>
        <v>#DIV/0!</v>
      </c>
      <c r="Y37" s="4"/>
      <c r="Z37" s="40" t="e">
        <f t="shared" si="11"/>
        <v>#DIV/0!</v>
      </c>
      <c r="AA37" s="24">
        <f t="shared" si="12"/>
        <v>15160779.77</v>
      </c>
      <c r="AB37" s="8"/>
    </row>
    <row r="38" spans="1:28" ht="15" customHeight="1">
      <c r="A38" s="2" t="s">
        <v>59</v>
      </c>
      <c r="B38" s="3" t="s">
        <v>90</v>
      </c>
      <c r="C38" s="4">
        <v>8114121.430000003</v>
      </c>
      <c r="D38" s="40">
        <f t="shared" si="0"/>
        <v>1.534326940486769</v>
      </c>
      <c r="E38" s="4"/>
      <c r="F38" s="40" t="e">
        <f t="shared" si="1"/>
        <v>#DIV/0!</v>
      </c>
      <c r="G38" s="4"/>
      <c r="H38" s="40" t="e">
        <f t="shared" si="2"/>
        <v>#DIV/0!</v>
      </c>
      <c r="I38" s="4"/>
      <c r="J38" s="40" t="e">
        <f t="shared" si="3"/>
        <v>#DIV/0!</v>
      </c>
      <c r="K38" s="4"/>
      <c r="L38" s="40" t="e">
        <f t="shared" si="4"/>
        <v>#DIV/0!</v>
      </c>
      <c r="M38" s="4"/>
      <c r="N38" s="40" t="e">
        <f t="shared" si="5"/>
        <v>#DIV/0!</v>
      </c>
      <c r="O38" s="4"/>
      <c r="P38" s="40" t="e">
        <f t="shared" si="6"/>
        <v>#DIV/0!</v>
      </c>
      <c r="Q38" s="4"/>
      <c r="R38" s="40" t="e">
        <f t="shared" si="7"/>
        <v>#DIV/0!</v>
      </c>
      <c r="S38" s="4"/>
      <c r="T38" s="40" t="e">
        <f t="shared" si="8"/>
        <v>#DIV/0!</v>
      </c>
      <c r="U38" s="4"/>
      <c r="V38" s="40" t="e">
        <f t="shared" si="9"/>
        <v>#DIV/0!</v>
      </c>
      <c r="W38" s="4"/>
      <c r="X38" s="40" t="e">
        <f t="shared" si="10"/>
        <v>#DIV/0!</v>
      </c>
      <c r="Y38" s="4"/>
      <c r="Z38" s="40" t="e">
        <f t="shared" si="11"/>
        <v>#DIV/0!</v>
      </c>
      <c r="AA38" s="24">
        <f t="shared" si="12"/>
        <v>8114121.430000003</v>
      </c>
      <c r="AB38" s="8"/>
    </row>
    <row r="39" spans="1:28" ht="15" customHeight="1">
      <c r="A39" s="2" t="s">
        <v>60</v>
      </c>
      <c r="B39" s="3" t="s">
        <v>91</v>
      </c>
      <c r="C39" s="4">
        <v>1986575.44</v>
      </c>
      <c r="D39" s="40">
        <f t="shared" si="0"/>
        <v>0.37564833644612533</v>
      </c>
      <c r="E39" s="4"/>
      <c r="F39" s="40" t="e">
        <f t="shared" si="1"/>
        <v>#DIV/0!</v>
      </c>
      <c r="G39" s="4"/>
      <c r="H39" s="40" t="e">
        <f t="shared" si="2"/>
        <v>#DIV/0!</v>
      </c>
      <c r="I39" s="4"/>
      <c r="J39" s="40" t="e">
        <f t="shared" si="3"/>
        <v>#DIV/0!</v>
      </c>
      <c r="K39" s="4"/>
      <c r="L39" s="40" t="e">
        <f t="shared" si="4"/>
        <v>#DIV/0!</v>
      </c>
      <c r="M39" s="4"/>
      <c r="N39" s="40" t="e">
        <f t="shared" si="5"/>
        <v>#DIV/0!</v>
      </c>
      <c r="O39" s="4"/>
      <c r="P39" s="40" t="e">
        <f t="shared" si="6"/>
        <v>#DIV/0!</v>
      </c>
      <c r="Q39" s="4"/>
      <c r="R39" s="40" t="e">
        <f t="shared" si="7"/>
        <v>#DIV/0!</v>
      </c>
      <c r="S39" s="4"/>
      <c r="T39" s="40" t="e">
        <f t="shared" si="8"/>
        <v>#DIV/0!</v>
      </c>
      <c r="U39" s="4"/>
      <c r="V39" s="40" t="e">
        <f t="shared" si="9"/>
        <v>#DIV/0!</v>
      </c>
      <c r="W39" s="4"/>
      <c r="X39" s="40" t="e">
        <f t="shared" si="10"/>
        <v>#DIV/0!</v>
      </c>
      <c r="Y39" s="4"/>
      <c r="Z39" s="40" t="e">
        <f t="shared" si="11"/>
        <v>#DIV/0!</v>
      </c>
      <c r="AA39" s="24">
        <f t="shared" si="12"/>
        <v>1986575.44</v>
      </c>
      <c r="AB39" s="8"/>
    </row>
    <row r="40" spans="1:28" ht="15" customHeight="1">
      <c r="A40" s="2" t="s">
        <v>61</v>
      </c>
      <c r="B40" s="3" t="s">
        <v>92</v>
      </c>
      <c r="C40" s="4">
        <v>11098411.21</v>
      </c>
      <c r="D40" s="40">
        <f t="shared" si="0"/>
        <v>2.098636489853881</v>
      </c>
      <c r="E40" s="4"/>
      <c r="F40" s="40" t="e">
        <f t="shared" si="1"/>
        <v>#DIV/0!</v>
      </c>
      <c r="G40" s="4"/>
      <c r="H40" s="40" t="e">
        <f t="shared" si="2"/>
        <v>#DIV/0!</v>
      </c>
      <c r="I40" s="4"/>
      <c r="J40" s="40" t="e">
        <f t="shared" si="3"/>
        <v>#DIV/0!</v>
      </c>
      <c r="K40" s="4"/>
      <c r="L40" s="40" t="e">
        <f t="shared" si="4"/>
        <v>#DIV/0!</v>
      </c>
      <c r="M40" s="4"/>
      <c r="N40" s="40" t="e">
        <f t="shared" si="5"/>
        <v>#DIV/0!</v>
      </c>
      <c r="O40" s="4"/>
      <c r="P40" s="40" t="e">
        <f t="shared" si="6"/>
        <v>#DIV/0!</v>
      </c>
      <c r="Q40" s="4"/>
      <c r="R40" s="40" t="e">
        <f t="shared" si="7"/>
        <v>#DIV/0!</v>
      </c>
      <c r="S40" s="4"/>
      <c r="T40" s="40" t="e">
        <f t="shared" si="8"/>
        <v>#DIV/0!</v>
      </c>
      <c r="U40" s="4"/>
      <c r="V40" s="40" t="e">
        <f t="shared" si="9"/>
        <v>#DIV/0!</v>
      </c>
      <c r="W40" s="4"/>
      <c r="X40" s="40" t="e">
        <f t="shared" si="10"/>
        <v>#DIV/0!</v>
      </c>
      <c r="Y40" s="4"/>
      <c r="Z40" s="40" t="e">
        <f t="shared" si="11"/>
        <v>#DIV/0!</v>
      </c>
      <c r="AA40" s="24">
        <f t="shared" si="12"/>
        <v>11098411.21</v>
      </c>
      <c r="AB40" s="8"/>
    </row>
    <row r="41" spans="1:28" ht="15" customHeight="1">
      <c r="A41" s="2" t="s">
        <v>62</v>
      </c>
      <c r="B41" s="3" t="s">
        <v>93</v>
      </c>
      <c r="C41" s="4">
        <v>18376671.75</v>
      </c>
      <c r="D41" s="40">
        <f t="shared" si="0"/>
        <v>3.4749076392004556</v>
      </c>
      <c r="E41" s="4"/>
      <c r="F41" s="40" t="e">
        <f t="shared" si="1"/>
        <v>#DIV/0!</v>
      </c>
      <c r="G41" s="4"/>
      <c r="H41" s="40" t="e">
        <f t="shared" si="2"/>
        <v>#DIV/0!</v>
      </c>
      <c r="I41" s="4"/>
      <c r="J41" s="40" t="e">
        <f t="shared" si="3"/>
        <v>#DIV/0!</v>
      </c>
      <c r="K41" s="4"/>
      <c r="L41" s="40" t="e">
        <f t="shared" si="4"/>
        <v>#DIV/0!</v>
      </c>
      <c r="M41" s="4"/>
      <c r="N41" s="40" t="e">
        <f t="shared" si="5"/>
        <v>#DIV/0!</v>
      </c>
      <c r="O41" s="4"/>
      <c r="P41" s="40" t="e">
        <f t="shared" si="6"/>
        <v>#DIV/0!</v>
      </c>
      <c r="Q41" s="4"/>
      <c r="R41" s="40" t="e">
        <f t="shared" si="7"/>
        <v>#DIV/0!</v>
      </c>
      <c r="S41" s="4"/>
      <c r="T41" s="40" t="e">
        <f t="shared" si="8"/>
        <v>#DIV/0!</v>
      </c>
      <c r="U41" s="4"/>
      <c r="V41" s="40" t="e">
        <f t="shared" si="9"/>
        <v>#DIV/0!</v>
      </c>
      <c r="W41" s="4"/>
      <c r="X41" s="40" t="e">
        <f t="shared" si="10"/>
        <v>#DIV/0!</v>
      </c>
      <c r="Y41" s="4"/>
      <c r="Z41" s="40" t="e">
        <f t="shared" si="11"/>
        <v>#DIV/0!</v>
      </c>
      <c r="AA41" s="24">
        <f t="shared" si="12"/>
        <v>18376671.75</v>
      </c>
      <c r="AB41" s="8"/>
    </row>
    <row r="42" spans="1:28" ht="15" customHeight="1">
      <c r="A42" s="2" t="s">
        <v>63</v>
      </c>
      <c r="B42" s="3" t="s">
        <v>94</v>
      </c>
      <c r="C42" s="4">
        <v>78504999.28</v>
      </c>
      <c r="D42" s="40">
        <f t="shared" si="0"/>
        <v>14.844778500954522</v>
      </c>
      <c r="E42" s="4"/>
      <c r="F42" s="40" t="e">
        <f t="shared" si="1"/>
        <v>#DIV/0!</v>
      </c>
      <c r="G42" s="4"/>
      <c r="H42" s="40" t="e">
        <f t="shared" si="2"/>
        <v>#DIV/0!</v>
      </c>
      <c r="I42" s="4"/>
      <c r="J42" s="40" t="e">
        <f t="shared" si="3"/>
        <v>#DIV/0!</v>
      </c>
      <c r="K42" s="4"/>
      <c r="L42" s="40" t="e">
        <f t="shared" si="4"/>
        <v>#DIV/0!</v>
      </c>
      <c r="M42" s="4"/>
      <c r="N42" s="40" t="e">
        <f t="shared" si="5"/>
        <v>#DIV/0!</v>
      </c>
      <c r="O42" s="4"/>
      <c r="P42" s="40" t="e">
        <f t="shared" si="6"/>
        <v>#DIV/0!</v>
      </c>
      <c r="Q42" s="4"/>
      <c r="R42" s="40" t="e">
        <f t="shared" si="7"/>
        <v>#DIV/0!</v>
      </c>
      <c r="S42" s="4"/>
      <c r="T42" s="40" t="e">
        <f t="shared" si="8"/>
        <v>#DIV/0!</v>
      </c>
      <c r="U42" s="4"/>
      <c r="V42" s="40" t="e">
        <f t="shared" si="9"/>
        <v>#DIV/0!</v>
      </c>
      <c r="W42" s="4"/>
      <c r="X42" s="40" t="e">
        <f t="shared" si="10"/>
        <v>#DIV/0!</v>
      </c>
      <c r="Y42" s="4"/>
      <c r="Z42" s="40" t="e">
        <f t="shared" si="11"/>
        <v>#DIV/0!</v>
      </c>
      <c r="AA42" s="24">
        <f t="shared" si="12"/>
        <v>78504999.28</v>
      </c>
      <c r="AB42" s="8"/>
    </row>
    <row r="43" spans="1:28" ht="15" customHeight="1">
      <c r="A43" s="2" t="s">
        <v>64</v>
      </c>
      <c r="B43" s="3" t="s">
        <v>95</v>
      </c>
      <c r="C43" s="4">
        <v>22879695.73000001</v>
      </c>
      <c r="D43" s="40">
        <f t="shared" si="0"/>
        <v>4.3263998267128585</v>
      </c>
      <c r="E43" s="4"/>
      <c r="F43" s="40" t="e">
        <f t="shared" si="1"/>
        <v>#DIV/0!</v>
      </c>
      <c r="G43" s="4"/>
      <c r="H43" s="40" t="e">
        <f t="shared" si="2"/>
        <v>#DIV/0!</v>
      </c>
      <c r="I43" s="4"/>
      <c r="J43" s="40" t="e">
        <f t="shared" si="3"/>
        <v>#DIV/0!</v>
      </c>
      <c r="K43" s="4"/>
      <c r="L43" s="40" t="e">
        <f t="shared" si="4"/>
        <v>#DIV/0!</v>
      </c>
      <c r="M43" s="4"/>
      <c r="N43" s="40" t="e">
        <f t="shared" si="5"/>
        <v>#DIV/0!</v>
      </c>
      <c r="O43" s="4"/>
      <c r="P43" s="40" t="e">
        <f t="shared" si="6"/>
        <v>#DIV/0!</v>
      </c>
      <c r="Q43" s="4"/>
      <c r="R43" s="40" t="e">
        <f t="shared" si="7"/>
        <v>#DIV/0!</v>
      </c>
      <c r="S43" s="4"/>
      <c r="T43" s="40" t="e">
        <f t="shared" si="8"/>
        <v>#DIV/0!</v>
      </c>
      <c r="U43" s="4"/>
      <c r="V43" s="40" t="e">
        <f t="shared" si="9"/>
        <v>#DIV/0!</v>
      </c>
      <c r="W43" s="4"/>
      <c r="X43" s="40" t="e">
        <f t="shared" si="10"/>
        <v>#DIV/0!</v>
      </c>
      <c r="Y43" s="4"/>
      <c r="Z43" s="40" t="e">
        <f t="shared" si="11"/>
        <v>#DIV/0!</v>
      </c>
      <c r="AA43" s="24">
        <f t="shared" si="12"/>
        <v>22879695.73000001</v>
      </c>
      <c r="AB43" s="8"/>
    </row>
    <row r="44" spans="1:28" ht="15" customHeight="1">
      <c r="A44" s="2" t="s">
        <v>65</v>
      </c>
      <c r="B44" s="3" t="s">
        <v>96</v>
      </c>
      <c r="C44" s="4">
        <v>10892247.729999995</v>
      </c>
      <c r="D44" s="40">
        <f t="shared" si="0"/>
        <v>2.0596523331294097</v>
      </c>
      <c r="E44" s="4"/>
      <c r="F44" s="40" t="e">
        <f t="shared" si="1"/>
        <v>#DIV/0!</v>
      </c>
      <c r="G44" s="4"/>
      <c r="H44" s="40" t="e">
        <f t="shared" si="2"/>
        <v>#DIV/0!</v>
      </c>
      <c r="I44" s="4"/>
      <c r="J44" s="40" t="e">
        <f t="shared" si="3"/>
        <v>#DIV/0!</v>
      </c>
      <c r="K44" s="4"/>
      <c r="L44" s="40" t="e">
        <f t="shared" si="4"/>
        <v>#DIV/0!</v>
      </c>
      <c r="M44" s="4"/>
      <c r="N44" s="40" t="e">
        <f t="shared" si="5"/>
        <v>#DIV/0!</v>
      </c>
      <c r="O44" s="4"/>
      <c r="P44" s="40" t="e">
        <f t="shared" si="6"/>
        <v>#DIV/0!</v>
      </c>
      <c r="Q44" s="4"/>
      <c r="R44" s="40" t="e">
        <f t="shared" si="7"/>
        <v>#DIV/0!</v>
      </c>
      <c r="S44" s="4"/>
      <c r="T44" s="40" t="e">
        <f t="shared" si="8"/>
        <v>#DIV/0!</v>
      </c>
      <c r="U44" s="4"/>
      <c r="V44" s="40" t="e">
        <f t="shared" si="9"/>
        <v>#DIV/0!</v>
      </c>
      <c r="W44" s="4"/>
      <c r="X44" s="40" t="e">
        <f t="shared" si="10"/>
        <v>#DIV/0!</v>
      </c>
      <c r="Y44" s="4"/>
      <c r="Z44" s="40" t="e">
        <f t="shared" si="11"/>
        <v>#DIV/0!</v>
      </c>
      <c r="AA44" s="24">
        <f>+C44+E44+G44+I44+K44+M44+O44+Q44+S44+U44+W44+Y44</f>
        <v>10892247.729999995</v>
      </c>
      <c r="AB44" s="8"/>
    </row>
    <row r="45" spans="1:28" ht="15" customHeight="1">
      <c r="A45" s="2">
        <v>148</v>
      </c>
      <c r="B45" s="3" t="s">
        <v>164</v>
      </c>
      <c r="C45" s="4">
        <v>9257272.2</v>
      </c>
      <c r="D45" s="40">
        <f t="shared" si="0"/>
        <v>1.7504892247932768</v>
      </c>
      <c r="E45" s="4"/>
      <c r="F45" s="40" t="e">
        <f t="shared" si="1"/>
        <v>#DIV/0!</v>
      </c>
      <c r="G45" s="4"/>
      <c r="H45" s="40" t="e">
        <f t="shared" si="2"/>
        <v>#DIV/0!</v>
      </c>
      <c r="I45" s="4"/>
      <c r="J45" s="40" t="e">
        <f t="shared" si="3"/>
        <v>#DIV/0!</v>
      </c>
      <c r="K45" s="4"/>
      <c r="L45" s="40" t="e">
        <f t="shared" si="4"/>
        <v>#DIV/0!</v>
      </c>
      <c r="M45" s="4"/>
      <c r="N45" s="40" t="e">
        <f t="shared" si="5"/>
        <v>#DIV/0!</v>
      </c>
      <c r="O45" s="4"/>
      <c r="P45" s="40" t="e">
        <f t="shared" si="6"/>
        <v>#DIV/0!</v>
      </c>
      <c r="Q45" s="4"/>
      <c r="R45" s="40" t="e">
        <f t="shared" si="7"/>
        <v>#DIV/0!</v>
      </c>
      <c r="S45" s="4"/>
      <c r="T45" s="40" t="e">
        <f t="shared" si="8"/>
        <v>#DIV/0!</v>
      </c>
      <c r="U45" s="4"/>
      <c r="V45" s="40" t="e">
        <f t="shared" si="9"/>
        <v>#DIV/0!</v>
      </c>
      <c r="W45" s="4"/>
      <c r="X45" s="40" t="e">
        <f t="shared" si="10"/>
        <v>#DIV/0!</v>
      </c>
      <c r="Y45" s="4"/>
      <c r="Z45" s="40" t="e">
        <f t="shared" si="11"/>
        <v>#DIV/0!</v>
      </c>
      <c r="AA45" s="24">
        <f t="shared" si="12"/>
        <v>9257272.2</v>
      </c>
      <c r="AB45" s="8"/>
    </row>
    <row r="46" spans="1:28" ht="18" customHeight="1">
      <c r="A46" s="50" t="s">
        <v>7</v>
      </c>
      <c r="B46" s="51"/>
      <c r="C46" s="6">
        <f>SUM(C13:C45)</f>
        <v>528839142.16</v>
      </c>
      <c r="D46" s="41">
        <f t="shared" si="0"/>
        <v>100</v>
      </c>
      <c r="E46" s="6">
        <f>SUM(E13:E45)</f>
        <v>0</v>
      </c>
      <c r="F46" s="41" t="e">
        <f t="shared" si="1"/>
        <v>#DIV/0!</v>
      </c>
      <c r="G46" s="6">
        <f>SUM(G13:G45)</f>
        <v>0</v>
      </c>
      <c r="H46" s="41" t="e">
        <f t="shared" si="2"/>
        <v>#DIV/0!</v>
      </c>
      <c r="I46" s="6">
        <f>SUM(I13:I45)</f>
        <v>0</v>
      </c>
      <c r="J46" s="41" t="e">
        <f t="shared" si="3"/>
        <v>#DIV/0!</v>
      </c>
      <c r="K46" s="6">
        <f>SUM(K13:K45)</f>
        <v>0</v>
      </c>
      <c r="L46" s="41" t="e">
        <f t="shared" si="4"/>
        <v>#DIV/0!</v>
      </c>
      <c r="M46" s="6">
        <f>SUM(M13:M45)</f>
        <v>0</v>
      </c>
      <c r="N46" s="41" t="e">
        <f t="shared" si="5"/>
        <v>#DIV/0!</v>
      </c>
      <c r="O46" s="6">
        <f>SUM(O13:O45)</f>
        <v>0</v>
      </c>
      <c r="P46" s="41" t="e">
        <f t="shared" si="6"/>
        <v>#DIV/0!</v>
      </c>
      <c r="Q46" s="6">
        <f>SUM(Q13:Q45)</f>
        <v>0</v>
      </c>
      <c r="R46" s="41" t="e">
        <f t="shared" si="7"/>
        <v>#DIV/0!</v>
      </c>
      <c r="S46" s="6">
        <f>SUM(S13:S45)</f>
        <v>0</v>
      </c>
      <c r="T46" s="41" t="e">
        <f t="shared" si="8"/>
        <v>#DIV/0!</v>
      </c>
      <c r="U46" s="6">
        <f>SUM(U13:U45)</f>
        <v>0</v>
      </c>
      <c r="V46" s="41" t="e">
        <f t="shared" si="9"/>
        <v>#DIV/0!</v>
      </c>
      <c r="W46" s="6">
        <f>SUM(W13:W45)</f>
        <v>0</v>
      </c>
      <c r="X46" s="41" t="e">
        <f t="shared" si="10"/>
        <v>#DIV/0!</v>
      </c>
      <c r="Y46" s="6">
        <f>SUM(Y13:Y45)</f>
        <v>0</v>
      </c>
      <c r="Z46" s="41" t="e">
        <f t="shared" si="11"/>
        <v>#DIV/0!</v>
      </c>
      <c r="AA46" s="6">
        <f>SUM(AA13:AA45)</f>
        <v>528839142.16</v>
      </c>
      <c r="AB46" s="18"/>
    </row>
    <row r="47" spans="1:4" ht="12.75">
      <c r="A47" s="33" t="s">
        <v>163</v>
      </c>
      <c r="C47" s="17">
        <v>1000000</v>
      </c>
      <c r="D47" s="17"/>
    </row>
    <row r="48" ht="12.75">
      <c r="A48" s="12"/>
    </row>
    <row r="49" spans="1:12" ht="12.75">
      <c r="A49" s="5" t="s">
        <v>145</v>
      </c>
      <c r="B49" s="22" t="s">
        <v>146</v>
      </c>
      <c r="C49" s="5" t="s">
        <v>103</v>
      </c>
      <c r="D49" s="5"/>
      <c r="E49" s="5"/>
      <c r="F49" s="5"/>
      <c r="G49" s="5"/>
      <c r="H49" s="5"/>
      <c r="I49" s="5"/>
      <c r="J49" s="5"/>
      <c r="K49" s="5"/>
      <c r="L49" s="5"/>
    </row>
    <row r="50" spans="1:28" ht="12.75">
      <c r="A50" s="5" t="s">
        <v>127</v>
      </c>
      <c r="B50" s="18">
        <f>+AA13</f>
        <v>109233001.57000002</v>
      </c>
      <c r="C50" s="45">
        <f>+B50/$AA$46*100</f>
        <v>20.655241426314777</v>
      </c>
      <c r="D50" s="5"/>
      <c r="E50" s="5"/>
      <c r="F50" s="5"/>
      <c r="G50" s="5"/>
      <c r="H50" s="5"/>
      <c r="I50" s="5"/>
      <c r="J50" s="5"/>
      <c r="K50" s="5"/>
      <c r="L50" s="5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:28" ht="12.75">
      <c r="A51" s="5" t="s">
        <v>128</v>
      </c>
      <c r="B51" s="18">
        <f aca="true" t="shared" si="13" ref="B51:B82">+AA14</f>
        <v>2744455.499999999</v>
      </c>
      <c r="C51" s="45">
        <f aca="true" t="shared" si="14" ref="C51:C82">+B51/$AA$46*100</f>
        <v>0.5189584660451751</v>
      </c>
      <c r="D51" s="5"/>
      <c r="E51" s="5"/>
      <c r="F51" s="5"/>
      <c r="G51" s="5"/>
      <c r="H51" s="5"/>
      <c r="I51" s="5"/>
      <c r="J51" s="5"/>
      <c r="K51" s="5"/>
      <c r="L51" s="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:28" ht="12.75">
      <c r="A52" s="5" t="s">
        <v>129</v>
      </c>
      <c r="B52" s="18">
        <f t="shared" si="13"/>
        <v>3544718.27</v>
      </c>
      <c r="C52" s="45">
        <f t="shared" si="14"/>
        <v>0.6702828870650326</v>
      </c>
      <c r="D52" s="5"/>
      <c r="E52" s="5"/>
      <c r="F52" s="5"/>
      <c r="G52" s="5"/>
      <c r="H52" s="5"/>
      <c r="I52" s="5"/>
      <c r="J52" s="5"/>
      <c r="K52" s="5"/>
      <c r="L52" s="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:28" ht="12.75">
      <c r="A53" s="5" t="s">
        <v>130</v>
      </c>
      <c r="B53" s="18">
        <f t="shared" si="13"/>
        <v>1953772.2200000007</v>
      </c>
      <c r="C53" s="45">
        <f t="shared" si="14"/>
        <v>0.369445463514667</v>
      </c>
      <c r="D53" s="5"/>
      <c r="E53" s="5"/>
      <c r="F53" s="5"/>
      <c r="G53" s="5"/>
      <c r="H53" s="5"/>
      <c r="I53" s="5"/>
      <c r="J53" s="5"/>
      <c r="K53" s="5"/>
      <c r="L53" s="5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:28" ht="12.75">
      <c r="A54" s="5" t="s">
        <v>131</v>
      </c>
      <c r="B54" s="18">
        <f t="shared" si="13"/>
        <v>2666299.4600000004</v>
      </c>
      <c r="C54" s="45">
        <f t="shared" si="14"/>
        <v>0.5041796734465833</v>
      </c>
      <c r="D54" s="5"/>
      <c r="E54" s="5"/>
      <c r="F54" s="5"/>
      <c r="G54" s="5"/>
      <c r="H54" s="5"/>
      <c r="I54" s="5"/>
      <c r="J54" s="5"/>
      <c r="K54" s="5"/>
      <c r="L54" s="5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:28" ht="12.75">
      <c r="A55" s="5" t="s">
        <v>132</v>
      </c>
      <c r="B55" s="18">
        <f t="shared" si="13"/>
        <v>13026599.180000007</v>
      </c>
      <c r="C55" s="45">
        <f t="shared" si="14"/>
        <v>2.4632441401356813</v>
      </c>
      <c r="D55" s="5"/>
      <c r="E55" s="5"/>
      <c r="F55" s="5"/>
      <c r="G55" s="5"/>
      <c r="H55" s="5"/>
      <c r="I55" s="5"/>
      <c r="J55" s="5"/>
      <c r="K55" s="5"/>
      <c r="L55" s="5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:28" ht="12.75">
      <c r="A56" s="5" t="s">
        <v>133</v>
      </c>
      <c r="B56" s="18">
        <f t="shared" si="13"/>
        <v>10365220.489999989</v>
      </c>
      <c r="C56" s="45">
        <f t="shared" si="14"/>
        <v>1.9599949518986242</v>
      </c>
      <c r="D56" s="5"/>
      <c r="E56" s="5"/>
      <c r="F56" s="5"/>
      <c r="G56" s="5"/>
      <c r="H56" s="5"/>
      <c r="I56" s="5"/>
      <c r="J56" s="5"/>
      <c r="K56" s="5"/>
      <c r="L56" s="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ht="12.75">
      <c r="A57" s="5" t="s">
        <v>158</v>
      </c>
      <c r="B57" s="18">
        <f t="shared" si="13"/>
        <v>13421894.850000015</v>
      </c>
      <c r="C57" s="45">
        <f t="shared" si="14"/>
        <v>2.5379919487765954</v>
      </c>
      <c r="D57" s="5"/>
      <c r="E57" s="5"/>
      <c r="F57" s="5"/>
      <c r="G57" s="5"/>
      <c r="H57" s="5"/>
      <c r="I57" s="5"/>
      <c r="J57" s="5"/>
      <c r="K57" s="5"/>
      <c r="L57" s="5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:12" ht="12.75">
      <c r="A58" s="5" t="s">
        <v>134</v>
      </c>
      <c r="B58" s="18">
        <f t="shared" si="13"/>
        <v>2899642.510000001</v>
      </c>
      <c r="C58" s="45">
        <f t="shared" si="14"/>
        <v>0.5483033079126196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 t="s">
        <v>135</v>
      </c>
      <c r="B59" s="18">
        <f t="shared" si="13"/>
        <v>6350973.030000004</v>
      </c>
      <c r="C59" s="45">
        <f t="shared" si="14"/>
        <v>1.2009271863009188</v>
      </c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 t="s">
        <v>136</v>
      </c>
      <c r="B60" s="18">
        <f t="shared" si="13"/>
        <v>13048317.770000005</v>
      </c>
      <c r="C60" s="45">
        <f t="shared" si="14"/>
        <v>2.4673509825133637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 t="s">
        <v>147</v>
      </c>
      <c r="B61" s="18">
        <f t="shared" si="13"/>
        <v>10430801.709999995</v>
      </c>
      <c r="C61" s="45">
        <f t="shared" si="14"/>
        <v>1.9723959288255863</v>
      </c>
      <c r="D61" s="5"/>
      <c r="E61" s="5"/>
      <c r="F61" s="5"/>
      <c r="G61" s="5"/>
      <c r="H61" s="5"/>
      <c r="I61" s="5"/>
      <c r="J61" s="5"/>
      <c r="K61" s="5"/>
      <c r="L61" s="5"/>
    </row>
    <row r="62" spans="1:3" ht="12.75">
      <c r="A62" s="5" t="s">
        <v>155</v>
      </c>
      <c r="B62" s="18">
        <f t="shared" si="13"/>
        <v>17774702.390000008</v>
      </c>
      <c r="C62" s="45">
        <f t="shared" si="14"/>
        <v>3.3610791964832063</v>
      </c>
    </row>
    <row r="63" spans="1:3" ht="12.75">
      <c r="A63" s="5" t="s">
        <v>157</v>
      </c>
      <c r="B63" s="18">
        <f t="shared" si="13"/>
        <v>14320763.910000006</v>
      </c>
      <c r="C63" s="45">
        <f t="shared" si="14"/>
        <v>2.70796217002925</v>
      </c>
    </row>
    <row r="64" spans="1:3" ht="12.75">
      <c r="A64" s="5" t="s">
        <v>160</v>
      </c>
      <c r="B64" s="18">
        <f t="shared" si="13"/>
        <v>12280211.249999998</v>
      </c>
      <c r="C64" s="45">
        <f t="shared" si="14"/>
        <v>2.322107096657499</v>
      </c>
    </row>
    <row r="65" spans="1:3" ht="12.75">
      <c r="A65" s="5" t="s">
        <v>154</v>
      </c>
      <c r="B65" s="18">
        <f t="shared" si="13"/>
        <v>4849095.509999999</v>
      </c>
      <c r="C65" s="45">
        <f t="shared" si="14"/>
        <v>0.9169320353622591</v>
      </c>
    </row>
    <row r="66" spans="1:3" ht="12.75">
      <c r="A66" s="5" t="s">
        <v>156</v>
      </c>
      <c r="B66" s="18">
        <f t="shared" si="13"/>
        <v>3122085.64</v>
      </c>
      <c r="C66" s="45">
        <f t="shared" si="14"/>
        <v>0.590365839269782</v>
      </c>
    </row>
    <row r="67" spans="1:3" ht="12.75">
      <c r="A67" s="5" t="s">
        <v>148</v>
      </c>
      <c r="B67" s="18">
        <f t="shared" si="13"/>
        <v>4044814.39</v>
      </c>
      <c r="C67" s="45">
        <f t="shared" si="14"/>
        <v>0.7648477708135007</v>
      </c>
    </row>
    <row r="68" spans="1:3" ht="12.75">
      <c r="A68" s="5" t="s">
        <v>149</v>
      </c>
      <c r="B68" s="18">
        <f t="shared" si="13"/>
        <v>7784337.230000004</v>
      </c>
      <c r="C68" s="45">
        <f t="shared" si="14"/>
        <v>1.471966919507039</v>
      </c>
    </row>
    <row r="69" spans="1:3" ht="12.75">
      <c r="A69" s="5" t="s">
        <v>137</v>
      </c>
      <c r="B69" s="18">
        <f t="shared" si="13"/>
        <v>3883902.45</v>
      </c>
      <c r="C69" s="45">
        <f t="shared" si="14"/>
        <v>0.7344203823749732</v>
      </c>
    </row>
    <row r="70" spans="1:3" ht="12.75">
      <c r="A70" s="5" t="s">
        <v>159</v>
      </c>
      <c r="B70" s="18">
        <f t="shared" si="13"/>
        <v>1661615.7500000005</v>
      </c>
      <c r="C70" s="45">
        <f t="shared" si="14"/>
        <v>0.3142005985436834</v>
      </c>
    </row>
    <row r="71" spans="1:3" ht="12.75">
      <c r="A71" s="5" t="s">
        <v>138</v>
      </c>
      <c r="B71" s="18">
        <f t="shared" si="13"/>
        <v>4583739.489999997</v>
      </c>
      <c r="C71" s="45">
        <f t="shared" si="14"/>
        <v>0.8667549590368991</v>
      </c>
    </row>
    <row r="72" spans="1:3" ht="12.75">
      <c r="A72" s="5" t="s">
        <v>139</v>
      </c>
      <c r="B72" s="18">
        <f t="shared" si="13"/>
        <v>4111380.5200000005</v>
      </c>
      <c r="C72" s="45">
        <f t="shared" si="14"/>
        <v>0.7774349877369903</v>
      </c>
    </row>
    <row r="73" spans="1:3" ht="12.75">
      <c r="A73" s="5" t="s">
        <v>140</v>
      </c>
      <c r="B73" s="18">
        <f t="shared" si="13"/>
        <v>84466022.53000002</v>
      </c>
      <c r="C73" s="45">
        <f t="shared" si="14"/>
        <v>15.971968751217144</v>
      </c>
    </row>
    <row r="74" spans="1:3" ht="12.75">
      <c r="A74" s="5" t="s">
        <v>141</v>
      </c>
      <c r="B74" s="18">
        <f t="shared" si="13"/>
        <v>15160779.77</v>
      </c>
      <c r="C74" s="45">
        <f t="shared" si="14"/>
        <v>2.8668036386408615</v>
      </c>
    </row>
    <row r="75" spans="1:3" ht="12.75">
      <c r="A75" s="5" t="s">
        <v>142</v>
      </c>
      <c r="B75" s="18">
        <f t="shared" si="13"/>
        <v>8114121.430000003</v>
      </c>
      <c r="C75" s="45">
        <f t="shared" si="14"/>
        <v>1.534326940486769</v>
      </c>
    </row>
    <row r="76" spans="1:3" ht="12.75">
      <c r="A76" s="5" t="s">
        <v>143</v>
      </c>
      <c r="B76" s="18">
        <f t="shared" si="13"/>
        <v>1986575.44</v>
      </c>
      <c r="C76" s="45">
        <f t="shared" si="14"/>
        <v>0.37564833644612533</v>
      </c>
    </row>
    <row r="77" spans="1:3" ht="12.75">
      <c r="A77" s="5" t="s">
        <v>144</v>
      </c>
      <c r="B77" s="18">
        <f t="shared" si="13"/>
        <v>11098411.21</v>
      </c>
      <c r="C77" s="45">
        <f t="shared" si="14"/>
        <v>2.098636489853881</v>
      </c>
    </row>
    <row r="78" spans="1:3" ht="12.75">
      <c r="A78" s="5" t="s">
        <v>150</v>
      </c>
      <c r="B78" s="18">
        <f t="shared" si="13"/>
        <v>18376671.75</v>
      </c>
      <c r="C78" s="45">
        <f t="shared" si="14"/>
        <v>3.4749076392004556</v>
      </c>
    </row>
    <row r="79" spans="1:3" ht="12.75">
      <c r="A79" s="5" t="s">
        <v>151</v>
      </c>
      <c r="B79" s="18">
        <f t="shared" si="13"/>
        <v>78504999.28</v>
      </c>
      <c r="C79" s="45">
        <f t="shared" si="14"/>
        <v>14.844778500954522</v>
      </c>
    </row>
    <row r="80" spans="1:3" ht="12.75">
      <c r="A80" s="5" t="s">
        <v>152</v>
      </c>
      <c r="B80" s="18">
        <f t="shared" si="13"/>
        <v>22879695.73000001</v>
      </c>
      <c r="C80" s="45">
        <f t="shared" si="14"/>
        <v>4.3263998267128585</v>
      </c>
    </row>
    <row r="81" spans="1:3" ht="12.75">
      <c r="A81" s="5" t="s">
        <v>153</v>
      </c>
      <c r="B81" s="18">
        <f t="shared" si="13"/>
        <v>10892247.729999995</v>
      </c>
      <c r="C81" s="45">
        <f t="shared" si="14"/>
        <v>2.0596523331294097</v>
      </c>
    </row>
    <row r="82" spans="1:3" ht="12.75">
      <c r="A82" s="5" t="s">
        <v>165</v>
      </c>
      <c r="B82" s="18">
        <f t="shared" si="13"/>
        <v>9257272.2</v>
      </c>
      <c r="C82" s="45">
        <f t="shared" si="14"/>
        <v>1.7504892247932768</v>
      </c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162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56" t="s">
        <v>1</v>
      </c>
      <c r="B10" s="53" t="s">
        <v>33</v>
      </c>
      <c r="C10" s="50" t="s">
        <v>10</v>
      </c>
      <c r="D10" s="60"/>
      <c r="E10" s="60"/>
      <c r="F10" s="60"/>
      <c r="G10" s="51"/>
      <c r="H10" s="56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58"/>
      <c r="B11" s="55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55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108388276.59000002</v>
      </c>
      <c r="D12" s="15">
        <v>844724.9799999999</v>
      </c>
      <c r="E12" s="15">
        <v>0</v>
      </c>
      <c r="F12" s="15">
        <v>0</v>
      </c>
      <c r="G12" s="15">
        <v>0</v>
      </c>
      <c r="H12" s="24">
        <f>SUM(C12:G12)</f>
        <v>109233001.57000002</v>
      </c>
    </row>
    <row r="13" spans="1:8" ht="15" customHeight="1">
      <c r="A13" s="2" t="s">
        <v>35</v>
      </c>
      <c r="B13" s="3" t="s">
        <v>66</v>
      </c>
      <c r="C13" s="15">
        <v>2742755.499999999</v>
      </c>
      <c r="D13" s="15">
        <v>1700</v>
      </c>
      <c r="E13" s="15">
        <v>0</v>
      </c>
      <c r="F13" s="15">
        <v>0</v>
      </c>
      <c r="G13" s="15">
        <v>0</v>
      </c>
      <c r="H13" s="24">
        <f aca="true" t="shared" si="0" ref="H13:H44">SUM(C13:G13)</f>
        <v>2744455.499999999</v>
      </c>
    </row>
    <row r="14" spans="1:8" ht="15" customHeight="1">
      <c r="A14" s="2" t="s">
        <v>36</v>
      </c>
      <c r="B14" s="3" t="s">
        <v>67</v>
      </c>
      <c r="C14" s="15">
        <v>3535265.27</v>
      </c>
      <c r="D14" s="15">
        <v>9453</v>
      </c>
      <c r="E14" s="15">
        <v>0</v>
      </c>
      <c r="F14" s="15">
        <v>0</v>
      </c>
      <c r="G14" s="15">
        <v>0</v>
      </c>
      <c r="H14" s="24">
        <f t="shared" si="0"/>
        <v>3544718.27</v>
      </c>
    </row>
    <row r="15" spans="1:8" ht="15" customHeight="1">
      <c r="A15" s="2" t="s">
        <v>37</v>
      </c>
      <c r="B15" s="3" t="s">
        <v>68</v>
      </c>
      <c r="C15" s="15">
        <v>1931272.2200000007</v>
      </c>
      <c r="D15" s="15">
        <v>0</v>
      </c>
      <c r="E15" s="15">
        <v>0</v>
      </c>
      <c r="F15" s="15">
        <v>22500</v>
      </c>
      <c r="G15" s="15">
        <v>0</v>
      </c>
      <c r="H15" s="24">
        <f t="shared" si="0"/>
        <v>1953772.2200000007</v>
      </c>
    </row>
    <row r="16" spans="1:8" ht="15" customHeight="1">
      <c r="A16" s="2" t="s">
        <v>38</v>
      </c>
      <c r="B16" s="3" t="s">
        <v>69</v>
      </c>
      <c r="C16" s="15">
        <v>2655181.4600000004</v>
      </c>
      <c r="D16" s="15">
        <v>11118</v>
      </c>
      <c r="E16" s="15">
        <v>0</v>
      </c>
      <c r="F16" s="15">
        <v>0</v>
      </c>
      <c r="G16" s="15">
        <v>0</v>
      </c>
      <c r="H16" s="24">
        <f t="shared" si="0"/>
        <v>2666299.4600000004</v>
      </c>
    </row>
    <row r="17" spans="1:8" ht="15" customHeight="1">
      <c r="A17" s="2" t="s">
        <v>39</v>
      </c>
      <c r="B17" s="3" t="s">
        <v>70</v>
      </c>
      <c r="C17" s="15">
        <v>13026599.180000007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13026599.180000007</v>
      </c>
    </row>
    <row r="18" spans="1:8" ht="15" customHeight="1">
      <c r="A18" s="2" t="s">
        <v>40</v>
      </c>
      <c r="B18" s="3" t="s">
        <v>71</v>
      </c>
      <c r="C18" s="15">
        <v>10365220.489999989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10365220.489999989</v>
      </c>
    </row>
    <row r="19" spans="1:8" ht="15" customHeight="1">
      <c r="A19" s="2" t="s">
        <v>41</v>
      </c>
      <c r="B19" s="3" t="s">
        <v>72</v>
      </c>
      <c r="C19" s="15">
        <v>13421894.850000015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13421894.850000015</v>
      </c>
    </row>
    <row r="20" spans="1:8" ht="15" customHeight="1">
      <c r="A20" s="2" t="s">
        <v>42</v>
      </c>
      <c r="B20" s="3" t="s">
        <v>73</v>
      </c>
      <c r="C20" s="15">
        <v>2899642.510000001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2899642.510000001</v>
      </c>
    </row>
    <row r="21" spans="1:8" ht="15" customHeight="1">
      <c r="A21" s="2" t="s">
        <v>43</v>
      </c>
      <c r="B21" s="3" t="s">
        <v>74</v>
      </c>
      <c r="C21" s="15">
        <v>6337753.030000004</v>
      </c>
      <c r="D21" s="15">
        <v>13220</v>
      </c>
      <c r="E21" s="15">
        <v>0</v>
      </c>
      <c r="F21" s="15">
        <v>0</v>
      </c>
      <c r="G21" s="15">
        <v>0</v>
      </c>
      <c r="H21" s="24">
        <f t="shared" si="0"/>
        <v>6350973.030000004</v>
      </c>
    </row>
    <row r="22" spans="1:8" ht="15" customHeight="1">
      <c r="A22" s="2" t="s">
        <v>44</v>
      </c>
      <c r="B22" s="3" t="s">
        <v>75</v>
      </c>
      <c r="C22" s="15">
        <v>13048317.770000005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13048317.770000005</v>
      </c>
    </row>
    <row r="23" spans="1:8" ht="15" customHeight="1">
      <c r="A23" s="2" t="s">
        <v>45</v>
      </c>
      <c r="B23" s="3" t="s">
        <v>76</v>
      </c>
      <c r="C23" s="15">
        <v>10430801.709999995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10430801.709999995</v>
      </c>
    </row>
    <row r="24" spans="1:8" ht="15" customHeight="1">
      <c r="A24" s="2" t="s">
        <v>46</v>
      </c>
      <c r="B24" s="3" t="s">
        <v>77</v>
      </c>
      <c r="C24" s="15">
        <v>17774702.390000008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17774702.390000008</v>
      </c>
    </row>
    <row r="25" spans="1:8" ht="15" customHeight="1">
      <c r="A25" s="2" t="s">
        <v>47</v>
      </c>
      <c r="B25" s="3" t="s">
        <v>78</v>
      </c>
      <c r="C25" s="15">
        <v>14320763.910000006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14320763.910000006</v>
      </c>
    </row>
    <row r="26" spans="1:8" ht="15" customHeight="1">
      <c r="A26" s="2" t="s">
        <v>48</v>
      </c>
      <c r="B26" s="3" t="s">
        <v>79</v>
      </c>
      <c r="C26" s="15">
        <v>12280211.249999998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12280211.249999998</v>
      </c>
    </row>
    <row r="27" spans="1:8" ht="15" customHeight="1">
      <c r="A27" s="2" t="s">
        <v>49</v>
      </c>
      <c r="B27" s="3" t="s">
        <v>80</v>
      </c>
      <c r="C27" s="15">
        <v>4849095.509999999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4849095.509999999</v>
      </c>
    </row>
    <row r="28" spans="1:8" ht="15" customHeight="1">
      <c r="A28" s="2" t="s">
        <v>50</v>
      </c>
      <c r="B28" s="3" t="s">
        <v>81</v>
      </c>
      <c r="C28" s="15">
        <v>3088958.87</v>
      </c>
      <c r="D28" s="15">
        <v>33126.770000000004</v>
      </c>
      <c r="E28" s="15">
        <v>0</v>
      </c>
      <c r="F28" s="15">
        <v>0</v>
      </c>
      <c r="G28" s="15">
        <v>0</v>
      </c>
      <c r="H28" s="24">
        <f t="shared" si="0"/>
        <v>3122085.64</v>
      </c>
    </row>
    <row r="29" spans="1:8" ht="15" customHeight="1">
      <c r="A29" s="2" t="s">
        <v>51</v>
      </c>
      <c r="B29" s="3" t="s">
        <v>82</v>
      </c>
      <c r="C29" s="15">
        <v>4030199.5</v>
      </c>
      <c r="D29" s="15">
        <v>14614.89</v>
      </c>
      <c r="E29" s="15">
        <v>0</v>
      </c>
      <c r="F29" s="15">
        <v>0</v>
      </c>
      <c r="G29" s="15">
        <v>0</v>
      </c>
      <c r="H29" s="24">
        <f t="shared" si="0"/>
        <v>4044814.39</v>
      </c>
    </row>
    <row r="30" spans="1:8" ht="15" customHeight="1">
      <c r="A30" s="2" t="s">
        <v>52</v>
      </c>
      <c r="B30" s="3" t="s">
        <v>83</v>
      </c>
      <c r="C30" s="15">
        <v>7751810.320000004</v>
      </c>
      <c r="D30" s="15">
        <v>17526.91</v>
      </c>
      <c r="E30" s="15">
        <v>0</v>
      </c>
      <c r="F30" s="15">
        <v>15000</v>
      </c>
      <c r="G30" s="15">
        <v>0</v>
      </c>
      <c r="H30" s="24">
        <f t="shared" si="0"/>
        <v>7784337.230000004</v>
      </c>
    </row>
    <row r="31" spans="1:8" ht="15" customHeight="1">
      <c r="A31" s="2" t="s">
        <v>53</v>
      </c>
      <c r="B31" s="3" t="s">
        <v>84</v>
      </c>
      <c r="C31" s="15">
        <v>3878902.45</v>
      </c>
      <c r="D31" s="15">
        <v>5000</v>
      </c>
      <c r="E31" s="15">
        <v>0</v>
      </c>
      <c r="F31" s="15">
        <v>0</v>
      </c>
      <c r="G31" s="15">
        <v>0</v>
      </c>
      <c r="H31" s="24">
        <f t="shared" si="0"/>
        <v>3883902.45</v>
      </c>
    </row>
    <row r="32" spans="1:8" ht="15" customHeight="1">
      <c r="A32" s="2" t="s">
        <v>54</v>
      </c>
      <c r="B32" s="3" t="s">
        <v>85</v>
      </c>
      <c r="C32" s="15">
        <v>1661615.7500000005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1661615.7500000005</v>
      </c>
    </row>
    <row r="33" spans="1:8" ht="15" customHeight="1">
      <c r="A33" s="2" t="s">
        <v>55</v>
      </c>
      <c r="B33" s="3" t="s">
        <v>86</v>
      </c>
      <c r="C33" s="15">
        <v>4583739.489999997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4583739.489999997</v>
      </c>
    </row>
    <row r="34" spans="1:8" ht="15" customHeight="1">
      <c r="A34" s="2" t="s">
        <v>56</v>
      </c>
      <c r="B34" s="3" t="s">
        <v>87</v>
      </c>
      <c r="C34" s="15">
        <v>4111380.5200000005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4111380.5200000005</v>
      </c>
    </row>
    <row r="35" spans="1:8" ht="15" customHeight="1">
      <c r="A35" s="2" t="s">
        <v>57</v>
      </c>
      <c r="B35" s="3" t="s">
        <v>88</v>
      </c>
      <c r="C35" s="15">
        <v>8721714.83</v>
      </c>
      <c r="D35" s="15">
        <v>225434</v>
      </c>
      <c r="E35" s="15">
        <v>75518873.7</v>
      </c>
      <c r="F35" s="15">
        <v>0</v>
      </c>
      <c r="G35" s="15">
        <v>0</v>
      </c>
      <c r="H35" s="24">
        <f t="shared" si="0"/>
        <v>84466022.53</v>
      </c>
    </row>
    <row r="36" spans="1:8" ht="15" customHeight="1">
      <c r="A36" s="2" t="s">
        <v>58</v>
      </c>
      <c r="B36" s="3" t="s">
        <v>89</v>
      </c>
      <c r="C36" s="15">
        <v>5805367.32</v>
      </c>
      <c r="D36" s="15">
        <v>117999</v>
      </c>
      <c r="E36" s="15">
        <v>9237413.45</v>
      </c>
      <c r="F36" s="15">
        <v>0</v>
      </c>
      <c r="G36" s="15">
        <v>0</v>
      </c>
      <c r="H36" s="24">
        <f t="shared" si="0"/>
        <v>15160779.77</v>
      </c>
    </row>
    <row r="37" spans="1:8" ht="15" customHeight="1">
      <c r="A37" s="2" t="s">
        <v>59</v>
      </c>
      <c r="B37" s="3" t="s">
        <v>90</v>
      </c>
      <c r="C37" s="15">
        <v>8083699.860000003</v>
      </c>
      <c r="D37" s="15">
        <v>20421.57</v>
      </c>
      <c r="E37" s="15">
        <v>0</v>
      </c>
      <c r="F37" s="15">
        <v>10000</v>
      </c>
      <c r="G37" s="15">
        <v>0</v>
      </c>
      <c r="H37" s="24">
        <f t="shared" si="0"/>
        <v>8114121.430000003</v>
      </c>
    </row>
    <row r="38" spans="1:8" ht="15" customHeight="1">
      <c r="A38" s="2" t="s">
        <v>60</v>
      </c>
      <c r="B38" s="3" t="s">
        <v>91</v>
      </c>
      <c r="C38" s="15">
        <v>1986575.44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1986575.44</v>
      </c>
    </row>
    <row r="39" spans="1:8" ht="15" customHeight="1">
      <c r="A39" s="2" t="s">
        <v>61</v>
      </c>
      <c r="B39" s="3" t="s">
        <v>92</v>
      </c>
      <c r="C39" s="15">
        <v>11098411.21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11098411.21</v>
      </c>
    </row>
    <row r="40" spans="1:8" ht="15" customHeight="1">
      <c r="A40" s="2" t="s">
        <v>62</v>
      </c>
      <c r="B40" s="3" t="s">
        <v>93</v>
      </c>
      <c r="C40" s="15">
        <v>18356671.75</v>
      </c>
      <c r="D40" s="15">
        <v>20000</v>
      </c>
      <c r="E40" s="15">
        <v>0</v>
      </c>
      <c r="F40" s="15">
        <v>0</v>
      </c>
      <c r="G40" s="15">
        <v>0</v>
      </c>
      <c r="H40" s="24">
        <f t="shared" si="0"/>
        <v>18376671.75</v>
      </c>
    </row>
    <row r="41" spans="1:8" ht="15" customHeight="1">
      <c r="A41" s="2" t="s">
        <v>63</v>
      </c>
      <c r="B41" s="3" t="s">
        <v>94</v>
      </c>
      <c r="C41" s="15">
        <v>78107382.68</v>
      </c>
      <c r="D41" s="15">
        <v>0</v>
      </c>
      <c r="E41" s="15">
        <v>397616.6</v>
      </c>
      <c r="F41" s="15">
        <v>0</v>
      </c>
      <c r="G41" s="15">
        <v>0</v>
      </c>
      <c r="H41" s="24">
        <f t="shared" si="0"/>
        <v>78504999.28</v>
      </c>
    </row>
    <row r="42" spans="1:8" ht="15.75" customHeight="1">
      <c r="A42" s="2" t="s">
        <v>64</v>
      </c>
      <c r="B42" s="3" t="s">
        <v>95</v>
      </c>
      <c r="C42" s="15">
        <v>22879695.73000001</v>
      </c>
      <c r="D42" s="15">
        <v>0</v>
      </c>
      <c r="E42" s="15">
        <v>0</v>
      </c>
      <c r="F42" s="15">
        <v>0</v>
      </c>
      <c r="G42" s="15">
        <v>0</v>
      </c>
      <c r="H42" s="24">
        <f>SUM(C42:G42)</f>
        <v>22879695.73000001</v>
      </c>
    </row>
    <row r="43" spans="1:8" ht="15.75" customHeight="1">
      <c r="A43" s="2" t="s">
        <v>65</v>
      </c>
      <c r="B43" s="3" t="s">
        <v>96</v>
      </c>
      <c r="C43" s="15">
        <v>10892247.729999995</v>
      </c>
      <c r="D43" s="15">
        <v>0</v>
      </c>
      <c r="E43" s="15">
        <v>0</v>
      </c>
      <c r="F43" s="15">
        <v>0</v>
      </c>
      <c r="G43" s="15">
        <v>0</v>
      </c>
      <c r="H43" s="24">
        <f>SUM(C43:G43)</f>
        <v>10892247.729999995</v>
      </c>
    </row>
    <row r="44" spans="1:8" ht="15" customHeight="1">
      <c r="A44" s="2">
        <v>148</v>
      </c>
      <c r="B44" s="3" t="s">
        <v>164</v>
      </c>
      <c r="C44" s="15">
        <v>9257272.2</v>
      </c>
      <c r="D44" s="15">
        <v>0</v>
      </c>
      <c r="E44" s="15">
        <v>0</v>
      </c>
      <c r="F44" s="15">
        <v>0</v>
      </c>
      <c r="G44" s="15">
        <v>0</v>
      </c>
      <c r="H44" s="24">
        <f t="shared" si="0"/>
        <v>9257272.2</v>
      </c>
    </row>
    <row r="45" spans="1:8" ht="19.5" customHeight="1">
      <c r="A45" s="50" t="s">
        <v>7</v>
      </c>
      <c r="B45" s="51"/>
      <c r="C45" s="6">
        <f aca="true" t="shared" si="1" ref="C45:H45">SUM(C12:C44)</f>
        <v>442303399.2900001</v>
      </c>
      <c r="D45" s="6">
        <f t="shared" si="1"/>
        <v>1334339.1199999999</v>
      </c>
      <c r="E45" s="6">
        <f t="shared" si="1"/>
        <v>85153903.75</v>
      </c>
      <c r="F45" s="6">
        <f t="shared" si="1"/>
        <v>47500</v>
      </c>
      <c r="G45" s="6">
        <f t="shared" si="1"/>
        <v>0</v>
      </c>
      <c r="H45" s="6">
        <f t="shared" si="1"/>
        <v>528839142.16</v>
      </c>
    </row>
    <row r="46" spans="1:8" ht="12.75">
      <c r="A46" s="33" t="s">
        <v>163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16" customFormat="1" ht="12.75">
      <c r="A54" s="36"/>
      <c r="I54" s="35"/>
      <c r="J54" s="35"/>
      <c r="K54" s="35"/>
      <c r="L54" s="35"/>
      <c r="M54" s="35"/>
      <c r="N54" s="35"/>
    </row>
    <row r="55" spans="1:14" s="16" customFormat="1" ht="12.75">
      <c r="A55" s="36"/>
      <c r="I55" s="35"/>
      <c r="J55" s="35"/>
      <c r="K55" s="35"/>
      <c r="L55" s="35"/>
      <c r="M55" s="35"/>
      <c r="N55" s="35"/>
    </row>
    <row r="56" spans="1:14" s="16" customFormat="1" ht="12.75">
      <c r="A56" s="36"/>
      <c r="C56" s="61"/>
      <c r="D56" s="61"/>
      <c r="E56" s="61"/>
      <c r="F56" s="61"/>
      <c r="I56" s="35"/>
      <c r="J56" s="35"/>
      <c r="K56" s="35"/>
      <c r="L56" s="35"/>
      <c r="M56" s="35"/>
      <c r="N56" s="35"/>
    </row>
    <row r="57" spans="1:14" s="16" customFormat="1" ht="12.75">
      <c r="A57" s="36"/>
      <c r="C57" s="16">
        <v>1000000</v>
      </c>
      <c r="I57" s="35"/>
      <c r="J57" s="35"/>
      <c r="K57" s="35"/>
      <c r="L57" s="35"/>
      <c r="M57" s="35"/>
      <c r="N57" s="35"/>
    </row>
    <row r="58" spans="1:14" s="16" customFormat="1" ht="12.75">
      <c r="A58" s="36"/>
      <c r="C58" s="16" t="s">
        <v>101</v>
      </c>
      <c r="D58" s="36" t="s">
        <v>102</v>
      </c>
      <c r="E58" s="36" t="s">
        <v>103</v>
      </c>
      <c r="I58" s="35"/>
      <c r="J58" s="35"/>
      <c r="K58" s="35"/>
      <c r="L58" s="35"/>
      <c r="M58" s="35"/>
      <c r="N58" s="35"/>
    </row>
    <row r="59" spans="1:14" s="16" customFormat="1" ht="12.75">
      <c r="A59" s="36"/>
      <c r="C59" s="16" t="s">
        <v>97</v>
      </c>
      <c r="D59" s="25">
        <f>+C45/$C$57</f>
        <v>442.3033992900001</v>
      </c>
      <c r="E59" s="25">
        <f>+C45/H45*100</f>
        <v>83.6366607591579</v>
      </c>
      <c r="I59" s="35"/>
      <c r="J59" s="35"/>
      <c r="K59" s="35"/>
      <c r="L59" s="35"/>
      <c r="M59" s="35"/>
      <c r="N59" s="35"/>
    </row>
    <row r="60" spans="1:14" s="16" customFormat="1" ht="12.75">
      <c r="A60" s="36"/>
      <c r="C60" s="16" t="s">
        <v>98</v>
      </c>
      <c r="D60" s="25">
        <f>+D45/$C$57</f>
        <v>1.3343391199999999</v>
      </c>
      <c r="E60" s="25">
        <f>+D45/H45*100</f>
        <v>0.2523147425415602</v>
      </c>
      <c r="I60" s="35"/>
      <c r="J60" s="35"/>
      <c r="K60" s="35"/>
      <c r="L60" s="35"/>
      <c r="M60" s="35"/>
      <c r="N60" s="35"/>
    </row>
    <row r="61" spans="1:14" s="16" customFormat="1" ht="12.75">
      <c r="A61" s="36"/>
      <c r="C61" s="16" t="s">
        <v>99</v>
      </c>
      <c r="D61" s="25">
        <f>+E45/$C$57</f>
        <v>85.15390375</v>
      </c>
      <c r="E61" s="25">
        <f>+E45/H45*100</f>
        <v>16.10204256103205</v>
      </c>
      <c r="I61" s="35"/>
      <c r="J61" s="35"/>
      <c r="K61" s="35"/>
      <c r="L61" s="35"/>
      <c r="M61" s="35"/>
      <c r="N61" s="35"/>
    </row>
    <row r="62" spans="1:14" s="16" customFormat="1" ht="12.75">
      <c r="A62" s="36"/>
      <c r="C62" s="16" t="s">
        <v>100</v>
      </c>
      <c r="D62" s="25">
        <f>+F45/$C$57</f>
        <v>0.0475</v>
      </c>
      <c r="E62" s="25">
        <f>+F45/H45*100</f>
        <v>0.008981937268483977</v>
      </c>
      <c r="I62" s="35"/>
      <c r="J62" s="35"/>
      <c r="K62" s="35"/>
      <c r="L62" s="35"/>
      <c r="M62" s="35"/>
      <c r="N62" s="35"/>
    </row>
    <row r="63" spans="1:14" s="16" customFormat="1" ht="12.75">
      <c r="A63" s="36"/>
      <c r="C63" s="16" t="s">
        <v>161</v>
      </c>
      <c r="D63" s="16">
        <f>+G45/C57</f>
        <v>0</v>
      </c>
      <c r="E63" s="25">
        <f>+G45/H45*100</f>
        <v>0</v>
      </c>
      <c r="I63" s="35"/>
      <c r="J63" s="35"/>
      <c r="K63" s="35"/>
      <c r="L63" s="35"/>
      <c r="M63" s="35"/>
      <c r="N63" s="35"/>
    </row>
    <row r="64" spans="1:14" s="16" customFormat="1" ht="12.75">
      <c r="A64" s="36"/>
      <c r="I64" s="35"/>
      <c r="J64" s="35"/>
      <c r="K64" s="35"/>
      <c r="L64" s="35"/>
      <c r="M64" s="35"/>
      <c r="N64" s="35"/>
    </row>
    <row r="65" spans="1:14" s="16" customFormat="1" ht="12.75">
      <c r="A65" s="36"/>
      <c r="I65" s="35"/>
      <c r="J65" s="35"/>
      <c r="K65" s="35"/>
      <c r="L65" s="35"/>
      <c r="M65" s="35"/>
      <c r="N65" s="35"/>
    </row>
    <row r="66" spans="1:14" s="16" customFormat="1" ht="12.75">
      <c r="A66" s="36"/>
      <c r="I66" s="35"/>
      <c r="J66" s="35"/>
      <c r="K66" s="35"/>
      <c r="L66" s="35"/>
      <c r="M66" s="35"/>
      <c r="N66" s="3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pans="1:14" s="16" customFormat="1" ht="12.75">
      <c r="A72" s="19"/>
      <c r="I72" s="35"/>
      <c r="J72" s="35"/>
      <c r="K72" s="35"/>
      <c r="L72" s="35"/>
      <c r="M72" s="35"/>
      <c r="N72" s="35"/>
    </row>
    <row r="73" spans="1:14" s="16" customFormat="1" ht="12.75">
      <c r="A73" s="19"/>
      <c r="I73" s="35"/>
      <c r="J73" s="35"/>
      <c r="K73" s="35"/>
      <c r="L73" s="35"/>
      <c r="M73" s="35"/>
      <c r="N73" s="35"/>
    </row>
    <row r="74" spans="1:14" s="16" customFormat="1" ht="12.75">
      <c r="A74" s="19"/>
      <c r="I74" s="35"/>
      <c r="J74" s="35"/>
      <c r="K74" s="35"/>
      <c r="L74" s="35"/>
      <c r="M74" s="35"/>
      <c r="N74" s="35"/>
    </row>
    <row r="75" spans="1:14" s="16" customFormat="1" ht="12.75">
      <c r="A75" s="19"/>
      <c r="I75" s="35"/>
      <c r="J75" s="35"/>
      <c r="K75" s="35"/>
      <c r="L75" s="35"/>
      <c r="M75" s="35"/>
      <c r="N75" s="35"/>
    </row>
    <row r="76" spans="1:14" s="16" customFormat="1" ht="12.75">
      <c r="A76" s="19"/>
      <c r="I76" s="35"/>
      <c r="J76" s="35"/>
      <c r="K76" s="35"/>
      <c r="L76" s="35"/>
      <c r="M76" s="35"/>
      <c r="N76" s="35"/>
    </row>
    <row r="77" spans="1:14" s="16" customFormat="1" ht="12.75">
      <c r="A77" s="19"/>
      <c r="I77" s="35"/>
      <c r="J77" s="35"/>
      <c r="K77" s="35"/>
      <c r="L77" s="35"/>
      <c r="M77" s="35"/>
      <c r="N77" s="35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162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56" t="s">
        <v>1</v>
      </c>
      <c r="B10" s="53" t="s">
        <v>33</v>
      </c>
      <c r="C10" s="50" t="s">
        <v>12</v>
      </c>
      <c r="D10" s="60"/>
      <c r="E10" s="60"/>
      <c r="F10" s="60"/>
      <c r="G10" s="60"/>
      <c r="H10" s="60"/>
      <c r="I10" s="60"/>
      <c r="J10" s="56" t="s">
        <v>30</v>
      </c>
      <c r="L10" s="34"/>
      <c r="Q10" s="23"/>
      <c r="R10" s="23"/>
      <c r="S10" s="23"/>
      <c r="T10" s="23"/>
    </row>
    <row r="11" spans="1:20" s="10" customFormat="1" ht="12.75">
      <c r="A11" s="58"/>
      <c r="B11" s="55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55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62239902.9</v>
      </c>
      <c r="D12" s="15">
        <v>2614183.25</v>
      </c>
      <c r="E12" s="15">
        <v>40007915.439999975</v>
      </c>
      <c r="F12" s="15">
        <v>0</v>
      </c>
      <c r="G12" s="15">
        <v>3526275</v>
      </c>
      <c r="H12" s="44">
        <v>0</v>
      </c>
      <c r="I12" s="44">
        <v>0</v>
      </c>
      <c r="J12" s="24">
        <f>SUM(C12:I12)</f>
        <v>108388276.58999997</v>
      </c>
      <c r="M12" s="31"/>
    </row>
    <row r="13" spans="1:13" ht="15" customHeight="1">
      <c r="A13" s="2" t="s">
        <v>35</v>
      </c>
      <c r="B13" s="3" t="s">
        <v>66</v>
      </c>
      <c r="C13" s="15">
        <v>2247160.5199999986</v>
      </c>
      <c r="D13" s="15">
        <v>107283.59</v>
      </c>
      <c r="E13" s="15">
        <v>388311.39</v>
      </c>
      <c r="F13" s="15">
        <v>0</v>
      </c>
      <c r="G13" s="15">
        <v>0</v>
      </c>
      <c r="H13" s="44">
        <v>0</v>
      </c>
      <c r="I13" s="44">
        <v>0</v>
      </c>
      <c r="J13" s="24">
        <f aca="true" t="shared" si="0" ref="J13:J44">SUM(C13:I13)</f>
        <v>2742755.4999999986</v>
      </c>
      <c r="M13" s="31"/>
    </row>
    <row r="14" spans="1:13" ht="15" customHeight="1">
      <c r="A14" s="2" t="s">
        <v>36</v>
      </c>
      <c r="B14" s="3" t="s">
        <v>67</v>
      </c>
      <c r="C14" s="15">
        <v>2506912.3699999996</v>
      </c>
      <c r="D14" s="15">
        <v>202638.81</v>
      </c>
      <c r="E14" s="15">
        <v>825714.0899999999</v>
      </c>
      <c r="F14" s="15">
        <v>0</v>
      </c>
      <c r="G14" s="15">
        <v>0</v>
      </c>
      <c r="H14" s="44">
        <v>0</v>
      </c>
      <c r="I14" s="44">
        <v>0</v>
      </c>
      <c r="J14" s="24">
        <f t="shared" si="0"/>
        <v>3535265.2699999996</v>
      </c>
      <c r="M14" s="31"/>
    </row>
    <row r="15" spans="1:13" ht="15" customHeight="1">
      <c r="A15" s="2" t="s">
        <v>37</v>
      </c>
      <c r="B15" s="3" t="s">
        <v>68</v>
      </c>
      <c r="C15" s="15">
        <v>1300204.1599999997</v>
      </c>
      <c r="D15" s="15">
        <v>65822.78</v>
      </c>
      <c r="E15" s="15">
        <v>565245.2799999999</v>
      </c>
      <c r="F15" s="15">
        <v>0</v>
      </c>
      <c r="G15" s="15">
        <v>0</v>
      </c>
      <c r="H15" s="44">
        <v>0</v>
      </c>
      <c r="I15" s="44">
        <v>0</v>
      </c>
      <c r="J15" s="24">
        <f t="shared" si="0"/>
        <v>1931272.2199999997</v>
      </c>
      <c r="M15" s="31"/>
    </row>
    <row r="16" spans="1:13" ht="15" customHeight="1">
      <c r="A16" s="2" t="s">
        <v>38</v>
      </c>
      <c r="B16" s="3" t="s">
        <v>69</v>
      </c>
      <c r="C16" s="15">
        <v>1608059.08</v>
      </c>
      <c r="D16" s="15">
        <v>166732.28999999998</v>
      </c>
      <c r="E16" s="15">
        <v>880390.0900000001</v>
      </c>
      <c r="F16" s="15">
        <v>0</v>
      </c>
      <c r="G16" s="15">
        <v>0</v>
      </c>
      <c r="H16" s="44">
        <v>0</v>
      </c>
      <c r="I16" s="44">
        <v>0</v>
      </c>
      <c r="J16" s="24">
        <f t="shared" si="0"/>
        <v>2655181.46</v>
      </c>
      <c r="M16" s="31"/>
    </row>
    <row r="17" spans="1:13" ht="15" customHeight="1">
      <c r="A17" s="2" t="s">
        <v>39</v>
      </c>
      <c r="B17" s="3" t="s">
        <v>70</v>
      </c>
      <c r="C17" s="15">
        <v>10030810.340000004</v>
      </c>
      <c r="D17" s="15">
        <v>1379157.14</v>
      </c>
      <c r="E17" s="15">
        <v>1616631.6999999995</v>
      </c>
      <c r="F17" s="15">
        <v>0</v>
      </c>
      <c r="G17" s="15">
        <v>0</v>
      </c>
      <c r="H17" s="44">
        <v>0</v>
      </c>
      <c r="I17" s="44">
        <v>0</v>
      </c>
      <c r="J17" s="24">
        <f t="shared" si="0"/>
        <v>13026599.180000003</v>
      </c>
      <c r="M17" s="31"/>
    </row>
    <row r="18" spans="1:13" ht="15" customHeight="1">
      <c r="A18" s="2" t="s">
        <v>40</v>
      </c>
      <c r="B18" s="3" t="s">
        <v>71</v>
      </c>
      <c r="C18" s="15">
        <v>7361962.56</v>
      </c>
      <c r="D18" s="15">
        <v>895841.8</v>
      </c>
      <c r="E18" s="15">
        <v>2107416.1300000004</v>
      </c>
      <c r="F18" s="15">
        <v>0</v>
      </c>
      <c r="G18" s="15">
        <v>0</v>
      </c>
      <c r="H18" s="44">
        <v>0</v>
      </c>
      <c r="I18" s="44">
        <v>0</v>
      </c>
      <c r="J18" s="24">
        <f t="shared" si="0"/>
        <v>10365220.49</v>
      </c>
      <c r="M18" s="31"/>
    </row>
    <row r="19" spans="1:13" ht="15" customHeight="1">
      <c r="A19" s="2" t="s">
        <v>41</v>
      </c>
      <c r="B19" s="3" t="s">
        <v>72</v>
      </c>
      <c r="C19" s="15">
        <v>7700187.6999999955</v>
      </c>
      <c r="D19" s="15">
        <v>965389.82</v>
      </c>
      <c r="E19" s="15">
        <v>4692222.329999999</v>
      </c>
      <c r="F19" s="15">
        <v>0</v>
      </c>
      <c r="G19" s="15">
        <v>64095</v>
      </c>
      <c r="H19" s="44">
        <v>0</v>
      </c>
      <c r="I19" s="44">
        <v>0</v>
      </c>
      <c r="J19" s="24">
        <f t="shared" si="0"/>
        <v>13421894.849999994</v>
      </c>
      <c r="M19" s="31"/>
    </row>
    <row r="20" spans="1:13" ht="15" customHeight="1">
      <c r="A20" s="2" t="s">
        <v>42</v>
      </c>
      <c r="B20" s="3" t="s">
        <v>73</v>
      </c>
      <c r="C20" s="15">
        <v>2092997.3800000001</v>
      </c>
      <c r="D20" s="15">
        <v>219334.44999999998</v>
      </c>
      <c r="E20" s="15">
        <v>587310.6799999999</v>
      </c>
      <c r="F20" s="15">
        <v>0</v>
      </c>
      <c r="G20" s="15">
        <v>0</v>
      </c>
      <c r="H20" s="44">
        <v>0</v>
      </c>
      <c r="I20" s="44">
        <v>0</v>
      </c>
      <c r="J20" s="24">
        <f t="shared" si="0"/>
        <v>2899642.51</v>
      </c>
      <c r="M20" s="31"/>
    </row>
    <row r="21" spans="1:13" ht="15" customHeight="1">
      <c r="A21" s="2" t="s">
        <v>43</v>
      </c>
      <c r="B21" s="3" t="s">
        <v>74</v>
      </c>
      <c r="C21" s="15">
        <v>4450993.049999999</v>
      </c>
      <c r="D21" s="15">
        <v>535427.0700000001</v>
      </c>
      <c r="E21" s="15">
        <v>1351332.9099999997</v>
      </c>
      <c r="F21" s="15">
        <v>0</v>
      </c>
      <c r="G21" s="15">
        <v>0</v>
      </c>
      <c r="H21" s="44">
        <v>0</v>
      </c>
      <c r="I21" s="44">
        <v>0</v>
      </c>
      <c r="J21" s="24">
        <f t="shared" si="0"/>
        <v>6337753.029999999</v>
      </c>
      <c r="M21" s="31"/>
    </row>
    <row r="22" spans="1:13" ht="15" customHeight="1">
      <c r="A22" s="2" t="s">
        <v>44</v>
      </c>
      <c r="B22" s="3" t="s">
        <v>75</v>
      </c>
      <c r="C22" s="15">
        <v>7769357.660000002</v>
      </c>
      <c r="D22" s="15">
        <v>901960.43</v>
      </c>
      <c r="E22" s="15">
        <v>4376999.679999998</v>
      </c>
      <c r="F22" s="15">
        <v>0</v>
      </c>
      <c r="G22" s="15">
        <v>0</v>
      </c>
      <c r="H22" s="44">
        <v>0</v>
      </c>
      <c r="I22" s="44">
        <v>0</v>
      </c>
      <c r="J22" s="24">
        <f t="shared" si="0"/>
        <v>13048317.77</v>
      </c>
      <c r="M22" s="31"/>
    </row>
    <row r="23" spans="1:13" ht="15" customHeight="1">
      <c r="A23" s="2" t="s">
        <v>45</v>
      </c>
      <c r="B23" s="3" t="s">
        <v>76</v>
      </c>
      <c r="C23" s="15">
        <v>7505105.14</v>
      </c>
      <c r="D23" s="15">
        <v>414715.94</v>
      </c>
      <c r="E23" s="15">
        <v>2510980.63</v>
      </c>
      <c r="F23" s="15">
        <v>0</v>
      </c>
      <c r="G23" s="15">
        <v>0</v>
      </c>
      <c r="H23" s="44">
        <v>0</v>
      </c>
      <c r="I23" s="44">
        <v>0</v>
      </c>
      <c r="J23" s="24">
        <f t="shared" si="0"/>
        <v>10430801.71</v>
      </c>
      <c r="M23" s="31"/>
    </row>
    <row r="24" spans="1:13" ht="15" customHeight="1">
      <c r="A24" s="2" t="s">
        <v>46</v>
      </c>
      <c r="B24" s="3" t="s">
        <v>77</v>
      </c>
      <c r="C24" s="15">
        <v>11733750.19000001</v>
      </c>
      <c r="D24" s="15">
        <v>1531271.86</v>
      </c>
      <c r="E24" s="15">
        <v>4509680.339999998</v>
      </c>
      <c r="F24" s="15">
        <v>0</v>
      </c>
      <c r="G24" s="15">
        <v>0</v>
      </c>
      <c r="H24" s="44">
        <v>0</v>
      </c>
      <c r="I24" s="44">
        <v>0</v>
      </c>
      <c r="J24" s="24">
        <f t="shared" si="0"/>
        <v>17774702.390000008</v>
      </c>
      <c r="M24" s="31"/>
    </row>
    <row r="25" spans="1:13" ht="15" customHeight="1">
      <c r="A25" s="2" t="s">
        <v>47</v>
      </c>
      <c r="B25" s="3" t="s">
        <v>78</v>
      </c>
      <c r="C25" s="15">
        <v>8574203.57</v>
      </c>
      <c r="D25" s="15">
        <v>1431684.8800000001</v>
      </c>
      <c r="E25" s="15">
        <v>4314875.460000001</v>
      </c>
      <c r="F25" s="15">
        <v>0</v>
      </c>
      <c r="G25" s="15">
        <v>0</v>
      </c>
      <c r="H25" s="44">
        <v>0</v>
      </c>
      <c r="I25" s="44">
        <v>0</v>
      </c>
      <c r="J25" s="24">
        <f t="shared" si="0"/>
        <v>14320763.910000002</v>
      </c>
      <c r="M25" s="31"/>
    </row>
    <row r="26" spans="1:13" ht="15" customHeight="1">
      <c r="A26" s="2" t="s">
        <v>48</v>
      </c>
      <c r="B26" s="3" t="s">
        <v>79</v>
      </c>
      <c r="C26" s="15">
        <v>7224219.350000001</v>
      </c>
      <c r="D26" s="15">
        <v>1049522.2</v>
      </c>
      <c r="E26" s="15">
        <v>4006469.7</v>
      </c>
      <c r="F26" s="15">
        <v>0</v>
      </c>
      <c r="G26" s="15">
        <v>0</v>
      </c>
      <c r="H26" s="44">
        <v>0</v>
      </c>
      <c r="I26" s="44">
        <v>0</v>
      </c>
      <c r="J26" s="24">
        <f t="shared" si="0"/>
        <v>12280211.25</v>
      </c>
      <c r="M26" s="31"/>
    </row>
    <row r="27" spans="1:13" ht="15" customHeight="1">
      <c r="A27" s="2" t="s">
        <v>49</v>
      </c>
      <c r="B27" s="3" t="s">
        <v>80</v>
      </c>
      <c r="C27" s="15">
        <v>3453589.6100000013</v>
      </c>
      <c r="D27" s="15">
        <v>264937.12</v>
      </c>
      <c r="E27" s="15">
        <v>1130568.7799999998</v>
      </c>
      <c r="F27" s="15">
        <v>0</v>
      </c>
      <c r="G27" s="15">
        <v>0</v>
      </c>
      <c r="H27" s="44">
        <v>0</v>
      </c>
      <c r="I27" s="44">
        <v>0</v>
      </c>
      <c r="J27" s="24">
        <f t="shared" si="0"/>
        <v>4849095.510000002</v>
      </c>
      <c r="M27" s="31"/>
    </row>
    <row r="28" spans="1:13" ht="15" customHeight="1">
      <c r="A28" s="2" t="s">
        <v>50</v>
      </c>
      <c r="B28" s="3" t="s">
        <v>81</v>
      </c>
      <c r="C28" s="15">
        <v>2513755.999999999</v>
      </c>
      <c r="D28" s="15">
        <v>14621.73</v>
      </c>
      <c r="E28" s="15">
        <v>560581.1400000001</v>
      </c>
      <c r="F28" s="15">
        <v>0</v>
      </c>
      <c r="G28" s="15">
        <v>0</v>
      </c>
      <c r="H28" s="44">
        <v>0</v>
      </c>
      <c r="I28" s="44">
        <v>0</v>
      </c>
      <c r="J28" s="24">
        <f t="shared" si="0"/>
        <v>3088958.869999999</v>
      </c>
      <c r="M28" s="31"/>
    </row>
    <row r="29" spans="1:13" ht="15" customHeight="1">
      <c r="A29" s="2" t="s">
        <v>51</v>
      </c>
      <c r="B29" s="3" t="s">
        <v>82</v>
      </c>
      <c r="C29" s="15">
        <v>3264721.18</v>
      </c>
      <c r="D29" s="15">
        <v>386264.66</v>
      </c>
      <c r="E29" s="15">
        <v>379213.66</v>
      </c>
      <c r="F29" s="15">
        <v>0</v>
      </c>
      <c r="G29" s="15">
        <v>0</v>
      </c>
      <c r="H29" s="44">
        <v>0</v>
      </c>
      <c r="I29" s="44">
        <v>0</v>
      </c>
      <c r="J29" s="24">
        <f t="shared" si="0"/>
        <v>4030199.5000000005</v>
      </c>
      <c r="M29" s="31"/>
    </row>
    <row r="30" spans="1:13" ht="15" customHeight="1">
      <c r="A30" s="2" t="s">
        <v>52</v>
      </c>
      <c r="B30" s="3" t="s">
        <v>83</v>
      </c>
      <c r="C30" s="15">
        <v>5641608.040000005</v>
      </c>
      <c r="D30" s="15">
        <v>628189.27</v>
      </c>
      <c r="E30" s="15">
        <v>1322074.3300000008</v>
      </c>
      <c r="F30" s="15">
        <v>0</v>
      </c>
      <c r="G30" s="15">
        <v>159938.68</v>
      </c>
      <c r="H30" s="44">
        <v>0</v>
      </c>
      <c r="I30" s="44">
        <v>0</v>
      </c>
      <c r="J30" s="24">
        <f t="shared" si="0"/>
        <v>7751810.320000005</v>
      </c>
      <c r="M30" s="31"/>
    </row>
    <row r="31" spans="1:13" ht="15" customHeight="1">
      <c r="A31" s="2" t="s">
        <v>53</v>
      </c>
      <c r="B31" s="3" t="s">
        <v>84</v>
      </c>
      <c r="C31" s="15">
        <v>2496121.3000000003</v>
      </c>
      <c r="D31" s="15">
        <v>84783.25</v>
      </c>
      <c r="E31" s="15">
        <v>1297997.9</v>
      </c>
      <c r="F31" s="15">
        <v>0</v>
      </c>
      <c r="G31" s="15">
        <v>0</v>
      </c>
      <c r="H31" s="44">
        <v>0</v>
      </c>
      <c r="I31" s="44">
        <v>0</v>
      </c>
      <c r="J31" s="24">
        <f t="shared" si="0"/>
        <v>3878902.45</v>
      </c>
      <c r="M31" s="31"/>
    </row>
    <row r="32" spans="1:13" ht="15" customHeight="1">
      <c r="A32" s="2" t="s">
        <v>54</v>
      </c>
      <c r="B32" s="3" t="s">
        <v>85</v>
      </c>
      <c r="C32" s="15">
        <v>1243545.3300000003</v>
      </c>
      <c r="D32" s="15">
        <v>0</v>
      </c>
      <c r="E32" s="15">
        <v>418070.42</v>
      </c>
      <c r="F32" s="15">
        <v>0</v>
      </c>
      <c r="G32" s="15">
        <v>0</v>
      </c>
      <c r="H32" s="44">
        <v>0</v>
      </c>
      <c r="I32" s="44">
        <v>0</v>
      </c>
      <c r="J32" s="24">
        <f t="shared" si="0"/>
        <v>1661615.7500000002</v>
      </c>
      <c r="M32" s="31"/>
    </row>
    <row r="33" spans="1:13" ht="15" customHeight="1">
      <c r="A33" s="2" t="s">
        <v>55</v>
      </c>
      <c r="B33" s="3" t="s">
        <v>86</v>
      </c>
      <c r="C33" s="15">
        <v>3005937.76</v>
      </c>
      <c r="D33" s="15">
        <v>16076.89</v>
      </c>
      <c r="E33" s="15">
        <v>1561724.8400000003</v>
      </c>
      <c r="F33" s="15">
        <v>0</v>
      </c>
      <c r="G33" s="15">
        <v>0</v>
      </c>
      <c r="H33" s="44">
        <v>0</v>
      </c>
      <c r="I33" s="44">
        <v>0</v>
      </c>
      <c r="J33" s="24">
        <f t="shared" si="0"/>
        <v>4583739.49</v>
      </c>
      <c r="M33" s="31"/>
    </row>
    <row r="34" spans="1:13" ht="15" customHeight="1">
      <c r="A34" s="2" t="s">
        <v>56</v>
      </c>
      <c r="B34" s="3" t="s">
        <v>87</v>
      </c>
      <c r="C34" s="15">
        <v>2848816.519999999</v>
      </c>
      <c r="D34" s="15">
        <v>0</v>
      </c>
      <c r="E34" s="15">
        <v>1262563.9999999995</v>
      </c>
      <c r="F34" s="15">
        <v>0</v>
      </c>
      <c r="G34" s="15">
        <v>0</v>
      </c>
      <c r="H34" s="44">
        <v>0</v>
      </c>
      <c r="I34" s="44">
        <v>0</v>
      </c>
      <c r="J34" s="24">
        <f t="shared" si="0"/>
        <v>4111380.5199999986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813636.3999999999</v>
      </c>
      <c r="F35" s="15">
        <v>0</v>
      </c>
      <c r="G35" s="15">
        <v>7908078.43</v>
      </c>
      <c r="H35" s="44">
        <v>0</v>
      </c>
      <c r="I35" s="44">
        <v>0</v>
      </c>
      <c r="J35" s="24">
        <f t="shared" si="0"/>
        <v>8721714.83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5805367.32</v>
      </c>
      <c r="F36" s="15">
        <v>0</v>
      </c>
      <c r="G36" s="15">
        <v>0</v>
      </c>
      <c r="H36" s="44">
        <v>0</v>
      </c>
      <c r="I36" s="44">
        <v>0</v>
      </c>
      <c r="J36" s="24">
        <f t="shared" si="0"/>
        <v>5805367.32</v>
      </c>
      <c r="M36" s="31"/>
    </row>
    <row r="37" spans="1:13" ht="15" customHeight="1">
      <c r="A37" s="2" t="s">
        <v>59</v>
      </c>
      <c r="B37" s="3" t="s">
        <v>90</v>
      </c>
      <c r="C37" s="15">
        <v>1187674.6799999992</v>
      </c>
      <c r="D37" s="15">
        <v>0</v>
      </c>
      <c r="E37" s="15">
        <v>6896025.18</v>
      </c>
      <c r="F37" s="15">
        <v>0</v>
      </c>
      <c r="G37" s="15">
        <v>0</v>
      </c>
      <c r="H37" s="44">
        <v>0</v>
      </c>
      <c r="I37" s="44">
        <v>0</v>
      </c>
      <c r="J37" s="24">
        <f t="shared" si="0"/>
        <v>8083699.859999999</v>
      </c>
      <c r="M37" s="31"/>
    </row>
    <row r="38" spans="1:13" ht="15" customHeight="1">
      <c r="A38" s="2" t="s">
        <v>60</v>
      </c>
      <c r="B38" s="3" t="s">
        <v>91</v>
      </c>
      <c r="C38" s="15">
        <v>934300.0700000001</v>
      </c>
      <c r="D38" s="15">
        <v>1385.4099999999999</v>
      </c>
      <c r="E38" s="15">
        <v>1050889.96</v>
      </c>
      <c r="F38" s="15">
        <v>0</v>
      </c>
      <c r="G38" s="15">
        <v>0</v>
      </c>
      <c r="H38" s="44">
        <v>0</v>
      </c>
      <c r="I38" s="44">
        <v>0</v>
      </c>
      <c r="J38" s="24">
        <f t="shared" si="0"/>
        <v>1986575.44</v>
      </c>
      <c r="M38" s="31"/>
    </row>
    <row r="39" spans="1:13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11098411.21</v>
      </c>
      <c r="F39" s="15">
        <v>0</v>
      </c>
      <c r="G39" s="15">
        <v>0</v>
      </c>
      <c r="H39" s="44">
        <v>0</v>
      </c>
      <c r="I39" s="44">
        <v>0</v>
      </c>
      <c r="J39" s="24">
        <f t="shared" si="0"/>
        <v>11098411.21</v>
      </c>
      <c r="M39" s="31"/>
    </row>
    <row r="40" spans="1:13" ht="15" customHeight="1">
      <c r="A40" s="2" t="s">
        <v>62</v>
      </c>
      <c r="B40" s="3" t="s">
        <v>93</v>
      </c>
      <c r="C40" s="15">
        <v>11456158.200000005</v>
      </c>
      <c r="D40" s="15">
        <v>621298.69</v>
      </c>
      <c r="E40" s="15">
        <v>6279214.86</v>
      </c>
      <c r="F40" s="15">
        <v>0</v>
      </c>
      <c r="G40" s="15">
        <v>0</v>
      </c>
      <c r="H40" s="44">
        <v>0</v>
      </c>
      <c r="I40" s="44">
        <v>0</v>
      </c>
      <c r="J40" s="24">
        <f t="shared" si="0"/>
        <v>18356671.750000004</v>
      </c>
      <c r="M40" s="31"/>
    </row>
    <row r="41" spans="1:13" ht="15" customHeight="1">
      <c r="A41" s="2" t="s">
        <v>63</v>
      </c>
      <c r="B41" s="3" t="s">
        <v>94</v>
      </c>
      <c r="C41" s="15">
        <v>59563439.73000002</v>
      </c>
      <c r="D41" s="15">
        <v>274011.65</v>
      </c>
      <c r="E41" s="15">
        <v>18269931.300000004</v>
      </c>
      <c r="F41" s="15">
        <v>0</v>
      </c>
      <c r="G41" s="15">
        <v>0</v>
      </c>
      <c r="H41" s="44">
        <v>0</v>
      </c>
      <c r="I41" s="44">
        <v>0</v>
      </c>
      <c r="J41" s="24">
        <f t="shared" si="0"/>
        <v>78107382.68000002</v>
      </c>
      <c r="M41" s="31"/>
    </row>
    <row r="42" spans="1:13" ht="15" customHeight="1">
      <c r="A42" s="2" t="s">
        <v>64</v>
      </c>
      <c r="B42" s="3" t="s">
        <v>95</v>
      </c>
      <c r="C42" s="15">
        <v>16251204.809999999</v>
      </c>
      <c r="D42" s="15">
        <v>914171.59</v>
      </c>
      <c r="E42" s="15">
        <v>5714319.330000001</v>
      </c>
      <c r="F42" s="15">
        <v>0</v>
      </c>
      <c r="G42" s="15">
        <v>0</v>
      </c>
      <c r="H42" s="44">
        <v>0</v>
      </c>
      <c r="I42" s="44">
        <v>0</v>
      </c>
      <c r="J42" s="24">
        <f t="shared" si="0"/>
        <v>22879695.73</v>
      </c>
      <c r="M42" s="31"/>
    </row>
    <row r="43" spans="1:13" ht="15" customHeight="1">
      <c r="A43" s="2" t="s">
        <v>65</v>
      </c>
      <c r="B43" s="3" t="s">
        <v>96</v>
      </c>
      <c r="C43" s="15">
        <v>7642526.729999997</v>
      </c>
      <c r="D43" s="15">
        <v>232194.5</v>
      </c>
      <c r="E43" s="15">
        <v>3017526.5000000005</v>
      </c>
      <c r="F43" s="15">
        <v>0</v>
      </c>
      <c r="G43" s="15">
        <v>0</v>
      </c>
      <c r="H43" s="44">
        <v>0</v>
      </c>
      <c r="I43" s="44">
        <v>0</v>
      </c>
      <c r="J43" s="24">
        <f t="shared" si="0"/>
        <v>10892247.729999997</v>
      </c>
      <c r="M43" s="31"/>
    </row>
    <row r="44" spans="1:13" ht="15" customHeight="1">
      <c r="A44" s="2">
        <v>148</v>
      </c>
      <c r="B44" s="3" t="s">
        <v>164</v>
      </c>
      <c r="C44" s="15">
        <v>0</v>
      </c>
      <c r="D44" s="15">
        <v>0</v>
      </c>
      <c r="E44" s="15">
        <v>9257272.2</v>
      </c>
      <c r="F44" s="15">
        <v>0</v>
      </c>
      <c r="G44" s="15">
        <v>0</v>
      </c>
      <c r="H44" s="44">
        <v>0</v>
      </c>
      <c r="I44" s="44">
        <v>0</v>
      </c>
      <c r="J44" s="24">
        <f t="shared" si="0"/>
        <v>9257272.2</v>
      </c>
      <c r="M44" s="31"/>
    </row>
    <row r="45" spans="1:10" ht="15" customHeight="1">
      <c r="A45" s="50" t="s">
        <v>7</v>
      </c>
      <c r="B45" s="51"/>
      <c r="C45" s="6">
        <f aca="true" t="shared" si="1" ref="C45:J45">SUM(C12:C44)</f>
        <v>265849225.93000007</v>
      </c>
      <c r="D45" s="6">
        <f t="shared" si="1"/>
        <v>15918901.069999998</v>
      </c>
      <c r="E45" s="6">
        <f t="shared" si="1"/>
        <v>148876885.17999998</v>
      </c>
      <c r="F45" s="6">
        <f t="shared" si="1"/>
        <v>0</v>
      </c>
      <c r="G45" s="6">
        <f t="shared" si="1"/>
        <v>11658387.11</v>
      </c>
      <c r="H45" s="6">
        <f t="shared" si="1"/>
        <v>0</v>
      </c>
      <c r="I45" s="6">
        <f t="shared" si="1"/>
        <v>0</v>
      </c>
      <c r="J45" s="6">
        <f t="shared" si="1"/>
        <v>442303399.29</v>
      </c>
    </row>
    <row r="46" ht="12.75">
      <c r="A46" s="33" t="s">
        <v>163</v>
      </c>
    </row>
    <row r="47" ht="6" customHeight="1"/>
    <row r="48" ht="12.75">
      <c r="A48" s="39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36"/>
      <c r="L56" s="35"/>
    </row>
    <row r="57" spans="1:12" s="16" customFormat="1" ht="12.75">
      <c r="A57" s="36"/>
      <c r="L57" s="35"/>
    </row>
    <row r="58" spans="1:12" s="16" customFormat="1" ht="12.75">
      <c r="A58" s="36"/>
      <c r="C58" s="16">
        <v>1000000</v>
      </c>
      <c r="L58" s="35"/>
    </row>
    <row r="59" spans="1:12" s="16" customFormat="1" ht="12.75">
      <c r="A59" s="3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36"/>
      <c r="C60" s="27" t="s">
        <v>105</v>
      </c>
      <c r="D60" s="38">
        <f>+C45/$C$58</f>
        <v>265.84922593000005</v>
      </c>
      <c r="E60" s="25">
        <f>+C45/J45*100</f>
        <v>60.10562576655526</v>
      </c>
      <c r="L60" s="35"/>
    </row>
    <row r="61" spans="1:12" s="16" customFormat="1" ht="12.75">
      <c r="A61" s="36"/>
      <c r="C61" s="27" t="s">
        <v>106</v>
      </c>
      <c r="D61" s="38">
        <f>+D45/$C$58</f>
        <v>15.918901069999999</v>
      </c>
      <c r="E61" s="25">
        <f>+D45/J45*100</f>
        <v>3.5990908266935193</v>
      </c>
      <c r="L61" s="35"/>
    </row>
    <row r="62" spans="1:12" s="16" customFormat="1" ht="12.75">
      <c r="A62" s="36"/>
      <c r="C62" s="27" t="s">
        <v>107</v>
      </c>
      <c r="D62" s="38">
        <f>+E45/$C$58</f>
        <v>148.87688518</v>
      </c>
      <c r="E62" s="25">
        <f>+E45/J45*100</f>
        <v>33.65944856380983</v>
      </c>
      <c r="L62" s="35"/>
    </row>
    <row r="63" spans="1:12" s="16" customFormat="1" ht="12.75">
      <c r="A63" s="36"/>
      <c r="C63" s="27" t="s">
        <v>108</v>
      </c>
      <c r="D63" s="38">
        <f>+F45/$C$58</f>
        <v>0</v>
      </c>
      <c r="E63" s="25">
        <f>+F45/J45*100</f>
        <v>0</v>
      </c>
      <c r="L63" s="35"/>
    </row>
    <row r="64" spans="1:12" s="16" customFormat="1" ht="12.75">
      <c r="A64" s="36"/>
      <c r="C64" s="27" t="s">
        <v>109</v>
      </c>
      <c r="D64" s="38">
        <f>+G45/$C$58</f>
        <v>11.65838711</v>
      </c>
      <c r="E64" s="25">
        <f>+G45/J45*100</f>
        <v>2.6358348429413896</v>
      </c>
      <c r="L64" s="35"/>
    </row>
    <row r="65" spans="1:12" s="16" customFormat="1" ht="12.75">
      <c r="A65" s="36"/>
      <c r="C65" s="27" t="s">
        <v>110</v>
      </c>
      <c r="D65" s="38">
        <f>+H45/$C$58</f>
        <v>0</v>
      </c>
      <c r="E65" s="25">
        <f>+H45/J45*100</f>
        <v>0</v>
      </c>
      <c r="L65" s="35"/>
    </row>
    <row r="66" spans="1:12" s="16" customFormat="1" ht="12.75">
      <c r="A66" s="36"/>
      <c r="C66" s="27" t="s">
        <v>117</v>
      </c>
      <c r="D66" s="38">
        <f>+I45/$C$58</f>
        <v>0</v>
      </c>
      <c r="E66" s="25">
        <f>+I45/J45*100</f>
        <v>0</v>
      </c>
      <c r="L66" s="35"/>
    </row>
    <row r="67" spans="1:12" s="16" customFormat="1" ht="12.75">
      <c r="A67" s="36"/>
      <c r="L67" s="35"/>
    </row>
    <row r="68" spans="1:12" s="16" customFormat="1" ht="12.75">
      <c r="A68" s="36"/>
      <c r="L68" s="35"/>
    </row>
    <row r="69" spans="1:12" s="16" customFormat="1" ht="12.75">
      <c r="A69" s="36"/>
      <c r="L69" s="35"/>
    </row>
    <row r="70" spans="1:12" s="16" customFormat="1" ht="12.75">
      <c r="A70" s="36"/>
      <c r="L70" s="35"/>
    </row>
    <row r="71" spans="1:12" s="16" customFormat="1" ht="12.75">
      <c r="A71" s="36"/>
      <c r="L71" s="35"/>
    </row>
    <row r="72" spans="1:12" s="16" customFormat="1" ht="12.75">
      <c r="A72" s="36"/>
      <c r="L72" s="35"/>
    </row>
    <row r="73" spans="1:12" s="16" customFormat="1" ht="12.75">
      <c r="A73" s="36"/>
      <c r="L73" s="35"/>
    </row>
    <row r="74" spans="1:12" s="16" customFormat="1" ht="12.75">
      <c r="A74" s="36"/>
      <c r="L74" s="35"/>
    </row>
    <row r="75" spans="1:12" s="16" customFormat="1" ht="12.75">
      <c r="A75" s="36"/>
      <c r="L75" s="35"/>
    </row>
    <row r="76" spans="1:12" s="16" customFormat="1" ht="12.75">
      <c r="A76" s="36"/>
      <c r="L76" s="3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:12" s="16" customFormat="1" ht="12.75">
      <c r="A80" s="19"/>
      <c r="L80" s="35"/>
    </row>
    <row r="81" spans="1:12" s="16" customFormat="1" ht="12.75">
      <c r="A81" s="19"/>
      <c r="L81" s="35"/>
    </row>
    <row r="82" spans="1:12" s="16" customFormat="1" ht="12.75">
      <c r="A82" s="19"/>
      <c r="L82" s="35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162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56" t="s">
        <v>1</v>
      </c>
      <c r="B10" s="53" t="s">
        <v>33</v>
      </c>
      <c r="C10" s="50" t="s">
        <v>12</v>
      </c>
      <c r="D10" s="60"/>
      <c r="E10" s="60"/>
      <c r="F10" s="60"/>
      <c r="G10" s="60"/>
      <c r="H10" s="60"/>
      <c r="I10" s="56" t="s">
        <v>30</v>
      </c>
      <c r="P10" s="23"/>
      <c r="Q10" s="23"/>
      <c r="R10" s="23"/>
      <c r="S10" s="23"/>
    </row>
    <row r="11" spans="1:19" s="10" customFormat="1" ht="12.75">
      <c r="A11" s="58"/>
      <c r="B11" s="55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55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844724.9799999999</v>
      </c>
      <c r="F12" s="15">
        <v>0</v>
      </c>
      <c r="G12" s="15">
        <v>0</v>
      </c>
      <c r="H12" s="15">
        <v>0</v>
      </c>
      <c r="I12" s="24">
        <f>SUM(C12:H12)</f>
        <v>844724.9799999999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1700</v>
      </c>
      <c r="F13" s="15">
        <v>0</v>
      </c>
      <c r="G13" s="15">
        <v>0</v>
      </c>
      <c r="H13" s="15">
        <v>0</v>
      </c>
      <c r="I13" s="24">
        <f aca="true" t="shared" si="0" ref="I13:I43">SUM(C13:H13)</f>
        <v>1700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9453</v>
      </c>
      <c r="F14" s="15">
        <v>0</v>
      </c>
      <c r="G14" s="15">
        <v>0</v>
      </c>
      <c r="H14" s="15">
        <v>0</v>
      </c>
      <c r="I14" s="24">
        <f t="shared" si="0"/>
        <v>9453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11118</v>
      </c>
      <c r="F16" s="15">
        <v>0</v>
      </c>
      <c r="G16" s="15">
        <v>0</v>
      </c>
      <c r="H16" s="15">
        <v>0</v>
      </c>
      <c r="I16" s="24">
        <f t="shared" si="0"/>
        <v>11118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13220</v>
      </c>
      <c r="F21" s="15">
        <v>0</v>
      </c>
      <c r="G21" s="15">
        <v>0</v>
      </c>
      <c r="H21" s="15">
        <v>0</v>
      </c>
      <c r="I21" s="24">
        <f t="shared" si="0"/>
        <v>13220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33126.770000000004</v>
      </c>
      <c r="F28" s="15">
        <v>0</v>
      </c>
      <c r="G28" s="15">
        <v>0</v>
      </c>
      <c r="H28" s="15">
        <v>0</v>
      </c>
      <c r="I28" s="24">
        <f t="shared" si="0"/>
        <v>33126.770000000004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14614.89</v>
      </c>
      <c r="F29" s="15">
        <v>0</v>
      </c>
      <c r="G29" s="15">
        <v>0</v>
      </c>
      <c r="H29" s="15">
        <v>0</v>
      </c>
      <c r="I29" s="24">
        <f t="shared" si="0"/>
        <v>14614.89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17526.91</v>
      </c>
      <c r="F30" s="15">
        <v>0</v>
      </c>
      <c r="G30" s="15">
        <v>0</v>
      </c>
      <c r="H30" s="15">
        <v>0</v>
      </c>
      <c r="I30" s="24">
        <f t="shared" si="0"/>
        <v>17526.91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5000</v>
      </c>
      <c r="F31" s="15">
        <v>0</v>
      </c>
      <c r="G31" s="15">
        <v>0</v>
      </c>
      <c r="H31" s="15">
        <v>0</v>
      </c>
      <c r="I31" s="24">
        <f t="shared" si="0"/>
        <v>5000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225434</v>
      </c>
      <c r="F35" s="15">
        <v>0</v>
      </c>
      <c r="G35" s="15">
        <v>0</v>
      </c>
      <c r="H35" s="15">
        <v>0</v>
      </c>
      <c r="I35" s="24">
        <f t="shared" si="0"/>
        <v>225434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117999</v>
      </c>
      <c r="F36" s="15">
        <v>0</v>
      </c>
      <c r="G36" s="15">
        <v>0</v>
      </c>
      <c r="H36" s="15">
        <v>0</v>
      </c>
      <c r="I36" s="24">
        <f t="shared" si="0"/>
        <v>117999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20421.57</v>
      </c>
      <c r="F37" s="15">
        <v>0</v>
      </c>
      <c r="G37" s="15">
        <v>0</v>
      </c>
      <c r="H37" s="15">
        <v>0</v>
      </c>
      <c r="I37" s="24">
        <f t="shared" si="0"/>
        <v>20421.57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20000</v>
      </c>
      <c r="F40" s="15">
        <v>0</v>
      </c>
      <c r="G40" s="15">
        <v>0</v>
      </c>
      <c r="H40" s="15">
        <v>0</v>
      </c>
      <c r="I40" s="24">
        <f t="shared" si="0"/>
        <v>20000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9" ht="15" customHeight="1">
      <c r="A44" s="50" t="s">
        <v>7</v>
      </c>
      <c r="B44" s="51"/>
      <c r="C44" s="6">
        <f aca="true" t="shared" si="1" ref="C44:I44">SUM(C12:C43)</f>
        <v>0</v>
      </c>
      <c r="D44" s="6">
        <f t="shared" si="1"/>
        <v>0</v>
      </c>
      <c r="E44" s="6">
        <f t="shared" si="1"/>
        <v>1334339.1199999999</v>
      </c>
      <c r="F44" s="6">
        <f t="shared" si="1"/>
        <v>0</v>
      </c>
      <c r="G44" s="6">
        <f t="shared" si="1"/>
        <v>0</v>
      </c>
      <c r="H44" s="6">
        <f t="shared" si="1"/>
        <v>0</v>
      </c>
      <c r="I44" s="6">
        <f t="shared" si="1"/>
        <v>1334339.1199999999</v>
      </c>
    </row>
    <row r="45" ht="12.75">
      <c r="A45" s="33" t="s">
        <v>163</v>
      </c>
    </row>
    <row r="46" ht="7.5" customHeight="1"/>
    <row r="47" ht="12.75">
      <c r="A47" s="39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104</v>
      </c>
      <c r="D59" s="22" t="s">
        <v>102</v>
      </c>
      <c r="E59" s="22" t="s">
        <v>103</v>
      </c>
      <c r="P59" s="5"/>
      <c r="Q59" s="5"/>
      <c r="R59" s="5"/>
      <c r="S59" s="5"/>
    </row>
    <row r="60" spans="3:19" ht="12.75">
      <c r="C60" s="28" t="s">
        <v>112</v>
      </c>
      <c r="D60" s="29">
        <f>+C44/$C$58</f>
        <v>0</v>
      </c>
      <c r="E60" s="29">
        <f>+C44/I44*100</f>
        <v>0</v>
      </c>
      <c r="P60" s="5"/>
      <c r="Q60" s="5"/>
      <c r="R60" s="5"/>
      <c r="S60" s="5"/>
    </row>
    <row r="61" spans="3:19" ht="12.75">
      <c r="C61" s="28" t="s">
        <v>113</v>
      </c>
      <c r="D61" s="29">
        <f>+D44/$C$58</f>
        <v>0</v>
      </c>
      <c r="E61" s="29">
        <f>+D44/I44*100</f>
        <v>0</v>
      </c>
      <c r="P61" s="5"/>
      <c r="Q61" s="5"/>
      <c r="R61" s="5"/>
      <c r="S61" s="5"/>
    </row>
    <row r="62" spans="3:19" ht="12.75">
      <c r="C62" s="28" t="s">
        <v>114</v>
      </c>
      <c r="D62" s="29">
        <f>+E44/$C$58</f>
        <v>1.3343391199999999</v>
      </c>
      <c r="E62" s="29">
        <f>+E44/I44*100</f>
        <v>100</v>
      </c>
      <c r="F62" s="29"/>
      <c r="P62" s="5"/>
      <c r="Q62" s="5"/>
      <c r="R62" s="5"/>
      <c r="S62" s="5"/>
    </row>
    <row r="63" spans="3:19" ht="12.75">
      <c r="C63" s="28" t="s">
        <v>115</v>
      </c>
      <c r="D63" s="29">
        <f>+F44/$C$58</f>
        <v>0</v>
      </c>
      <c r="E63" s="29">
        <f>+F44/I44*100</f>
        <v>0</v>
      </c>
      <c r="P63" s="5"/>
      <c r="Q63" s="5"/>
      <c r="R63" s="5"/>
      <c r="S63" s="5"/>
    </row>
    <row r="64" spans="3:19" ht="12.75">
      <c r="C64" s="28" t="s">
        <v>116</v>
      </c>
      <c r="D64" s="29">
        <f>+G44/$C$58</f>
        <v>0</v>
      </c>
      <c r="E64" s="29">
        <f>+G44/I44*100</f>
        <v>0</v>
      </c>
      <c r="F64" s="30"/>
      <c r="P64" s="5"/>
      <c r="Q64" s="5"/>
      <c r="R64" s="5"/>
      <c r="S64" s="5"/>
    </row>
    <row r="65" spans="3:19" ht="12.75">
      <c r="C65" s="28" t="s">
        <v>117</v>
      </c>
      <c r="D65" s="29">
        <f>+H44/$C$58</f>
        <v>0</v>
      </c>
      <c r="E65" s="29">
        <f>+H44/I44*100</f>
        <v>0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56" t="s">
        <v>1</v>
      </c>
      <c r="B10" s="53" t="s">
        <v>33</v>
      </c>
      <c r="C10" s="50" t="s">
        <v>12</v>
      </c>
      <c r="D10" s="60"/>
      <c r="E10" s="60"/>
      <c r="F10" s="60"/>
      <c r="G10" s="60"/>
      <c r="H10" s="56" t="s">
        <v>30</v>
      </c>
    </row>
    <row r="11" spans="1:8" s="10" customFormat="1" ht="12.75">
      <c r="A11" s="58"/>
      <c r="B11" s="55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5"/>
    </row>
    <row r="12" spans="1:8" ht="15" customHeight="1">
      <c r="A12" s="2" t="s">
        <v>57</v>
      </c>
      <c r="B12" s="3" t="s">
        <v>88</v>
      </c>
      <c r="C12" s="15">
        <v>0</v>
      </c>
      <c r="D12" s="15">
        <v>0</v>
      </c>
      <c r="E12" s="15">
        <v>72407366.7</v>
      </c>
      <c r="F12" s="15">
        <v>3111507</v>
      </c>
      <c r="G12" s="15">
        <v>0</v>
      </c>
      <c r="H12" s="4">
        <f>SUM(C12:G12)</f>
        <v>75518873.7</v>
      </c>
    </row>
    <row r="13" spans="1:8" ht="15" customHeight="1">
      <c r="A13" s="32">
        <v>125</v>
      </c>
      <c r="B13" s="3" t="s">
        <v>89</v>
      </c>
      <c r="C13" s="15">
        <v>0</v>
      </c>
      <c r="D13" s="15">
        <v>0</v>
      </c>
      <c r="E13" s="15">
        <v>0</v>
      </c>
      <c r="F13" s="15">
        <v>0</v>
      </c>
      <c r="G13" s="15">
        <v>9237413.45</v>
      </c>
      <c r="H13" s="4">
        <f>SUM(C13:G13)</f>
        <v>9237413.45</v>
      </c>
    </row>
    <row r="14" spans="1:8" ht="15" customHeight="1">
      <c r="A14" s="2" t="s">
        <v>63</v>
      </c>
      <c r="B14" s="3" t="s">
        <v>94</v>
      </c>
      <c r="C14" s="15">
        <v>0</v>
      </c>
      <c r="D14" s="15">
        <v>0</v>
      </c>
      <c r="E14" s="15">
        <v>0</v>
      </c>
      <c r="F14" s="15">
        <v>0</v>
      </c>
      <c r="G14" s="15">
        <v>397616.6</v>
      </c>
      <c r="H14" s="4">
        <f>SUM(C14:G14)</f>
        <v>397616.6</v>
      </c>
    </row>
    <row r="15" spans="1:8" ht="12.75">
      <c r="A15" s="50" t="s">
        <v>7</v>
      </c>
      <c r="B15" s="51"/>
      <c r="C15" s="6">
        <f aca="true" t="shared" si="0" ref="C15:H15">SUM(C12:C14)</f>
        <v>0</v>
      </c>
      <c r="D15" s="6">
        <f t="shared" si="0"/>
        <v>0</v>
      </c>
      <c r="E15" s="6">
        <f t="shared" si="0"/>
        <v>72407366.7</v>
      </c>
      <c r="F15" s="6">
        <f t="shared" si="0"/>
        <v>3111507</v>
      </c>
      <c r="G15" s="6">
        <f t="shared" si="0"/>
        <v>9635030.049999999</v>
      </c>
      <c r="H15" s="6">
        <f t="shared" si="0"/>
        <v>85153903.75</v>
      </c>
    </row>
    <row r="16" ht="12.75">
      <c r="A16" s="33" t="s">
        <v>163</v>
      </c>
    </row>
    <row r="17" ht="9" customHeight="1"/>
    <row r="18" ht="12.75">
      <c r="A18" s="39" t="s">
        <v>8</v>
      </c>
    </row>
    <row r="19" ht="12.75">
      <c r="A19" s="13" t="s">
        <v>119</v>
      </c>
    </row>
    <row r="20" ht="12.75">
      <c r="A20" s="13" t="s">
        <v>120</v>
      </c>
    </row>
    <row r="21" ht="12.75">
      <c r="A21" s="13" t="s">
        <v>121</v>
      </c>
    </row>
    <row r="22" ht="12.75">
      <c r="A22" s="13" t="s">
        <v>122</v>
      </c>
    </row>
    <row r="23" ht="12.75">
      <c r="A23" s="13" t="s">
        <v>123</v>
      </c>
    </row>
    <row r="24" ht="12.75">
      <c r="A24" s="13" t="s">
        <v>124</v>
      </c>
    </row>
    <row r="25" ht="12.75">
      <c r="A25" s="13" t="s">
        <v>125</v>
      </c>
    </row>
    <row r="26" ht="12.75">
      <c r="A26" s="13"/>
    </row>
    <row r="45" ht="12.75">
      <c r="A45" s="33"/>
    </row>
  </sheetData>
  <sheetProtection/>
  <mergeCells count="5">
    <mergeCell ref="H10:H11"/>
    <mergeCell ref="A15:B15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56" t="s">
        <v>1</v>
      </c>
      <c r="B10" s="53" t="s">
        <v>33</v>
      </c>
      <c r="C10" s="50" t="s">
        <v>12</v>
      </c>
      <c r="D10" s="60"/>
      <c r="E10" s="60"/>
      <c r="F10" s="60"/>
      <c r="G10" s="60"/>
      <c r="H10" s="56" t="s">
        <v>30</v>
      </c>
    </row>
    <row r="11" spans="1:13" s="10" customFormat="1" ht="12.75">
      <c r="A11" s="58"/>
      <c r="B11" s="55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5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>SUM(C12:G12)</f>
        <v>0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">
        <f aca="true" t="shared" si="0" ref="H13:H42">SUM(C13:G13)</f>
        <v>0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">
        <f t="shared" si="0"/>
        <v>0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22500</v>
      </c>
      <c r="F15" s="15">
        <v>0</v>
      </c>
      <c r="G15" s="15">
        <v>0</v>
      </c>
      <c r="H15" s="4">
        <f t="shared" si="0"/>
        <v>22500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4">
        <f t="shared" si="0"/>
        <v>0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4">
        <f t="shared" si="0"/>
        <v>0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4">
        <f t="shared" si="0"/>
        <v>0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4">
        <f t="shared" si="0"/>
        <v>0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4">
        <f t="shared" si="0"/>
        <v>0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4">
        <f t="shared" si="0"/>
        <v>0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4">
        <f t="shared" si="0"/>
        <v>0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4">
        <f t="shared" si="0"/>
        <v>0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4">
        <f t="shared" si="0"/>
        <v>0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4">
        <f t="shared" si="0"/>
        <v>0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4">
        <f t="shared" si="0"/>
        <v>0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4">
        <f t="shared" si="0"/>
        <v>0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4">
        <f t="shared" si="0"/>
        <v>0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4">
        <f t="shared" si="0"/>
        <v>0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15000</v>
      </c>
      <c r="F30" s="15">
        <v>0</v>
      </c>
      <c r="G30" s="15">
        <v>0</v>
      </c>
      <c r="H30" s="4">
        <f t="shared" si="0"/>
        <v>15000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4">
        <f t="shared" si="0"/>
        <v>0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4">
        <f t="shared" si="0"/>
        <v>0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4">
        <f t="shared" si="0"/>
        <v>0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4">
        <f t="shared" si="0"/>
        <v>0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4">
        <f t="shared" si="0"/>
        <v>0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10000</v>
      </c>
      <c r="F36" s="15">
        <v>0</v>
      </c>
      <c r="G36" s="15">
        <v>0</v>
      </c>
      <c r="H36" s="4">
        <f t="shared" si="0"/>
        <v>10000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4">
        <f t="shared" si="0"/>
        <v>0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4">
        <f t="shared" si="0"/>
        <v>0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4">
        <f t="shared" si="0"/>
        <v>0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4">
        <f t="shared" si="0"/>
        <v>0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4">
        <f t="shared" si="0"/>
        <v>0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4">
        <f t="shared" si="0"/>
        <v>0</v>
      </c>
      <c r="J42" s="18"/>
      <c r="K42" s="31"/>
    </row>
    <row r="43" spans="1:11" ht="15" customHeight="1">
      <c r="A43" s="50" t="s">
        <v>7</v>
      </c>
      <c r="B43" s="51"/>
      <c r="C43" s="6">
        <f aca="true" t="shared" si="1" ref="C43:H43">SUM(C12:C42)</f>
        <v>0</v>
      </c>
      <c r="D43" s="6">
        <f t="shared" si="1"/>
        <v>0</v>
      </c>
      <c r="E43" s="6">
        <f t="shared" si="1"/>
        <v>47500</v>
      </c>
      <c r="F43" s="6">
        <f t="shared" si="1"/>
        <v>0</v>
      </c>
      <c r="G43" s="6">
        <f t="shared" si="1"/>
        <v>0</v>
      </c>
      <c r="H43" s="6">
        <f t="shared" si="1"/>
        <v>47500</v>
      </c>
      <c r="K43" s="31"/>
    </row>
    <row r="44" ht="12.75">
      <c r="A44" s="33" t="s">
        <v>163</v>
      </c>
    </row>
    <row r="45" ht="9.75" customHeight="1">
      <c r="A45" s="33"/>
    </row>
    <row r="46" spans="1:8" ht="12.75">
      <c r="A46" s="39" t="s">
        <v>8</v>
      </c>
      <c r="H46" s="8"/>
    </row>
    <row r="47" ht="12.75">
      <c r="A47" s="13" t="s">
        <v>119</v>
      </c>
    </row>
    <row r="48" ht="12.75">
      <c r="A48" s="13" t="s">
        <v>120</v>
      </c>
    </row>
    <row r="49" ht="12.75">
      <c r="A49" s="13" t="s">
        <v>121</v>
      </c>
    </row>
    <row r="50" ht="12.75">
      <c r="A50" s="13" t="s">
        <v>122</v>
      </c>
    </row>
    <row r="51" ht="12.75">
      <c r="A51" s="13" t="s">
        <v>123</v>
      </c>
    </row>
    <row r="52" ht="12.75">
      <c r="A52" s="13" t="s">
        <v>124</v>
      </c>
    </row>
    <row r="53" ht="12.75">
      <c r="A53" s="13" t="s">
        <v>125</v>
      </c>
    </row>
    <row r="54" ht="12.75">
      <c r="A54" s="13"/>
    </row>
    <row r="55" ht="12.75">
      <c r="B55" s="12"/>
    </row>
    <row r="56" ht="12.75">
      <c r="A56" s="13"/>
    </row>
    <row r="60" ht="12.75">
      <c r="C60" s="5">
        <v>1000000</v>
      </c>
    </row>
    <row r="61" spans="3:5" ht="12.75">
      <c r="C61" s="22" t="s">
        <v>104</v>
      </c>
      <c r="D61" s="22" t="s">
        <v>102</v>
      </c>
      <c r="E61" s="22" t="s">
        <v>103</v>
      </c>
    </row>
    <row r="62" spans="3:5" ht="12.75">
      <c r="C62" s="28" t="s">
        <v>112</v>
      </c>
      <c r="D62" s="29">
        <f>+C43/$C$60</f>
        <v>0</v>
      </c>
      <c r="E62" s="29">
        <f>+C43/H43*100</f>
        <v>0</v>
      </c>
    </row>
    <row r="63" spans="3:5" ht="12.75">
      <c r="C63" s="28" t="s">
        <v>113</v>
      </c>
      <c r="D63" s="29">
        <f>+D43/$C$60</f>
        <v>0</v>
      </c>
      <c r="E63" s="29">
        <f>+D43/H43*100</f>
        <v>0</v>
      </c>
    </row>
    <row r="64" spans="3:5" ht="12.75">
      <c r="C64" s="28" t="s">
        <v>114</v>
      </c>
      <c r="D64" s="29">
        <f>+E43/$C$60</f>
        <v>0.0475</v>
      </c>
      <c r="E64" s="29">
        <f>+E43/H43*100</f>
        <v>100</v>
      </c>
    </row>
    <row r="65" spans="3:5" ht="12.75">
      <c r="C65" s="28" t="s">
        <v>116</v>
      </c>
      <c r="D65" s="29">
        <f>+F43/$C$60</f>
        <v>0</v>
      </c>
      <c r="E65" s="29">
        <f>+F43/H43*100</f>
        <v>0</v>
      </c>
    </row>
    <row r="66" spans="3:5" ht="12.75">
      <c r="C66" s="28" t="s">
        <v>118</v>
      </c>
      <c r="D66" s="29">
        <f>+G43/$C$60</f>
        <v>0</v>
      </c>
      <c r="E66" s="29">
        <f>+G43/H43*100</f>
        <v>0</v>
      </c>
    </row>
  </sheetData>
  <sheetProtection/>
  <mergeCells count="5">
    <mergeCell ref="H10:H11"/>
    <mergeCell ref="A43:B43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4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56" t="s">
        <v>1</v>
      </c>
      <c r="B10" s="53" t="s">
        <v>33</v>
      </c>
      <c r="C10" s="50" t="s">
        <v>12</v>
      </c>
      <c r="D10" s="60"/>
      <c r="E10" s="60"/>
      <c r="F10" s="60"/>
      <c r="G10" s="60"/>
      <c r="H10" s="56" t="s">
        <v>30</v>
      </c>
    </row>
    <row r="11" spans="1:8" s="10" customFormat="1" ht="12.75">
      <c r="A11" s="58"/>
      <c r="B11" s="55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5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2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2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2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2">
        <f>SUM(C15:G15)</f>
        <v>0</v>
      </c>
    </row>
    <row r="16" spans="1:8" ht="12.75">
      <c r="A16" s="50" t="s">
        <v>7</v>
      </c>
      <c r="B16" s="51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3">
        <f t="shared" si="0"/>
        <v>0</v>
      </c>
    </row>
    <row r="17" ht="12.75">
      <c r="A17" s="33" t="s">
        <v>163</v>
      </c>
    </row>
    <row r="18" ht="9" customHeight="1"/>
    <row r="19" ht="12.75">
      <c r="A19" s="39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2019-03-20T20:09:06Z</cp:lastPrinted>
  <dcterms:created xsi:type="dcterms:W3CDTF">2006-10-30T16:22:15Z</dcterms:created>
  <dcterms:modified xsi:type="dcterms:W3CDTF">2021-02-27T19:02:37Z</dcterms:modified>
  <cp:category/>
  <cp:version/>
  <cp:contentType/>
  <cp:contentStatus/>
</cp:coreProperties>
</file>