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state="hidden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<sst xmlns="http://schemas.openxmlformats.org/spreadsheetml/2006/main" count="656" uniqueCount="169">
  <si>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</si>
  <si>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</si>
  <si>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</si>
  <si>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</si>
  <si>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</si>
  <si>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</si>
  <si>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</si>
  <si>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</si>
  <si>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</si>
  <si>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</si>
  <si>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</si>
  <si>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</si>
  <si>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</si>
  <si>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</si>
  <si>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</si>
  <si>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</si>
  <si>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</si>
  <si>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</si>
  <si>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</si>
  <si>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</si>
  <si>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</si>
  <si>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</si>
  <si>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</si>
  <si>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</si>
  <si>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</si>
  <si>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</si>
  <si>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</si>
  <si>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</si>
  <si>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</si>
  <si>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</si>
  <si>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</si>
  <si>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</si>
  <si>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</si>
  <si>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</si>
  <si>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</si>
  <si>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</si>
  <si>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</si>
  <si>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</si>
  <si>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</si>
  <si>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</si>
  <si>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</si>
  <si>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</si>
  <si>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</si>
  <si>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</si>
  <si>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</si>
  <si>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</si>
  <si>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</si>
  <si>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</si>
  <si>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</si>
  <si>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</si>
  <si>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</si>
  <si>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</si>
  <si>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</si>
  <si>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</si>
  <si>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</si>
  <si>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</si>
  <si>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</si>
  <si>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</si>
  <si>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</si>
  <si>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</si>
  <si>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</si>
  <si>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</si>
  <si>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</si>
  <si>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</si>
  <si>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</si>
  <si>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</si>
  <si>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</si>
  <si>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</si>
  <si>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</si>
  <si>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</si>
  <si>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</si>
  <si>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</si>
  <si>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</si>
  <si>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</si>
  <si>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</si>
  <si>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</si>
  <si>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</si>
  <si>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</si>
  <si>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</si>
  <si>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</si>
  <si>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</si>
  <si>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</si>
  <si>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</si>
  <si>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</si>
  <si>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</si>
  <si>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</si>
  <si>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</si>
  <si>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</si>
  <si>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</si>
  <si>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</si>
  <si>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</si>
  <si>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</si>
  <si>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</si>
  <si>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</si>
  <si>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</si>
  <si>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</si>
  <si>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</si>
  <si>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</si>
  <si>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</si>
  <si>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</si>
  <si>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</si>
  <si>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</si>
  <si>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</si>
  <si>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</si>
  <si>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</si>
  <si>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</si>
  <si>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</si>
  <si>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</si>
  <si>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</si>
  <si>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</si>
  <si>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</si>
  <si>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</si>
  <si>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</si>
  <si>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</si>
  <si>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</si>
  <si>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</si>
  <si>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</si>
  <si>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</si>
  <si>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</si>
  <si>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</si>
  <si>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</si>
  <si>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</si>
  <si>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</si>
  <si>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</si>
  <si>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</si>
  <si>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</si>
  <si>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</si>
  <si>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</si>
  <si>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</si>
  <si>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</si>
  <si>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</si>
  <si>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</si>
  <si>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</si>
  <si>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</si>
  <si>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</si>
  <si>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</si>
  <si>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</si>
  <si>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</si>
  <si>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</si>
  <si>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</si>
  <si>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</si>
  <si>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</si>
  <si>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</si>
  <si>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</si>
  <si>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</si>
  <si>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</si>
  <si>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</si>
  <si>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</si>
  <si>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</si>
  <si>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</si>
  <si>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</si>
  <si>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</si>
  <si>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</si>
  <si>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</si>
  <si>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</si>
  <si>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</si>
  <si>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</si>
  <si>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</si>
  <si>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</si>
  <si>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</si>
  <si>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</si>
  <si>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</si>
  <si>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EJECUCION PRESUPUESTAL A MES DE MARZO 2020</t>
  </si>
  <si>
    <t>Fuente: SIAF, Consulta Amigable y Base de Datos al 31 de Marzo del 2020</t>
  </si>
  <si>
    <t>HOSPITAL EMERGENCIA ATE VITARTE</t>
  </si>
  <si>
    <t>148 Hosp. Ate Vitarte</t>
  </si>
  <si>
    <t>EJECUCION PRESUPUESTAL A MES DE MARZO 2021</t>
  </si>
  <si>
    <t>Fuente: SIAF, Consulta Amigable y Base de Datos al 31 de Marzo del 2021</t>
  </si>
  <si>
    <t>148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</si>
</sst>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5.25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 quotePrefix="1">
      <alignment horizontal="center" vertical="center"/>
      <protection/>
    </xf>
    <xf numFmtId="4" fontId="59" fillId="0" borderId="0" xfId="0" applyNumberFormat="1" applyFont="1" applyFill="1" applyBorder="1" applyAlignment="1" applyProtection="1">
      <alignment vertical="center"/>
      <protection/>
    </xf>
    <xf numFmtId="201" fontId="59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Marzo- 2021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415"/>
          <c:w val="0.998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42539524"/>
        <c:axId val="47311397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23149390"/>
        <c:axId val="7017919"/>
      </c:line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39524"/>
        <c:crossesAt val="1"/>
        <c:crossBetween val="between"/>
        <c:dispUnits/>
      </c:valAx>
      <c:catAx>
        <c:axId val="23149390"/>
        <c:scaling>
          <c:orientation val="minMax"/>
        </c:scaling>
        <c:axPos val="b"/>
        <c:delete val="1"/>
        <c:majorTickMark val="out"/>
        <c:minorTickMark val="none"/>
        <c:tickLblPos val="nextTo"/>
        <c:crossAx val="7017919"/>
        <c:crosses val="autoZero"/>
        <c:auto val="1"/>
        <c:lblOffset val="100"/>
        <c:tickLblSkip val="1"/>
        <c:noMultiLvlLbl val="0"/>
      </c:catAx>
      <c:valAx>
        <c:axId val="70179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493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375"/>
          <c:w val="0.09175"/>
          <c:h val="0.0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MARZO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65"/>
          <c:w val="0.99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63161272"/>
        <c:axId val="31580537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15789378"/>
        <c:axId val="7886675"/>
      </c:lineChart>
      <c:catAx>
        <c:axId val="6316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80537"/>
        <c:crosses val="autoZero"/>
        <c:auto val="1"/>
        <c:lblOffset val="100"/>
        <c:tickLblSkip val="1"/>
        <c:noMultiLvlLbl val="0"/>
      </c:catAx>
      <c:valAx>
        <c:axId val="31580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61272"/>
        <c:crossesAt val="1"/>
        <c:crossBetween val="between"/>
        <c:dispUnits/>
      </c:valAx>
      <c:catAx>
        <c:axId val="15789378"/>
        <c:scaling>
          <c:orientation val="minMax"/>
        </c:scaling>
        <c:axPos val="b"/>
        <c:delete val="1"/>
        <c:majorTickMark val="out"/>
        <c:minorTickMark val="none"/>
        <c:tickLblPos val="nextTo"/>
        <c:crossAx val="7886675"/>
        <c:crosses val="autoZero"/>
        <c:auto val="1"/>
        <c:lblOffset val="100"/>
        <c:tickLblSkip val="1"/>
        <c:noMultiLvlLbl val="0"/>
      </c:catAx>
      <c:valAx>
        <c:axId val="7886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893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8"/>
          <c:w val="0.13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MARZO - FUENTE RO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275"/>
          <c:w val="0.992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3871212"/>
        <c:axId val="34840909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45132726"/>
        <c:axId val="3541351"/>
      </c:lineChart>
      <c:catAx>
        <c:axId val="387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40909"/>
        <c:crosses val="autoZero"/>
        <c:auto val="1"/>
        <c:lblOffset val="100"/>
        <c:tickLblSkip val="1"/>
        <c:noMultiLvlLbl val="0"/>
      </c:catAx>
      <c:valAx>
        <c:axId val="34840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1212"/>
        <c:crossesAt val="1"/>
        <c:crossBetween val="between"/>
        <c:dispUnits/>
      </c:valAx>
      <c:catAx>
        <c:axId val="451327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41351"/>
        <c:crosses val="autoZero"/>
        <c:auto val="1"/>
        <c:lblOffset val="100"/>
        <c:tickLblSkip val="1"/>
        <c:noMultiLvlLbl val="0"/>
      </c:catAx>
      <c:valAx>
        <c:axId val="3541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327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4175"/>
          <c:w val="0.115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45"/>
          <c:w val="0.993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31872160"/>
        <c:axId val="18413985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31508138"/>
        <c:axId val="15137787"/>
      </c:lineChart>
      <c:catAx>
        <c:axId val="31872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13985"/>
        <c:crosses val="autoZero"/>
        <c:auto val="1"/>
        <c:lblOffset val="100"/>
        <c:tickLblSkip val="1"/>
        <c:noMultiLvlLbl val="0"/>
      </c:catAx>
      <c:valAx>
        <c:axId val="18413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72160"/>
        <c:crossesAt val="1"/>
        <c:crossBetween val="between"/>
        <c:dispUnits/>
      </c:valAx>
      <c:catAx>
        <c:axId val="31508138"/>
        <c:scaling>
          <c:orientation val="minMax"/>
        </c:scaling>
        <c:axPos val="b"/>
        <c:delete val="1"/>
        <c:majorTickMark val="out"/>
        <c:minorTickMark val="none"/>
        <c:tickLblPos val="nextTo"/>
        <c:crossAx val="15137787"/>
        <c:crosses val="autoZero"/>
        <c:auto val="1"/>
        <c:lblOffset val="100"/>
        <c:tickLblSkip val="1"/>
        <c:noMultiLvlLbl val="0"/>
      </c:catAx>
      <c:valAx>
        <c:axId val="15137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081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6525"/>
          <c:w val="0.1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ROOC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8"/>
          <c:w val="0.990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ROOC'!$C$60:$C$64</c:f>
              <c:strCache/>
            </c:strRef>
          </c:cat>
          <c:val>
            <c:numRef>
              <c:f>'EJECUCION ROOC'!$D$60:$D$64</c:f>
              <c:numCache/>
            </c:numRef>
          </c:val>
        </c:ser>
        <c:overlap val="-27"/>
        <c:gapWidth val="219"/>
        <c:axId val="2022356"/>
        <c:axId val="18201205"/>
      </c:barChart>
      <c:lineChart>
        <c:grouping val="standard"/>
        <c:varyColors val="0"/>
        <c:ser>
          <c:idx val="1"/>
          <c:order val="1"/>
          <c:tx>
            <c:strRef>
              <c:f>'EJECUCION ROOC'!$E$59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ROOC'!$C$60:$C$64</c:f>
              <c:strCache/>
            </c:strRef>
          </c:cat>
          <c:val>
            <c:numRef>
              <c:f>'EJECUCION ROOC'!$E$60:$E$64</c:f>
              <c:numCache/>
            </c:numRef>
          </c:val>
          <c:smooth val="0"/>
        </c:ser>
        <c:axId val="29593118"/>
        <c:axId val="65011471"/>
      </c:lineChart>
      <c:catAx>
        <c:axId val="2022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01205"/>
        <c:crosses val="autoZero"/>
        <c:auto val="1"/>
        <c:lblOffset val="100"/>
        <c:tickLblSkip val="1"/>
        <c:noMultiLvlLbl val="0"/>
      </c:catAx>
      <c:valAx>
        <c:axId val="18201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2356"/>
        <c:crossesAt val="1"/>
        <c:crossBetween val="between"/>
        <c:dispUnits/>
      </c:valAx>
      <c:catAx>
        <c:axId val="29593118"/>
        <c:scaling>
          <c:orientation val="minMax"/>
        </c:scaling>
        <c:axPos val="b"/>
        <c:delete val="1"/>
        <c:majorTickMark val="out"/>
        <c:minorTickMark val="none"/>
        <c:tickLblPos val="nextTo"/>
        <c:crossAx val="65011471"/>
        <c:crosses val="autoZero"/>
        <c:auto val="1"/>
        <c:lblOffset val="100"/>
        <c:tickLblSkip val="1"/>
        <c:noMultiLvlLbl val="0"/>
      </c:catAx>
      <c:valAx>
        <c:axId val="65011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931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75"/>
          <c:y val="0.939"/>
          <c:w val="0.152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475"/>
          <c:w val="0.992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48232328"/>
        <c:axId val="31437769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14504466"/>
        <c:axId val="63431331"/>
      </c:line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437769"/>
        <c:crosses val="autoZero"/>
        <c:auto val="1"/>
        <c:lblOffset val="100"/>
        <c:tickLblSkip val="1"/>
        <c:noMultiLvlLbl val="0"/>
      </c:catAx>
      <c:valAx>
        <c:axId val="31437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232328"/>
        <c:crossesAt val="1"/>
        <c:crossBetween val="between"/>
        <c:dispUnits/>
      </c:valAx>
      <c:catAx>
        <c:axId val="14504466"/>
        <c:scaling>
          <c:orientation val="minMax"/>
        </c:scaling>
        <c:axPos val="b"/>
        <c:delete val="1"/>
        <c:majorTickMark val="out"/>
        <c:minorTickMark val="none"/>
        <c:tickLblPos val="nextTo"/>
        <c:crossAx val="63431331"/>
        <c:crosses val="autoZero"/>
        <c:auto val="1"/>
        <c:lblOffset val="100"/>
        <c:tickLblSkip val="1"/>
        <c:noMultiLvlLbl val="0"/>
      </c:catAx>
      <c:valAx>
        <c:axId val="63431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5044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965"/>
          <c:w val="0.148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99536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790575</xdr:colOff>
      <xdr:row>77</xdr:row>
      <xdr:rowOff>76200</xdr:rowOff>
    </xdr:to>
    <xdr:graphicFrame>
      <xdr:nvGraphicFramePr>
        <xdr:cNvPr id="1" name="Gráfico 2"/>
        <xdr:cNvGraphicFramePr/>
      </xdr:nvGraphicFramePr>
      <xdr:xfrm>
        <a:off x="38100" y="9953625"/>
        <a:ext cx="11325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38100</xdr:colOff>
      <xdr:row>54</xdr:row>
      <xdr:rowOff>152400</xdr:rowOff>
    </xdr:from>
    <xdr:to>
      <xdr:col>7</xdr:col>
      <xdr:colOff>685800</xdr:colOff>
      <xdr:row>81</xdr:row>
      <xdr:rowOff>19050</xdr:rowOff>
    </xdr:to>
    <xdr:graphicFrame>
      <xdr:nvGraphicFramePr>
        <xdr:cNvPr id="5" name="Gráfico 1"/>
        <xdr:cNvGraphicFramePr/>
      </xdr:nvGraphicFramePr>
      <xdr:xfrm>
        <a:off x="38100" y="9772650"/>
        <a:ext cx="86677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54</xdr:row>
      <xdr:rowOff>133350</xdr:rowOff>
    </xdr:from>
    <xdr:to>
      <xdr:col>8</xdr:col>
      <xdr:colOff>0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85725" y="9791700"/>
        <a:ext cx="88106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showGridLines="0" zoomScale="130" zoomScaleNormal="130" zoomScalePageLayoutView="0" workbookViewId="0" topLeftCell="A1">
      <selection activeCell="G48" sqref="G48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hidden="1" customWidth="1"/>
    <col min="10" max="10" width="7.7109375" style="8" hidden="1" customWidth="1"/>
    <col min="11" max="11" width="11.7109375" style="8" hidden="1" customWidth="1"/>
    <col min="12" max="12" width="7.7109375" style="8" hidden="1" customWidth="1"/>
    <col min="13" max="13" width="11.7109375" style="8" hidden="1" customWidth="1"/>
    <col min="14" max="14" width="7.7109375" style="8" hidden="1" customWidth="1"/>
    <col min="15" max="15" width="11.7109375" style="8" hidden="1" customWidth="1"/>
    <col min="16" max="16" width="7.7109375" style="8" hidden="1" customWidth="1"/>
    <col min="17" max="17" width="11.7109375" style="8" hidden="1" customWidth="1"/>
    <col min="18" max="18" width="7.7109375" style="8" hidden="1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166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8" t="s">
        <v>1</v>
      </c>
      <c r="B10" s="65" t="s">
        <v>33</v>
      </c>
      <c r="C10" s="58" t="s">
        <v>31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0" t="s">
        <v>30</v>
      </c>
    </row>
    <row r="11" spans="1:27" s="10" customFormat="1" ht="12.75" customHeight="1">
      <c r="A11" s="69"/>
      <c r="B11" s="66"/>
      <c r="C11" s="59" t="s">
        <v>2</v>
      </c>
      <c r="D11" s="59"/>
      <c r="E11" s="59" t="s">
        <v>3</v>
      </c>
      <c r="F11" s="59"/>
      <c r="G11" s="59" t="s">
        <v>4</v>
      </c>
      <c r="H11" s="59"/>
      <c r="I11" s="59" t="s">
        <v>20</v>
      </c>
      <c r="J11" s="59"/>
      <c r="K11" s="59" t="s">
        <v>21</v>
      </c>
      <c r="L11" s="59"/>
      <c r="M11" s="59" t="s">
        <v>22</v>
      </c>
      <c r="N11" s="59"/>
      <c r="O11" s="59" t="s">
        <v>24</v>
      </c>
      <c r="P11" s="59"/>
      <c r="Q11" s="59" t="s">
        <v>25</v>
      </c>
      <c r="R11" s="59"/>
      <c r="S11" s="59" t="s">
        <v>26</v>
      </c>
      <c r="T11" s="59"/>
      <c r="U11" s="59" t="s">
        <v>27</v>
      </c>
      <c r="V11" s="59"/>
      <c r="W11" s="59" t="s">
        <v>28</v>
      </c>
      <c r="X11" s="59"/>
      <c r="Y11" s="59" t="s">
        <v>29</v>
      </c>
      <c r="Z11" s="59"/>
      <c r="AA11" s="61"/>
    </row>
    <row r="12" spans="1:27" s="10" customFormat="1" ht="15.75" customHeight="1">
      <c r="A12" s="70"/>
      <c r="B12" s="67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62"/>
    </row>
    <row r="13" spans="1:29" ht="15" customHeight="1">
      <c r="A13" s="2" t="s">
        <v>5</v>
      </c>
      <c r="B13" s="3" t="s">
        <v>6</v>
      </c>
      <c r="C13" s="43">
        <v>109233001.57000002</v>
      </c>
      <c r="D13" s="39">
        <f aca="true" t="shared" si="0" ref="D13:D46">+C13/$C$46*100</f>
        <v>20.65524142631478</v>
      </c>
      <c r="E13" s="43">
        <v>153662076.99</v>
      </c>
      <c r="F13" s="39">
        <f aca="true" t="shared" si="1" ref="F13:F46">+E13/$E$46*100</f>
        <v>17.631561228641974</v>
      </c>
      <c r="G13" s="43">
        <v>191492041</v>
      </c>
      <c r="H13" s="39">
        <f aca="true" t="shared" si="2" ref="H13:H46">+G13/$G$46*100</f>
        <v>24.0780513717811</v>
      </c>
      <c r="I13" s="4"/>
      <c r="J13" s="39" t="e">
        <f aca="true" t="shared" si="3" ref="J13:J46">+I13/$I$46*100</f>
        <v>#DIV/0!</v>
      </c>
      <c r="K13" s="4"/>
      <c r="L13" s="39" t="e">
        <f aca="true" t="shared" si="4" ref="L13:L46">+K13/$K$46*100</f>
        <v>#DIV/0!</v>
      </c>
      <c r="M13" s="4"/>
      <c r="N13" s="39" t="e">
        <f aca="true" t="shared" si="5" ref="N13:N46">+M13/$M$46*100</f>
        <v>#DIV/0!</v>
      </c>
      <c r="O13" s="4"/>
      <c r="P13" s="39" t="e">
        <f aca="true" t="shared" si="6" ref="P13:P46">+O13/$O$46*100</f>
        <v>#DIV/0!</v>
      </c>
      <c r="Q13" s="4"/>
      <c r="R13" s="39" t="e">
        <f aca="true" t="shared" si="7" ref="R13:R46">+Q13/$Q$46*100</f>
        <v>#DIV/0!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454387119.56000006</v>
      </c>
      <c r="AB13" s="8"/>
      <c r="AC13" s="8"/>
    </row>
    <row r="14" spans="1:29" ht="15" customHeight="1">
      <c r="A14" s="2" t="s">
        <v>35</v>
      </c>
      <c r="B14" s="3" t="s">
        <v>66</v>
      </c>
      <c r="C14" s="43">
        <v>2744455.4999999986</v>
      </c>
      <c r="D14" s="39">
        <f t="shared" si="0"/>
        <v>0.5189584660451751</v>
      </c>
      <c r="E14" s="43">
        <v>3331711.619999999</v>
      </c>
      <c r="F14" s="39">
        <f t="shared" si="1"/>
        <v>0.38228871153440686</v>
      </c>
      <c r="G14" s="43">
        <v>3232958.719999999</v>
      </c>
      <c r="H14" s="39">
        <f t="shared" si="2"/>
        <v>0.4065095642434958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9309125.839999996</v>
      </c>
      <c r="AB14" s="8"/>
      <c r="AC14" s="8"/>
    </row>
    <row r="15" spans="1:29" ht="15" customHeight="1">
      <c r="A15" s="2" t="s">
        <v>36</v>
      </c>
      <c r="B15" s="3" t="s">
        <v>67</v>
      </c>
      <c r="C15" s="43">
        <v>3544718.270000001</v>
      </c>
      <c r="D15" s="39">
        <f t="shared" si="0"/>
        <v>0.6702828870650328</v>
      </c>
      <c r="E15" s="43">
        <v>5002362.910000001</v>
      </c>
      <c r="F15" s="39">
        <f t="shared" si="1"/>
        <v>0.5739833123646539</v>
      </c>
      <c r="G15" s="43">
        <v>4532810.160000003</v>
      </c>
      <c r="H15" s="39">
        <f t="shared" si="2"/>
        <v>0.5699518127284015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13079891.340000004</v>
      </c>
      <c r="AB15" s="8"/>
      <c r="AC15" s="8"/>
    </row>
    <row r="16" spans="1:29" ht="15" customHeight="1">
      <c r="A16" s="2" t="s">
        <v>37</v>
      </c>
      <c r="B16" s="3" t="s">
        <v>68</v>
      </c>
      <c r="C16" s="43">
        <v>1953772.2200000004</v>
      </c>
      <c r="D16" s="39">
        <f t="shared" si="0"/>
        <v>0.369445463514667</v>
      </c>
      <c r="E16" s="43">
        <v>3373767.9300000016</v>
      </c>
      <c r="F16" s="39">
        <f t="shared" si="1"/>
        <v>0.38711435504607206</v>
      </c>
      <c r="G16" s="43">
        <v>5877536.039999996</v>
      </c>
      <c r="H16" s="39">
        <f t="shared" si="2"/>
        <v>0.7390365363049985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11205076.189999998</v>
      </c>
      <c r="AB16" s="8"/>
      <c r="AC16" s="8"/>
    </row>
    <row r="17" spans="1:29" ht="15" customHeight="1">
      <c r="A17" s="2" t="s">
        <v>38</v>
      </c>
      <c r="B17" s="3" t="s">
        <v>69</v>
      </c>
      <c r="C17" s="43">
        <v>2666299.4600000004</v>
      </c>
      <c r="D17" s="39">
        <f t="shared" si="0"/>
        <v>0.5041796734465833</v>
      </c>
      <c r="E17" s="43">
        <v>3807753.970000001</v>
      </c>
      <c r="F17" s="39">
        <f t="shared" si="1"/>
        <v>0.4369109710135487</v>
      </c>
      <c r="G17" s="43">
        <v>4852581.49</v>
      </c>
      <c r="H17" s="39">
        <f t="shared" si="2"/>
        <v>0.6101595961472575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11326634.920000002</v>
      </c>
      <c r="AB17" s="8"/>
      <c r="AC17" s="8"/>
    </row>
    <row r="18" spans="1:29" ht="15" customHeight="1">
      <c r="A18" s="2" t="s">
        <v>39</v>
      </c>
      <c r="B18" s="3" t="s">
        <v>70</v>
      </c>
      <c r="C18" s="43">
        <v>13026599.18000001</v>
      </c>
      <c r="D18" s="39">
        <f t="shared" si="0"/>
        <v>2.4632441401356826</v>
      </c>
      <c r="E18" s="43">
        <v>17085361.020000003</v>
      </c>
      <c r="F18" s="39">
        <f t="shared" si="1"/>
        <v>1.9604159649435633</v>
      </c>
      <c r="G18" s="43">
        <v>16975281.6</v>
      </c>
      <c r="H18" s="39">
        <f t="shared" si="2"/>
        <v>2.1344579141816684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47087241.80000001</v>
      </c>
      <c r="AB18" s="8"/>
      <c r="AC18" s="8"/>
    </row>
    <row r="19" spans="1:29" ht="15" customHeight="1">
      <c r="A19" s="2" t="s">
        <v>40</v>
      </c>
      <c r="B19" s="3" t="s">
        <v>71</v>
      </c>
      <c r="C19" s="43">
        <v>10365220.48999999</v>
      </c>
      <c r="D19" s="39">
        <f t="shared" si="0"/>
        <v>1.9599949518986248</v>
      </c>
      <c r="E19" s="43">
        <v>11580183.170000002</v>
      </c>
      <c r="F19" s="39">
        <f t="shared" si="1"/>
        <v>1.3287384408713396</v>
      </c>
      <c r="G19" s="43">
        <v>15609803.189999998</v>
      </c>
      <c r="H19" s="39">
        <f t="shared" si="2"/>
        <v>1.9627637845909869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37555206.849999994</v>
      </c>
      <c r="AB19" s="8"/>
      <c r="AC19" s="8"/>
    </row>
    <row r="20" spans="1:29" ht="15" customHeight="1">
      <c r="A20" s="2" t="s">
        <v>41</v>
      </c>
      <c r="B20" s="3" t="s">
        <v>72</v>
      </c>
      <c r="C20" s="43">
        <v>13421894.850000005</v>
      </c>
      <c r="D20" s="39">
        <f t="shared" si="0"/>
        <v>2.537991948776594</v>
      </c>
      <c r="E20" s="43">
        <v>15771786.089999998</v>
      </c>
      <c r="F20" s="39">
        <f t="shared" si="1"/>
        <v>1.809693175948518</v>
      </c>
      <c r="G20" s="43">
        <v>20619615.750000004</v>
      </c>
      <c r="H20" s="39">
        <f t="shared" si="2"/>
        <v>2.5926934858607873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49813296.69000001</v>
      </c>
      <c r="AB20" s="8"/>
      <c r="AC20" s="8"/>
    </row>
    <row r="21" spans="1:29" ht="15" customHeight="1">
      <c r="A21" s="2" t="s">
        <v>42</v>
      </c>
      <c r="B21" s="3" t="s">
        <v>73</v>
      </c>
      <c r="C21" s="43">
        <v>2899642.510000001</v>
      </c>
      <c r="D21" s="39">
        <f t="shared" si="0"/>
        <v>0.5483033079126197</v>
      </c>
      <c r="E21" s="43">
        <v>3047148.7100000014</v>
      </c>
      <c r="F21" s="39">
        <f t="shared" si="1"/>
        <v>0.34963726968651354</v>
      </c>
      <c r="G21" s="43">
        <v>5547020.04</v>
      </c>
      <c r="H21" s="39">
        <f t="shared" si="2"/>
        <v>0.6974777269381094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11493811.260000002</v>
      </c>
      <c r="AB21" s="8"/>
      <c r="AC21" s="8"/>
    </row>
    <row r="22" spans="1:29" ht="15" customHeight="1">
      <c r="A22" s="2" t="s">
        <v>43</v>
      </c>
      <c r="B22" s="3" t="s">
        <v>74</v>
      </c>
      <c r="C22" s="43">
        <v>6350973.030000003</v>
      </c>
      <c r="D22" s="39">
        <f t="shared" si="0"/>
        <v>1.2009271863009188</v>
      </c>
      <c r="E22" s="43">
        <v>7570898.96</v>
      </c>
      <c r="F22" s="39">
        <f t="shared" si="1"/>
        <v>0.8687033989381054</v>
      </c>
      <c r="G22" s="43">
        <v>7548234.7299999995</v>
      </c>
      <c r="H22" s="39">
        <f t="shared" si="2"/>
        <v>0.9491088122832333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21470106.720000003</v>
      </c>
      <c r="AB22" s="8"/>
      <c r="AC22" s="8"/>
    </row>
    <row r="23" spans="1:29" ht="15" customHeight="1">
      <c r="A23" s="2" t="s">
        <v>44</v>
      </c>
      <c r="B23" s="3" t="s">
        <v>75</v>
      </c>
      <c r="C23" s="43">
        <v>13048317.769999987</v>
      </c>
      <c r="D23" s="39">
        <f t="shared" si="0"/>
        <v>2.46735098251336</v>
      </c>
      <c r="E23" s="43">
        <v>16677049.339999985</v>
      </c>
      <c r="F23" s="39">
        <f t="shared" si="1"/>
        <v>1.9135652876176377</v>
      </c>
      <c r="G23" s="43">
        <v>17913464.299999993</v>
      </c>
      <c r="H23" s="39">
        <f t="shared" si="2"/>
        <v>2.2524242334539983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47638831.40999997</v>
      </c>
      <c r="AB23" s="8"/>
      <c r="AC23" s="8"/>
    </row>
    <row r="24" spans="1:29" ht="15" customHeight="1">
      <c r="A24" s="2" t="s">
        <v>45</v>
      </c>
      <c r="B24" s="3" t="s">
        <v>76</v>
      </c>
      <c r="C24" s="43">
        <v>10430801.709999999</v>
      </c>
      <c r="D24" s="39">
        <f t="shared" si="0"/>
        <v>1.9723959288255872</v>
      </c>
      <c r="E24" s="43">
        <v>15203901.009999996</v>
      </c>
      <c r="F24" s="39">
        <f t="shared" si="1"/>
        <v>1.7445326577843394</v>
      </c>
      <c r="G24" s="43">
        <v>15057670.569999997</v>
      </c>
      <c r="H24" s="39">
        <f t="shared" si="2"/>
        <v>1.893339084123169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40692373.28999999</v>
      </c>
      <c r="AB24" s="8"/>
      <c r="AC24" s="8"/>
    </row>
    <row r="25" spans="1:29" ht="15" customHeight="1">
      <c r="A25" s="2" t="s">
        <v>46</v>
      </c>
      <c r="B25" s="3" t="s">
        <v>77</v>
      </c>
      <c r="C25" s="43">
        <v>17774702.39</v>
      </c>
      <c r="D25" s="39">
        <f t="shared" si="0"/>
        <v>3.361079196483205</v>
      </c>
      <c r="E25" s="43">
        <v>22606288.909999985</v>
      </c>
      <c r="F25" s="39">
        <f t="shared" si="1"/>
        <v>2.5939006869923658</v>
      </c>
      <c r="G25" s="43">
        <v>21919791.95999999</v>
      </c>
      <c r="H25" s="39">
        <f t="shared" si="2"/>
        <v>2.7561765706577543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62300783.259999976</v>
      </c>
      <c r="AB25" s="8"/>
      <c r="AC25" s="8"/>
    </row>
    <row r="26" spans="1:29" ht="15" customHeight="1">
      <c r="A26" s="2" t="s">
        <v>47</v>
      </c>
      <c r="B26" s="3" t="s">
        <v>78</v>
      </c>
      <c r="C26" s="43">
        <v>14320763.910000008</v>
      </c>
      <c r="D26" s="39">
        <f t="shared" si="0"/>
        <v>2.7079621700292504</v>
      </c>
      <c r="E26" s="43">
        <v>17799121.480000008</v>
      </c>
      <c r="F26" s="39">
        <f t="shared" si="1"/>
        <v>2.0423145797455273</v>
      </c>
      <c r="G26" s="43">
        <v>23356297.319999993</v>
      </c>
      <c r="H26" s="39">
        <f t="shared" si="2"/>
        <v>2.936801570387738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55476182.71000001</v>
      </c>
      <c r="AB26" s="8"/>
      <c r="AC26" s="8"/>
    </row>
    <row r="27" spans="1:29" ht="15" customHeight="1">
      <c r="A27" s="2" t="s">
        <v>48</v>
      </c>
      <c r="B27" s="3" t="s">
        <v>79</v>
      </c>
      <c r="C27" s="43">
        <v>12280211.25</v>
      </c>
      <c r="D27" s="39">
        <f t="shared" si="0"/>
        <v>2.3221070966574993</v>
      </c>
      <c r="E27" s="43">
        <v>10199197.739999998</v>
      </c>
      <c r="F27" s="39">
        <f t="shared" si="1"/>
        <v>1.1702808068092143</v>
      </c>
      <c r="G27" s="43">
        <v>9525873.139999995</v>
      </c>
      <c r="H27" s="39">
        <f t="shared" si="2"/>
        <v>1.1977754356171366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32005282.129999995</v>
      </c>
      <c r="AB27" s="8"/>
      <c r="AC27" s="8"/>
    </row>
    <row r="28" spans="1:29" ht="15" customHeight="1">
      <c r="A28" s="2" t="s">
        <v>49</v>
      </c>
      <c r="B28" s="3" t="s">
        <v>80</v>
      </c>
      <c r="C28" s="43">
        <v>4849095.509999999</v>
      </c>
      <c r="D28" s="39">
        <f t="shared" si="0"/>
        <v>0.9169320353622591</v>
      </c>
      <c r="E28" s="43">
        <v>6337127.439999998</v>
      </c>
      <c r="F28" s="39">
        <f t="shared" si="1"/>
        <v>0.7271374477083146</v>
      </c>
      <c r="G28" s="43">
        <v>6808942.829999997</v>
      </c>
      <c r="H28" s="39">
        <f t="shared" si="2"/>
        <v>0.856150858239902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17995165.779999994</v>
      </c>
      <c r="AB28" s="8"/>
      <c r="AC28" s="8"/>
    </row>
    <row r="29" spans="1:29" ht="15" customHeight="1">
      <c r="A29" s="2" t="s">
        <v>50</v>
      </c>
      <c r="B29" s="3" t="s">
        <v>81</v>
      </c>
      <c r="C29" s="43">
        <v>3122085.64</v>
      </c>
      <c r="D29" s="39">
        <f t="shared" si="0"/>
        <v>0.5903658392697821</v>
      </c>
      <c r="E29" s="43">
        <v>3456344.020000002</v>
      </c>
      <c r="F29" s="39">
        <f t="shared" si="1"/>
        <v>0.396589336872275</v>
      </c>
      <c r="G29" s="43">
        <v>4571741.58</v>
      </c>
      <c r="H29" s="39">
        <f t="shared" si="2"/>
        <v>0.5748470173846426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11150171.240000002</v>
      </c>
      <c r="AB29" s="8"/>
      <c r="AC29" s="8"/>
    </row>
    <row r="30" spans="1:29" ht="15" customHeight="1">
      <c r="A30" s="2" t="s">
        <v>51</v>
      </c>
      <c r="B30" s="3" t="s">
        <v>82</v>
      </c>
      <c r="C30" s="43">
        <v>4044814.3900000006</v>
      </c>
      <c r="D30" s="39">
        <f t="shared" si="0"/>
        <v>0.7648477708135009</v>
      </c>
      <c r="E30" s="43">
        <v>4410985.199999999</v>
      </c>
      <c r="F30" s="39">
        <f t="shared" si="1"/>
        <v>0.5061271925765707</v>
      </c>
      <c r="G30" s="43">
        <v>5324522.330000001</v>
      </c>
      <c r="H30" s="39">
        <f t="shared" si="2"/>
        <v>0.6695010483069405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13780321.920000002</v>
      </c>
      <c r="AB30" s="8"/>
      <c r="AC30" s="8"/>
    </row>
    <row r="31" spans="1:29" ht="15" customHeight="1">
      <c r="A31" s="2" t="s">
        <v>52</v>
      </c>
      <c r="B31" s="3" t="s">
        <v>83</v>
      </c>
      <c r="C31" s="43">
        <v>7784337.230000002</v>
      </c>
      <c r="D31" s="39">
        <f t="shared" si="0"/>
        <v>1.471966919507039</v>
      </c>
      <c r="E31" s="43">
        <v>9402186.239999998</v>
      </c>
      <c r="F31" s="39">
        <f t="shared" si="1"/>
        <v>1.0788297647730176</v>
      </c>
      <c r="G31" s="43">
        <v>9773185.760000004</v>
      </c>
      <c r="H31" s="39">
        <f t="shared" si="2"/>
        <v>1.2288723205746164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26959709.230000004</v>
      </c>
      <c r="AB31" s="8"/>
      <c r="AC31" s="8"/>
    </row>
    <row r="32" spans="1:29" ht="15" customHeight="1">
      <c r="A32" s="2" t="s">
        <v>53</v>
      </c>
      <c r="B32" s="3" t="s">
        <v>84</v>
      </c>
      <c r="C32" s="43">
        <v>3883902.4499999997</v>
      </c>
      <c r="D32" s="39">
        <f t="shared" si="0"/>
        <v>0.7344203823749732</v>
      </c>
      <c r="E32" s="43">
        <v>5897322.649999999</v>
      </c>
      <c r="F32" s="39">
        <f t="shared" si="1"/>
        <v>0.6766731741840173</v>
      </c>
      <c r="G32" s="43">
        <v>6162313.11</v>
      </c>
      <c r="H32" s="39">
        <f t="shared" si="2"/>
        <v>0.7748441703202702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15943538.21</v>
      </c>
      <c r="AB32" s="8"/>
      <c r="AC32" s="8"/>
    </row>
    <row r="33" spans="1:29" ht="15" customHeight="1">
      <c r="A33" s="2" t="s">
        <v>54</v>
      </c>
      <c r="B33" s="3" t="s">
        <v>85</v>
      </c>
      <c r="C33" s="43">
        <v>1661615.7500000005</v>
      </c>
      <c r="D33" s="39">
        <f t="shared" si="0"/>
        <v>0.3142005985436834</v>
      </c>
      <c r="E33" s="43">
        <v>2508738.6999999997</v>
      </c>
      <c r="F33" s="39">
        <f t="shared" si="1"/>
        <v>0.2878587928926163</v>
      </c>
      <c r="G33" s="43">
        <v>3355806.44</v>
      </c>
      <c r="H33" s="39">
        <f t="shared" si="2"/>
        <v>0.4219563352822264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7526160.890000001</v>
      </c>
      <c r="AB33" s="8"/>
      <c r="AC33" s="8"/>
    </row>
    <row r="34" spans="1:29" ht="15" customHeight="1">
      <c r="A34" s="2" t="s">
        <v>55</v>
      </c>
      <c r="B34" s="3" t="s">
        <v>86</v>
      </c>
      <c r="C34" s="43">
        <v>4583739.489999998</v>
      </c>
      <c r="D34" s="39">
        <f t="shared" si="0"/>
        <v>0.8667549590368995</v>
      </c>
      <c r="E34" s="43">
        <v>6546216.830000002</v>
      </c>
      <c r="F34" s="39">
        <f t="shared" si="1"/>
        <v>0.7511288739226328</v>
      </c>
      <c r="G34" s="43">
        <v>8845666.219999997</v>
      </c>
      <c r="H34" s="39">
        <f t="shared" si="2"/>
        <v>1.1122467782501135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19975622.54</v>
      </c>
      <c r="AB34" s="8"/>
      <c r="AC34" s="8"/>
    </row>
    <row r="35" spans="1:29" ht="15" customHeight="1">
      <c r="A35" s="2" t="s">
        <v>56</v>
      </c>
      <c r="B35" s="3" t="s">
        <v>87</v>
      </c>
      <c r="C35" s="43">
        <v>4111380.519999999</v>
      </c>
      <c r="D35" s="39">
        <f t="shared" si="0"/>
        <v>0.77743498773699</v>
      </c>
      <c r="E35" s="43">
        <v>4299390.7</v>
      </c>
      <c r="F35" s="39">
        <f t="shared" si="1"/>
        <v>0.49332256766148685</v>
      </c>
      <c r="G35" s="43">
        <v>5553553.259999996</v>
      </c>
      <c r="H35" s="39">
        <f t="shared" si="2"/>
        <v>0.6982992086350069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13964324.479999995</v>
      </c>
      <c r="AB35" s="8"/>
      <c r="AC35" s="8"/>
    </row>
    <row r="36" spans="1:29" ht="15" customHeight="1">
      <c r="A36" s="2" t="s">
        <v>57</v>
      </c>
      <c r="B36" s="3" t="s">
        <v>88</v>
      </c>
      <c r="C36" s="43">
        <v>84466022.53</v>
      </c>
      <c r="D36" s="39">
        <f t="shared" si="0"/>
        <v>15.971968751217144</v>
      </c>
      <c r="E36" s="43">
        <v>425807690.98999995</v>
      </c>
      <c r="F36" s="39">
        <f t="shared" si="1"/>
        <v>48.858212269286376</v>
      </c>
      <c r="G36" s="43">
        <v>205304167.38999993</v>
      </c>
      <c r="H36" s="39">
        <f t="shared" si="2"/>
        <v>25.81477675752155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715577880.9099998</v>
      </c>
      <c r="AB36" s="8"/>
      <c r="AC36" s="8"/>
    </row>
    <row r="37" spans="1:29" ht="15" customHeight="1">
      <c r="A37" s="2" t="s">
        <v>58</v>
      </c>
      <c r="B37" s="3" t="s">
        <v>89</v>
      </c>
      <c r="C37" s="43">
        <v>15160779.77</v>
      </c>
      <c r="D37" s="39">
        <f t="shared" si="0"/>
        <v>2.866803638640862</v>
      </c>
      <c r="E37" s="43">
        <v>29488603.890000004</v>
      </c>
      <c r="F37" s="39">
        <f t="shared" si="1"/>
        <v>3.3835942818053995</v>
      </c>
      <c r="G37" s="43">
        <f>24040472.49-261</f>
        <v>24040211.49</v>
      </c>
      <c r="H37" s="39">
        <f t="shared" si="2"/>
        <v>3.022796374313553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68689595.15</v>
      </c>
      <c r="AB37" s="8"/>
      <c r="AC37" s="8"/>
    </row>
    <row r="38" spans="1:29" ht="15" customHeight="1">
      <c r="A38" s="2" t="s">
        <v>59</v>
      </c>
      <c r="B38" s="3" t="s">
        <v>90</v>
      </c>
      <c r="C38" s="43">
        <v>8114121.429999999</v>
      </c>
      <c r="D38" s="39">
        <f t="shared" si="0"/>
        <v>1.5343269404867683</v>
      </c>
      <c r="E38" s="43">
        <v>12683555.890000002</v>
      </c>
      <c r="F38" s="39">
        <f t="shared" si="1"/>
        <v>1.4553421159730324</v>
      </c>
      <c r="G38" s="43">
        <v>18369679.970000014</v>
      </c>
      <c r="H38" s="39">
        <f t="shared" si="2"/>
        <v>2.3097884157015103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39167357.290000014</v>
      </c>
      <c r="AB38" s="8"/>
      <c r="AC38" s="8"/>
    </row>
    <row r="39" spans="1:29" ht="15" customHeight="1">
      <c r="A39" s="2" t="s">
        <v>60</v>
      </c>
      <c r="B39" s="3" t="s">
        <v>91</v>
      </c>
      <c r="C39" s="43">
        <v>1986575.4399999997</v>
      </c>
      <c r="D39" s="39">
        <f t="shared" si="0"/>
        <v>0.37564833644612533</v>
      </c>
      <c r="E39" s="43">
        <v>2524831.27</v>
      </c>
      <c r="F39" s="39">
        <f t="shared" si="1"/>
        <v>0.28970529359623276</v>
      </c>
      <c r="G39" s="43">
        <v>3992431.810000001</v>
      </c>
      <c r="H39" s="39">
        <f t="shared" si="2"/>
        <v>0.5020050844803154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8503838.520000001</v>
      </c>
      <c r="AB39" s="8"/>
      <c r="AC39" s="8"/>
    </row>
    <row r="40" spans="1:29" ht="15" customHeight="1">
      <c r="A40" s="2" t="s">
        <v>61</v>
      </c>
      <c r="B40" s="3" t="s">
        <v>92</v>
      </c>
      <c r="C40" s="43">
        <v>11098411.210000005</v>
      </c>
      <c r="D40" s="39">
        <f t="shared" si="0"/>
        <v>2.098636489853882</v>
      </c>
      <c r="E40" s="43">
        <v>13817408.790000001</v>
      </c>
      <c r="F40" s="39">
        <f t="shared" si="1"/>
        <v>1.5854431612161226</v>
      </c>
      <c r="G40" s="43">
        <v>17042240.299999993</v>
      </c>
      <c r="H40" s="39">
        <f t="shared" si="2"/>
        <v>2.1428772459197822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41958060.3</v>
      </c>
      <c r="AB40" s="8"/>
      <c r="AC40" s="8"/>
    </row>
    <row r="41" spans="1:29" ht="15" customHeight="1">
      <c r="A41" s="2" t="s">
        <v>62</v>
      </c>
      <c r="B41" s="3" t="s">
        <v>93</v>
      </c>
      <c r="C41" s="43">
        <v>18376671.750000004</v>
      </c>
      <c r="D41" s="39">
        <f t="shared" si="0"/>
        <v>3.474907639200457</v>
      </c>
      <c r="E41" s="43">
        <v>21047028.900000013</v>
      </c>
      <c r="F41" s="39">
        <f t="shared" si="1"/>
        <v>2.4149873931191053</v>
      </c>
      <c r="G41" s="43">
        <v>24233405.509999987</v>
      </c>
      <c r="H41" s="39">
        <f t="shared" si="2"/>
        <v>3.0470884311217032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63657106.16000001</v>
      </c>
      <c r="AB41" s="8"/>
      <c r="AC41" s="8"/>
    </row>
    <row r="42" spans="1:29" ht="15" customHeight="1">
      <c r="A42" s="2" t="s">
        <v>63</v>
      </c>
      <c r="B42" s="3" t="s">
        <v>94</v>
      </c>
      <c r="C42" s="43">
        <v>78504999.27999999</v>
      </c>
      <c r="D42" s="39">
        <f t="shared" si="0"/>
        <v>14.84477850095452</v>
      </c>
      <c r="E42" s="43">
        <v>-30282511.089999996</v>
      </c>
      <c r="F42" s="39">
        <f t="shared" si="1"/>
        <v>-3.474689128893601</v>
      </c>
      <c r="G42" s="43">
        <v>27690677.430000003</v>
      </c>
      <c r="H42" s="39">
        <f t="shared" si="2"/>
        <v>3.4818029522123037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75913165.61999999</v>
      </c>
      <c r="AB42" s="8"/>
      <c r="AC42" s="8"/>
    </row>
    <row r="43" spans="1:29" ht="15" customHeight="1">
      <c r="A43" s="2" t="s">
        <v>64</v>
      </c>
      <c r="B43" s="3" t="s">
        <v>95</v>
      </c>
      <c r="C43" s="43">
        <v>22879695.73000001</v>
      </c>
      <c r="D43" s="39">
        <f t="shared" si="0"/>
        <v>4.326399826712859</v>
      </c>
      <c r="E43" s="43">
        <v>25818365.20000001</v>
      </c>
      <c r="F43" s="39">
        <f t="shared" si="1"/>
        <v>2.9624621491798786</v>
      </c>
      <c r="G43" s="43">
        <v>33486561.24</v>
      </c>
      <c r="H43" s="39">
        <f t="shared" si="2"/>
        <v>4.210572604430143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82184622.17000002</v>
      </c>
      <c r="AB43" s="8"/>
      <c r="AC43" s="8"/>
    </row>
    <row r="44" spans="1:29" ht="15" customHeight="1">
      <c r="A44" s="2" t="s">
        <v>65</v>
      </c>
      <c r="B44" s="3" t="s">
        <v>96</v>
      </c>
      <c r="C44" s="43">
        <v>10892247.729999999</v>
      </c>
      <c r="D44" s="39">
        <f t="shared" si="0"/>
        <v>2.0596523331294105</v>
      </c>
      <c r="E44" s="43">
        <v>11791117.689999996</v>
      </c>
      <c r="F44" s="39">
        <f t="shared" si="1"/>
        <v>1.3529415817989228</v>
      </c>
      <c r="G44" s="43">
        <v>15933016.760000004</v>
      </c>
      <c r="H44" s="39">
        <f t="shared" si="2"/>
        <v>2.0034043924297062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38616382.18</v>
      </c>
      <c r="AB44" s="8"/>
      <c r="AC44" s="8"/>
    </row>
    <row r="45" spans="1:29" ht="15" customHeight="1">
      <c r="A45" s="2">
        <v>148</v>
      </c>
      <c r="B45" s="3" t="s">
        <v>164</v>
      </c>
      <c r="C45" s="43">
        <v>9257272.2</v>
      </c>
      <c r="D45" s="39">
        <f t="shared" si="0"/>
        <v>1.7504892247932768</v>
      </c>
      <c r="E45" s="43">
        <v>9244120.219999999</v>
      </c>
      <c r="F45" s="39">
        <f t="shared" si="1"/>
        <v>1.0606928843898435</v>
      </c>
      <c r="G45" s="43">
        <v>10747982.869999997</v>
      </c>
      <c r="H45" s="39">
        <f t="shared" si="2"/>
        <v>1.3514425055759012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29249375.289999995</v>
      </c>
      <c r="AB45" s="8"/>
      <c r="AC45" s="8"/>
    </row>
    <row r="46" spans="1:28" ht="18" customHeight="1">
      <c r="A46" s="63" t="s">
        <v>7</v>
      </c>
      <c r="B46" s="64"/>
      <c r="C46" s="44">
        <f>SUM(C13:C45)</f>
        <v>528839142.15999997</v>
      </c>
      <c r="D46" s="40">
        <f t="shared" si="0"/>
        <v>100</v>
      </c>
      <c r="E46" s="44">
        <f>SUM(E13:E45)</f>
        <v>871517133.3799998</v>
      </c>
      <c r="F46" s="40">
        <f t="shared" si="1"/>
        <v>100</v>
      </c>
      <c r="G46" s="44">
        <f>SUM(G13:G45)</f>
        <v>795297086.3099997</v>
      </c>
      <c r="H46" s="40">
        <f t="shared" si="2"/>
        <v>100</v>
      </c>
      <c r="I46" s="6">
        <f aca="true" t="shared" si="13" ref="I46:AA46">SUM(I13:I45)</f>
        <v>0</v>
      </c>
      <c r="J46" s="40" t="e">
        <f t="shared" si="3"/>
        <v>#DIV/0!</v>
      </c>
      <c r="K46" s="6">
        <f t="shared" si="13"/>
        <v>0</v>
      </c>
      <c r="L46" s="40" t="e">
        <f t="shared" si="4"/>
        <v>#DIV/0!</v>
      </c>
      <c r="M46" s="6">
        <f t="shared" si="13"/>
        <v>0</v>
      </c>
      <c r="N46" s="40" t="e">
        <f t="shared" si="5"/>
        <v>#DIV/0!</v>
      </c>
      <c r="O46" s="6">
        <f t="shared" si="13"/>
        <v>0</v>
      </c>
      <c r="P46" s="40" t="e">
        <f t="shared" si="6"/>
        <v>#DIV/0!</v>
      </c>
      <c r="Q46" s="6">
        <f t="shared" si="13"/>
        <v>0</v>
      </c>
      <c r="R46" s="40" t="e">
        <f t="shared" si="7"/>
        <v>#DIV/0!</v>
      </c>
      <c r="S46" s="6">
        <f t="shared" si="13"/>
        <v>0</v>
      </c>
      <c r="T46" s="40" t="e">
        <f t="shared" si="8"/>
        <v>#DIV/0!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2195653361.85</v>
      </c>
      <c r="AB46" s="18"/>
    </row>
    <row r="47" spans="1:28" ht="12.75">
      <c r="A47" s="33" t="s">
        <v>167</v>
      </c>
      <c r="C47" s="17">
        <v>1000000</v>
      </c>
      <c r="D47" s="17"/>
      <c r="AB47" s="8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454387119.56000006</v>
      </c>
      <c r="C50" s="41">
        <f>+B50/$B$83*100</f>
        <v>20.694847713900767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9309125.839999996</v>
      </c>
      <c r="C51" s="41">
        <f aca="true" t="shared" si="15" ref="C51:C82">+B51/$B$83*100</f>
        <v>0.4239797593622142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13079891.340000004</v>
      </c>
      <c r="C52" s="41">
        <f t="shared" si="15"/>
        <v>0.5957175010985901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11205076.189999998</v>
      </c>
      <c r="C53" s="41">
        <f t="shared" si="15"/>
        <v>0.5103299266036645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11326634.920000002</v>
      </c>
      <c r="C54" s="41">
        <f t="shared" si="15"/>
        <v>0.5158662618063025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47087241.80000001</v>
      </c>
      <c r="C55" s="41">
        <f t="shared" si="15"/>
        <v>2.144566288019414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37555206.849999994</v>
      </c>
      <c r="C56" s="41">
        <f t="shared" si="15"/>
        <v>1.71043423805099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49813296.69000001</v>
      </c>
      <c r="C57" s="41">
        <f t="shared" si="15"/>
        <v>2.268723176231636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11493811.260000002</v>
      </c>
      <c r="C58" s="41">
        <f t="shared" si="15"/>
        <v>0.5234802296076289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21470106.720000003</v>
      </c>
      <c r="C59" s="41">
        <f t="shared" si="15"/>
        <v>0.9778459156189323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47638831.40999997</v>
      </c>
      <c r="C60" s="41">
        <f t="shared" si="15"/>
        <v>2.169688177457153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40692373.28999999</v>
      </c>
      <c r="C61" s="41">
        <f t="shared" si="15"/>
        <v>1.8533150085090693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62300783.259999976</v>
      </c>
      <c r="C62" s="41">
        <f t="shared" si="15"/>
        <v>2.837459880621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55476182.71000001</v>
      </c>
      <c r="C63" s="41">
        <f t="shared" si="15"/>
        <v>2.526636657402844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32005282.129999995</v>
      </c>
      <c r="C64" s="41">
        <f t="shared" si="15"/>
        <v>1.4576655261754607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17995165.779999994</v>
      </c>
      <c r="C65" s="41">
        <f t="shared" si="15"/>
        <v>0.8195813643751916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11150171.240000002</v>
      </c>
      <c r="C66" s="41">
        <f t="shared" si="15"/>
        <v>0.5078293064714533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13780321.920000002</v>
      </c>
      <c r="C67" s="41">
        <f t="shared" si="15"/>
        <v>0.6276182825320417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26959709.230000004</v>
      </c>
      <c r="C68" s="41">
        <f t="shared" si="15"/>
        <v>1.22786728080267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15943538.21</v>
      </c>
      <c r="C69" s="41">
        <f t="shared" si="15"/>
        <v>0.7261409513460901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7526160.890000001</v>
      </c>
      <c r="C70" s="41">
        <f t="shared" si="15"/>
        <v>0.34277545903961154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19975622.54</v>
      </c>
      <c r="C71" s="41">
        <f t="shared" si="15"/>
        <v>0.9097803363263619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13964324.479999995</v>
      </c>
      <c r="C72" s="41">
        <f t="shared" si="15"/>
        <v>0.6359985926118147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715577880.9099998</v>
      </c>
      <c r="C73" s="41">
        <f t="shared" si="15"/>
        <v>32.59065813134878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68689595.15</v>
      </c>
      <c r="C74" s="41">
        <f t="shared" si="15"/>
        <v>3.1284353142211825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39167357.290000014</v>
      </c>
      <c r="C75" s="41">
        <f t="shared" si="15"/>
        <v>1.783858871830234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8503838.520000001</v>
      </c>
      <c r="C76" s="41">
        <f t="shared" si="15"/>
        <v>0.38730332700763337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41958060.3</v>
      </c>
      <c r="C77" s="41">
        <f t="shared" si="15"/>
        <v>1.9109601282712145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63657106.16000001</v>
      </c>
      <c r="C78" s="41">
        <f t="shared" si="15"/>
        <v>2.8992329693774703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75913165.61999999</v>
      </c>
      <c r="C79" s="41">
        <f t="shared" si="15"/>
        <v>3.457429434855671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82184622.17000002</v>
      </c>
      <c r="C80" s="41">
        <f t="shared" si="15"/>
        <v>3.7430599746743907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38616382.18</v>
      </c>
      <c r="C81" s="41">
        <f t="shared" si="15"/>
        <v>1.7587649695060632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165</v>
      </c>
      <c r="B82" s="35">
        <f t="shared" si="14"/>
        <v>29249375.289999995</v>
      </c>
      <c r="C82" s="41">
        <f t="shared" si="15"/>
        <v>1.3321490449364575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2195653361.85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166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8" t="s">
        <v>1</v>
      </c>
      <c r="B10" s="65" t="s">
        <v>33</v>
      </c>
      <c r="C10" s="63" t="s">
        <v>10</v>
      </c>
      <c r="D10" s="71"/>
      <c r="E10" s="71"/>
      <c r="F10" s="71"/>
      <c r="G10" s="64"/>
      <c r="H10" s="68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70"/>
      <c r="B11" s="67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7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344264446.5399997</v>
      </c>
      <c r="D12" s="15">
        <v>8974309.730000002</v>
      </c>
      <c r="E12" s="15">
        <v>101148363.28999999</v>
      </c>
      <c r="F12" s="15">
        <v>0</v>
      </c>
      <c r="G12" s="15">
        <v>0</v>
      </c>
      <c r="H12" s="24">
        <f>SUM(C12:G12)</f>
        <v>454387119.5599997</v>
      </c>
    </row>
    <row r="13" spans="1:8" ht="15" customHeight="1">
      <c r="A13" s="2" t="s">
        <v>35</v>
      </c>
      <c r="B13" s="3" t="s">
        <v>66</v>
      </c>
      <c r="C13" s="15">
        <v>8492007.080000004</v>
      </c>
      <c r="D13" s="15">
        <v>283445.8</v>
      </c>
      <c r="E13" s="15">
        <v>0</v>
      </c>
      <c r="F13" s="15">
        <v>533672.96</v>
      </c>
      <c r="G13" s="15">
        <v>0</v>
      </c>
      <c r="H13" s="24">
        <f aca="true" t="shared" si="0" ref="H13:H44">SUM(C13:G13)</f>
        <v>9309125.840000004</v>
      </c>
    </row>
    <row r="14" spans="1:8" ht="15" customHeight="1">
      <c r="A14" s="2" t="s">
        <v>36</v>
      </c>
      <c r="B14" s="3" t="s">
        <v>67</v>
      </c>
      <c r="C14" s="15">
        <v>12237042.430000002</v>
      </c>
      <c r="D14" s="15">
        <v>83936.22</v>
      </c>
      <c r="E14" s="15">
        <v>469550.4</v>
      </c>
      <c r="F14" s="15">
        <v>289362.29</v>
      </c>
      <c r="G14" s="15">
        <v>0</v>
      </c>
      <c r="H14" s="24">
        <f t="shared" si="0"/>
        <v>13079891.340000002</v>
      </c>
    </row>
    <row r="15" spans="1:8" ht="15" customHeight="1">
      <c r="A15" s="2" t="s">
        <v>37</v>
      </c>
      <c r="B15" s="3" t="s">
        <v>68</v>
      </c>
      <c r="C15" s="15">
        <v>8150679.650000001</v>
      </c>
      <c r="D15" s="15">
        <v>222668.78</v>
      </c>
      <c r="E15" s="15">
        <v>0</v>
      </c>
      <c r="F15" s="15">
        <v>2831727.76</v>
      </c>
      <c r="G15" s="15">
        <v>0</v>
      </c>
      <c r="H15" s="24">
        <f t="shared" si="0"/>
        <v>11205076.190000001</v>
      </c>
    </row>
    <row r="16" spans="1:8" ht="15" customHeight="1">
      <c r="A16" s="2" t="s">
        <v>38</v>
      </c>
      <c r="B16" s="3" t="s">
        <v>69</v>
      </c>
      <c r="C16" s="15">
        <v>10666049.790000001</v>
      </c>
      <c r="D16" s="15">
        <v>149602.83000000002</v>
      </c>
      <c r="E16" s="15">
        <v>207337.12</v>
      </c>
      <c r="F16" s="15">
        <v>303645.18</v>
      </c>
      <c r="G16" s="15">
        <v>0</v>
      </c>
      <c r="H16" s="24">
        <f t="shared" si="0"/>
        <v>11326634.92</v>
      </c>
    </row>
    <row r="17" spans="1:8" ht="15" customHeight="1">
      <c r="A17" s="2" t="s">
        <v>39</v>
      </c>
      <c r="B17" s="3" t="s">
        <v>70</v>
      </c>
      <c r="C17" s="15">
        <v>43922621.46999999</v>
      </c>
      <c r="D17" s="15">
        <v>359892.4</v>
      </c>
      <c r="E17" s="15">
        <v>1249887.24</v>
      </c>
      <c r="F17" s="15">
        <v>1554840.6900000002</v>
      </c>
      <c r="G17" s="15">
        <v>0</v>
      </c>
      <c r="H17" s="24">
        <f t="shared" si="0"/>
        <v>47087241.79999999</v>
      </c>
    </row>
    <row r="18" spans="1:8" ht="15" customHeight="1">
      <c r="A18" s="2" t="s">
        <v>40</v>
      </c>
      <c r="B18" s="3" t="s">
        <v>71</v>
      </c>
      <c r="C18" s="15">
        <v>33124485.82</v>
      </c>
      <c r="D18" s="15">
        <v>76940</v>
      </c>
      <c r="E18" s="15">
        <v>1278000</v>
      </c>
      <c r="F18" s="15">
        <v>3075781.03</v>
      </c>
      <c r="G18" s="15">
        <v>0</v>
      </c>
      <c r="H18" s="24">
        <f t="shared" si="0"/>
        <v>37555206.85</v>
      </c>
    </row>
    <row r="19" spans="1:8" ht="15" customHeight="1">
      <c r="A19" s="2" t="s">
        <v>41</v>
      </c>
      <c r="B19" s="3" t="s">
        <v>72</v>
      </c>
      <c r="C19" s="15">
        <v>44353257.389999986</v>
      </c>
      <c r="D19" s="15">
        <v>342266.49</v>
      </c>
      <c r="E19" s="15">
        <v>1522080</v>
      </c>
      <c r="F19" s="15">
        <v>3595692.81</v>
      </c>
      <c r="G19" s="15">
        <v>0</v>
      </c>
      <c r="H19" s="24">
        <f t="shared" si="0"/>
        <v>49813296.68999999</v>
      </c>
    </row>
    <row r="20" spans="1:8" ht="15" customHeight="1">
      <c r="A20" s="2" t="s">
        <v>42</v>
      </c>
      <c r="B20" s="3" t="s">
        <v>73</v>
      </c>
      <c r="C20" s="15">
        <v>10486183.130000008</v>
      </c>
      <c r="D20" s="15">
        <v>92705</v>
      </c>
      <c r="E20" s="15">
        <v>264240</v>
      </c>
      <c r="F20" s="15">
        <v>650683.13</v>
      </c>
      <c r="G20" s="15">
        <v>0</v>
      </c>
      <c r="H20" s="24">
        <f t="shared" si="0"/>
        <v>11493811.26000001</v>
      </c>
    </row>
    <row r="21" spans="1:8" ht="15" customHeight="1">
      <c r="A21" s="2" t="s">
        <v>43</v>
      </c>
      <c r="B21" s="3" t="s">
        <v>74</v>
      </c>
      <c r="C21" s="15">
        <v>20471044.340000007</v>
      </c>
      <c r="D21" s="15">
        <v>97643.09999999999</v>
      </c>
      <c r="E21" s="15">
        <v>756000</v>
      </c>
      <c r="F21" s="15">
        <v>145419.28</v>
      </c>
      <c r="G21" s="15">
        <v>0</v>
      </c>
      <c r="H21" s="24">
        <f t="shared" si="0"/>
        <v>21470106.72000001</v>
      </c>
    </row>
    <row r="22" spans="1:8" ht="15" customHeight="1">
      <c r="A22" s="2" t="s">
        <v>44</v>
      </c>
      <c r="B22" s="3" t="s">
        <v>75</v>
      </c>
      <c r="C22" s="15">
        <v>42314359.55999996</v>
      </c>
      <c r="D22" s="15">
        <v>208041.86</v>
      </c>
      <c r="E22" s="15">
        <v>1658534.4</v>
      </c>
      <c r="F22" s="15">
        <v>3457895.5900000003</v>
      </c>
      <c r="G22" s="15">
        <v>0</v>
      </c>
      <c r="H22" s="24">
        <f t="shared" si="0"/>
        <v>47638831.40999996</v>
      </c>
    </row>
    <row r="23" spans="1:8" ht="15" customHeight="1">
      <c r="A23" s="2" t="s">
        <v>45</v>
      </c>
      <c r="B23" s="3" t="s">
        <v>76</v>
      </c>
      <c r="C23" s="15">
        <v>36351008.47000005</v>
      </c>
      <c r="D23" s="15">
        <v>42746</v>
      </c>
      <c r="E23" s="15">
        <v>1236240</v>
      </c>
      <c r="F23" s="15">
        <v>3062378.8200000003</v>
      </c>
      <c r="G23" s="15">
        <v>0</v>
      </c>
      <c r="H23" s="24">
        <f t="shared" si="0"/>
        <v>40692373.29000005</v>
      </c>
    </row>
    <row r="24" spans="1:8" ht="15" customHeight="1">
      <c r="A24" s="2" t="s">
        <v>46</v>
      </c>
      <c r="B24" s="3" t="s">
        <v>77</v>
      </c>
      <c r="C24" s="15">
        <v>59147426.43</v>
      </c>
      <c r="D24" s="15">
        <v>50652</v>
      </c>
      <c r="E24" s="15">
        <v>1613520</v>
      </c>
      <c r="F24" s="15">
        <v>1489184.83</v>
      </c>
      <c r="G24" s="15">
        <v>0</v>
      </c>
      <c r="H24" s="24">
        <f t="shared" si="0"/>
        <v>62300783.26</v>
      </c>
    </row>
    <row r="25" spans="1:8" ht="15" customHeight="1">
      <c r="A25" s="2" t="s">
        <v>47</v>
      </c>
      <c r="B25" s="3" t="s">
        <v>78</v>
      </c>
      <c r="C25" s="15">
        <v>50053400.83999994</v>
      </c>
      <c r="D25" s="15">
        <v>605483</v>
      </c>
      <c r="E25" s="15">
        <v>1460599.8</v>
      </c>
      <c r="F25" s="15">
        <v>3356699.07</v>
      </c>
      <c r="G25" s="15">
        <v>0</v>
      </c>
      <c r="H25" s="24">
        <f t="shared" si="0"/>
        <v>55476182.709999934</v>
      </c>
    </row>
    <row r="26" spans="1:8" ht="15" customHeight="1">
      <c r="A26" s="2" t="s">
        <v>48</v>
      </c>
      <c r="B26" s="3" t="s">
        <v>79</v>
      </c>
      <c r="C26" s="15">
        <v>30908148.649999984</v>
      </c>
      <c r="D26" s="15">
        <v>170670.76</v>
      </c>
      <c r="E26" s="15">
        <v>702720</v>
      </c>
      <c r="F26" s="15">
        <v>223742.72</v>
      </c>
      <c r="G26" s="15">
        <v>0</v>
      </c>
      <c r="H26" s="24">
        <f t="shared" si="0"/>
        <v>32005282.129999984</v>
      </c>
    </row>
    <row r="27" spans="1:8" ht="15" customHeight="1">
      <c r="A27" s="2" t="s">
        <v>49</v>
      </c>
      <c r="B27" s="3" t="s">
        <v>80</v>
      </c>
      <c r="C27" s="15">
        <v>16153279.740000002</v>
      </c>
      <c r="D27" s="15">
        <v>431274.82</v>
      </c>
      <c r="E27" s="15">
        <v>441360</v>
      </c>
      <c r="F27" s="15">
        <v>969251.22</v>
      </c>
      <c r="G27" s="15">
        <v>0</v>
      </c>
      <c r="H27" s="24">
        <f t="shared" si="0"/>
        <v>17995165.78</v>
      </c>
    </row>
    <row r="28" spans="1:8" ht="15" customHeight="1">
      <c r="A28" s="2" t="s">
        <v>50</v>
      </c>
      <c r="B28" s="3" t="s">
        <v>81</v>
      </c>
      <c r="C28" s="15">
        <v>10391920.580000004</v>
      </c>
      <c r="D28" s="15">
        <v>90440.13</v>
      </c>
      <c r="E28" s="15">
        <v>355680</v>
      </c>
      <c r="F28" s="15">
        <v>312130.52999999997</v>
      </c>
      <c r="G28" s="15">
        <v>0</v>
      </c>
      <c r="H28" s="24">
        <f t="shared" si="0"/>
        <v>11150171.240000004</v>
      </c>
    </row>
    <row r="29" spans="1:8" ht="15" customHeight="1">
      <c r="A29" s="2" t="s">
        <v>51</v>
      </c>
      <c r="B29" s="3" t="s">
        <v>82</v>
      </c>
      <c r="C29" s="15">
        <v>12261035.439999998</v>
      </c>
      <c r="D29" s="15">
        <v>556228.38</v>
      </c>
      <c r="E29" s="15">
        <v>328320</v>
      </c>
      <c r="F29" s="15">
        <v>634738.1000000001</v>
      </c>
      <c r="G29" s="15">
        <v>0</v>
      </c>
      <c r="H29" s="24">
        <f t="shared" si="0"/>
        <v>13780321.919999998</v>
      </c>
    </row>
    <row r="30" spans="1:8" ht="15" customHeight="1">
      <c r="A30" s="2" t="s">
        <v>52</v>
      </c>
      <c r="B30" s="3" t="s">
        <v>83</v>
      </c>
      <c r="C30" s="15">
        <v>24750955.620000005</v>
      </c>
      <c r="D30" s="15">
        <v>209399.51</v>
      </c>
      <c r="E30" s="15">
        <v>644846.4</v>
      </c>
      <c r="F30" s="15">
        <v>1354507.7</v>
      </c>
      <c r="G30" s="15">
        <v>0</v>
      </c>
      <c r="H30" s="24">
        <f t="shared" si="0"/>
        <v>26959709.230000004</v>
      </c>
    </row>
    <row r="31" spans="1:8" ht="15" customHeight="1">
      <c r="A31" s="2" t="s">
        <v>53</v>
      </c>
      <c r="B31" s="3" t="s">
        <v>84</v>
      </c>
      <c r="C31" s="15">
        <v>14004153.49</v>
      </c>
      <c r="D31" s="15">
        <v>335511.66</v>
      </c>
      <c r="E31" s="15">
        <v>423360</v>
      </c>
      <c r="F31" s="15">
        <v>1180513.06</v>
      </c>
      <c r="G31" s="15">
        <v>0</v>
      </c>
      <c r="H31" s="24">
        <f t="shared" si="0"/>
        <v>15943538.21</v>
      </c>
    </row>
    <row r="32" spans="1:8" ht="15" customHeight="1">
      <c r="A32" s="2" t="s">
        <v>54</v>
      </c>
      <c r="B32" s="3" t="s">
        <v>85</v>
      </c>
      <c r="C32" s="15">
        <v>7057058.390000003</v>
      </c>
      <c r="D32" s="15">
        <v>7300</v>
      </c>
      <c r="E32" s="15">
        <v>209520</v>
      </c>
      <c r="F32" s="15">
        <v>252282.5</v>
      </c>
      <c r="G32" s="15">
        <v>0</v>
      </c>
      <c r="H32" s="24">
        <f t="shared" si="0"/>
        <v>7526160.890000003</v>
      </c>
    </row>
    <row r="33" spans="1:8" ht="15" customHeight="1">
      <c r="A33" s="2" t="s">
        <v>55</v>
      </c>
      <c r="B33" s="3" t="s">
        <v>86</v>
      </c>
      <c r="C33" s="15">
        <v>18506363.290000003</v>
      </c>
      <c r="D33" s="15">
        <v>1532.4</v>
      </c>
      <c r="E33" s="15">
        <v>688060</v>
      </c>
      <c r="F33" s="15">
        <v>779666.85</v>
      </c>
      <c r="G33" s="15">
        <v>0</v>
      </c>
      <c r="H33" s="24">
        <f t="shared" si="0"/>
        <v>19975622.540000003</v>
      </c>
    </row>
    <row r="34" spans="1:8" ht="15" customHeight="1">
      <c r="A34" s="2" t="s">
        <v>56</v>
      </c>
      <c r="B34" s="3" t="s">
        <v>87</v>
      </c>
      <c r="C34" s="15">
        <v>13192730.500000006</v>
      </c>
      <c r="D34" s="15">
        <v>0</v>
      </c>
      <c r="E34" s="15">
        <v>474480</v>
      </c>
      <c r="F34" s="15">
        <v>297113.98</v>
      </c>
      <c r="G34" s="15">
        <v>0</v>
      </c>
      <c r="H34" s="24">
        <f t="shared" si="0"/>
        <v>13964324.480000006</v>
      </c>
    </row>
    <row r="35" spans="1:8" ht="15" customHeight="1">
      <c r="A35" s="2" t="s">
        <v>57</v>
      </c>
      <c r="B35" s="3" t="s">
        <v>88</v>
      </c>
      <c r="C35" s="15">
        <v>110325282.18999997</v>
      </c>
      <c r="D35" s="15">
        <v>2632894.47</v>
      </c>
      <c r="E35" s="15">
        <v>602619704.25</v>
      </c>
      <c r="F35" s="15">
        <v>0</v>
      </c>
      <c r="G35" s="15">
        <v>0</v>
      </c>
      <c r="H35" s="24">
        <f t="shared" si="0"/>
        <v>715577880.91</v>
      </c>
    </row>
    <row r="36" spans="1:8" ht="15" customHeight="1">
      <c r="A36" s="2" t="s">
        <v>58</v>
      </c>
      <c r="B36" s="3" t="s">
        <v>89</v>
      </c>
      <c r="C36" s="15">
        <v>34303525.07</v>
      </c>
      <c r="D36" s="15">
        <v>100550</v>
      </c>
      <c r="E36" s="15">
        <v>34285520.18</v>
      </c>
      <c r="F36" s="15">
        <v>0</v>
      </c>
      <c r="G36" s="15">
        <v>0</v>
      </c>
      <c r="H36" s="24">
        <f t="shared" si="0"/>
        <v>68689595.25</v>
      </c>
    </row>
    <row r="37" spans="1:8" ht="15" customHeight="1">
      <c r="A37" s="2" t="s">
        <v>59</v>
      </c>
      <c r="B37" s="3" t="s">
        <v>90</v>
      </c>
      <c r="C37" s="15">
        <v>31833868.930000015</v>
      </c>
      <c r="D37" s="15">
        <v>424543.71</v>
      </c>
      <c r="E37" s="15">
        <v>483120</v>
      </c>
      <c r="F37" s="15">
        <v>6425824.649999999</v>
      </c>
      <c r="G37" s="15">
        <v>0</v>
      </c>
      <c r="H37" s="24">
        <f t="shared" si="0"/>
        <v>39167357.290000014</v>
      </c>
    </row>
    <row r="38" spans="1:8" ht="15" customHeight="1">
      <c r="A38" s="2" t="s">
        <v>60</v>
      </c>
      <c r="B38" s="3" t="s">
        <v>91</v>
      </c>
      <c r="C38" s="15">
        <v>8001619.120000001</v>
      </c>
      <c r="D38" s="15">
        <v>0</v>
      </c>
      <c r="E38" s="15">
        <v>216640.8</v>
      </c>
      <c r="F38" s="15">
        <v>285578.6</v>
      </c>
      <c r="G38" s="15">
        <v>0</v>
      </c>
      <c r="H38" s="24">
        <f t="shared" si="0"/>
        <v>8503838.520000001</v>
      </c>
    </row>
    <row r="39" spans="1:8" ht="15" customHeight="1">
      <c r="A39" s="2" t="s">
        <v>61</v>
      </c>
      <c r="B39" s="3" t="s">
        <v>92</v>
      </c>
      <c r="C39" s="15">
        <v>39439695.91000001</v>
      </c>
      <c r="D39" s="15">
        <v>55418.11</v>
      </c>
      <c r="E39" s="15">
        <v>916560</v>
      </c>
      <c r="F39" s="15">
        <v>1546386.28</v>
      </c>
      <c r="G39" s="15">
        <v>0</v>
      </c>
      <c r="H39" s="24">
        <f t="shared" si="0"/>
        <v>41958060.30000001</v>
      </c>
    </row>
    <row r="40" spans="1:8" ht="15" customHeight="1">
      <c r="A40" s="2" t="s">
        <v>62</v>
      </c>
      <c r="B40" s="3" t="s">
        <v>93</v>
      </c>
      <c r="C40" s="15">
        <v>60381422.28999998</v>
      </c>
      <c r="D40" s="15">
        <v>119907.99</v>
      </c>
      <c r="E40" s="15">
        <v>1671120</v>
      </c>
      <c r="F40" s="15">
        <v>1484655.8800000001</v>
      </c>
      <c r="G40" s="15">
        <v>0</v>
      </c>
      <c r="H40" s="24">
        <f t="shared" si="0"/>
        <v>63657106.15999998</v>
      </c>
    </row>
    <row r="41" spans="1:8" ht="15" customHeight="1">
      <c r="A41" s="2" t="s">
        <v>63</v>
      </c>
      <c r="B41" s="3" t="s">
        <v>94</v>
      </c>
      <c r="C41" s="15">
        <v>71496275.88000003</v>
      </c>
      <c r="D41" s="15">
        <v>179700</v>
      </c>
      <c r="E41" s="15">
        <v>2761827.76</v>
      </c>
      <c r="F41" s="15">
        <v>1475361.9799999997</v>
      </c>
      <c r="G41" s="15">
        <v>0</v>
      </c>
      <c r="H41" s="24">
        <f t="shared" si="0"/>
        <v>75913165.62000003</v>
      </c>
    </row>
    <row r="42" spans="1:8" ht="15" customHeight="1">
      <c r="A42" s="2" t="s">
        <v>64</v>
      </c>
      <c r="B42" s="3" t="s">
        <v>95</v>
      </c>
      <c r="C42" s="15">
        <v>78720946.42000002</v>
      </c>
      <c r="D42" s="15">
        <v>532913.53</v>
      </c>
      <c r="E42" s="15">
        <v>2233387.2</v>
      </c>
      <c r="F42" s="15">
        <v>697375.0199999999</v>
      </c>
      <c r="G42" s="15">
        <v>0</v>
      </c>
      <c r="H42" s="24">
        <f>SUM(C42:G42)</f>
        <v>82184622.17000002</v>
      </c>
    </row>
    <row r="43" spans="1:8" ht="15" customHeight="1">
      <c r="A43" s="2" t="s">
        <v>65</v>
      </c>
      <c r="B43" s="3" t="s">
        <v>96</v>
      </c>
      <c r="C43" s="15">
        <v>36645142.69999999</v>
      </c>
      <c r="D43" s="15">
        <v>3802.48</v>
      </c>
      <c r="E43" s="15">
        <v>1395360</v>
      </c>
      <c r="F43" s="15">
        <v>572077</v>
      </c>
      <c r="G43" s="15">
        <v>0</v>
      </c>
      <c r="H43" s="24">
        <f>SUM(C43:G43)</f>
        <v>38616382.179999985</v>
      </c>
    </row>
    <row r="44" spans="1:8" ht="15" customHeight="1">
      <c r="A44" s="2">
        <v>148</v>
      </c>
      <c r="B44" s="3" t="s">
        <v>164</v>
      </c>
      <c r="C44" s="15">
        <v>28415491.639999993</v>
      </c>
      <c r="D44" s="15">
        <v>0</v>
      </c>
      <c r="E44" s="15">
        <v>737047.65</v>
      </c>
      <c r="F44" s="15">
        <v>96836</v>
      </c>
      <c r="G44" s="15">
        <v>0</v>
      </c>
      <c r="H44" s="24">
        <f t="shared" si="0"/>
        <v>29249375.28999999</v>
      </c>
    </row>
    <row r="45" spans="1:8" ht="19.5" customHeight="1">
      <c r="A45" s="63" t="s">
        <v>7</v>
      </c>
      <c r="B45" s="64"/>
      <c r="C45" s="6">
        <f aca="true" t="shared" si="1" ref="C45:H45">SUM(C12:C44)</f>
        <v>1370822928.79</v>
      </c>
      <c r="D45" s="6">
        <f t="shared" si="1"/>
        <v>17442421.160000008</v>
      </c>
      <c r="E45" s="6">
        <f t="shared" si="1"/>
        <v>764452986.4899999</v>
      </c>
      <c r="F45" s="6">
        <f t="shared" si="1"/>
        <v>42935025.510000005</v>
      </c>
      <c r="G45" s="6">
        <f t="shared" si="1"/>
        <v>0</v>
      </c>
      <c r="H45" s="6">
        <f t="shared" si="1"/>
        <v>2195653361.95</v>
      </c>
    </row>
    <row r="46" spans="1:8" ht="12.75">
      <c r="A46" s="33" t="s">
        <v>167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72"/>
      <c r="D56" s="72"/>
      <c r="E56" s="72"/>
      <c r="F56" s="72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1370.8229287899999</v>
      </c>
      <c r="E59" s="25">
        <f>+C45/H45*100</f>
        <v>62.43348574715578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17.44242116000001</v>
      </c>
      <c r="E60" s="25">
        <f>+D45/H45*100</f>
        <v>0.79440687051389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764.45298649</v>
      </c>
      <c r="E61" s="25">
        <f>+E45/H45*100</f>
        <v>34.81665183301408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42.93502551</v>
      </c>
      <c r="E62" s="25">
        <f>+F45/H45*100</f>
        <v>1.9554555493162467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</v>
      </c>
      <c r="E63" s="25">
        <f>+G45/H45*100</f>
        <v>0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C54" sqref="C54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166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8" t="s">
        <v>1</v>
      </c>
      <c r="B10" s="65" t="s">
        <v>33</v>
      </c>
      <c r="C10" s="63" t="s">
        <v>12</v>
      </c>
      <c r="D10" s="71"/>
      <c r="E10" s="71"/>
      <c r="F10" s="71"/>
      <c r="G10" s="71"/>
      <c r="H10" s="71"/>
      <c r="I10" s="71"/>
      <c r="J10" s="68" t="s">
        <v>30</v>
      </c>
      <c r="L10" s="34"/>
      <c r="Q10" s="23"/>
      <c r="R10" s="23"/>
      <c r="S10" s="23"/>
      <c r="T10" s="23"/>
    </row>
    <row r="11" spans="1:20" s="10" customFormat="1" ht="12.75">
      <c r="A11" s="70"/>
      <c r="B11" s="67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7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192440407.75</v>
      </c>
      <c r="D12" s="15">
        <v>7048817.600000001</v>
      </c>
      <c r="E12" s="15">
        <v>138362229.13000005</v>
      </c>
      <c r="F12" s="15">
        <v>0</v>
      </c>
      <c r="G12" s="15">
        <v>3898385.63</v>
      </c>
      <c r="H12" s="45">
        <v>0</v>
      </c>
      <c r="I12" s="45">
        <v>2514606.4299999997</v>
      </c>
      <c r="J12" s="24">
        <f>SUM(C12:I12)</f>
        <v>344264446.54</v>
      </c>
      <c r="M12" s="31"/>
    </row>
    <row r="13" spans="1:13" ht="15" customHeight="1">
      <c r="A13" s="2" t="s">
        <v>35</v>
      </c>
      <c r="B13" s="3" t="s">
        <v>66</v>
      </c>
      <c r="C13" s="15">
        <v>6340403.860000002</v>
      </c>
      <c r="D13" s="15">
        <v>260565.75</v>
      </c>
      <c r="E13" s="15">
        <v>1859615.59</v>
      </c>
      <c r="F13" s="15">
        <v>0</v>
      </c>
      <c r="G13" s="15">
        <v>31421.88</v>
      </c>
      <c r="H13" s="45">
        <v>0</v>
      </c>
      <c r="I13" s="45">
        <v>0</v>
      </c>
      <c r="J13" s="24">
        <f aca="true" t="shared" si="0" ref="J13:J44">SUM(C13:I13)</f>
        <v>8492007.080000004</v>
      </c>
      <c r="M13" s="31"/>
    </row>
    <row r="14" spans="1:13" ht="15" customHeight="1">
      <c r="A14" s="2" t="s">
        <v>36</v>
      </c>
      <c r="B14" s="3" t="s">
        <v>67</v>
      </c>
      <c r="C14" s="15">
        <v>7025388.929999999</v>
      </c>
      <c r="D14" s="15">
        <v>542097.2899999999</v>
      </c>
      <c r="E14" s="15">
        <v>4584993.95</v>
      </c>
      <c r="F14" s="15">
        <v>0</v>
      </c>
      <c r="G14" s="15">
        <v>84562.26</v>
      </c>
      <c r="H14" s="45">
        <v>0</v>
      </c>
      <c r="I14" s="45">
        <v>0</v>
      </c>
      <c r="J14" s="24">
        <f t="shared" si="0"/>
        <v>12237042.429999998</v>
      </c>
      <c r="M14" s="31"/>
    </row>
    <row r="15" spans="1:13" ht="15" customHeight="1">
      <c r="A15" s="2" t="s">
        <v>37</v>
      </c>
      <c r="B15" s="3" t="s">
        <v>68</v>
      </c>
      <c r="C15" s="15">
        <v>3659395.679999999</v>
      </c>
      <c r="D15" s="15">
        <v>173948.34</v>
      </c>
      <c r="E15" s="15">
        <v>4246674.950000001</v>
      </c>
      <c r="F15" s="15">
        <v>0</v>
      </c>
      <c r="G15" s="15">
        <v>70660.68</v>
      </c>
      <c r="H15" s="45">
        <v>0</v>
      </c>
      <c r="I15" s="45">
        <v>0</v>
      </c>
      <c r="J15" s="24">
        <f t="shared" si="0"/>
        <v>8150679.649999999</v>
      </c>
      <c r="M15" s="31"/>
    </row>
    <row r="16" spans="1:13" ht="15" customHeight="1">
      <c r="A16" s="2" t="s">
        <v>38</v>
      </c>
      <c r="B16" s="3" t="s">
        <v>69</v>
      </c>
      <c r="C16" s="15">
        <v>4559467.090000002</v>
      </c>
      <c r="D16" s="15">
        <v>421689.69</v>
      </c>
      <c r="E16" s="15">
        <v>5684893.010000001</v>
      </c>
      <c r="F16" s="15">
        <v>0</v>
      </c>
      <c r="G16" s="15">
        <v>0</v>
      </c>
      <c r="H16" s="45">
        <v>0</v>
      </c>
      <c r="I16" s="45">
        <v>0</v>
      </c>
      <c r="J16" s="24">
        <f t="shared" si="0"/>
        <v>10666049.790000003</v>
      </c>
      <c r="M16" s="31"/>
    </row>
    <row r="17" spans="1:13" ht="15" customHeight="1">
      <c r="A17" s="2" t="s">
        <v>39</v>
      </c>
      <c r="B17" s="3" t="s">
        <v>70</v>
      </c>
      <c r="C17" s="15">
        <v>28341409.839999974</v>
      </c>
      <c r="D17" s="15">
        <v>3588952.6399999997</v>
      </c>
      <c r="E17" s="15">
        <v>11763665.050000004</v>
      </c>
      <c r="F17" s="15">
        <v>0</v>
      </c>
      <c r="G17" s="15">
        <v>228593.94</v>
      </c>
      <c r="H17" s="45">
        <v>0</v>
      </c>
      <c r="I17" s="45">
        <v>0</v>
      </c>
      <c r="J17" s="24">
        <f t="shared" si="0"/>
        <v>43922621.46999998</v>
      </c>
      <c r="M17" s="31"/>
    </row>
    <row r="18" spans="1:13" ht="15" customHeight="1">
      <c r="A18" s="2" t="s">
        <v>40</v>
      </c>
      <c r="B18" s="3" t="s">
        <v>71</v>
      </c>
      <c r="C18" s="15">
        <v>20772203.130000003</v>
      </c>
      <c r="D18" s="15">
        <v>2334753.21</v>
      </c>
      <c r="E18" s="15">
        <v>9827425.66</v>
      </c>
      <c r="F18" s="15">
        <v>0</v>
      </c>
      <c r="G18" s="15">
        <v>153553.82</v>
      </c>
      <c r="H18" s="45">
        <v>0</v>
      </c>
      <c r="I18" s="45">
        <v>36550</v>
      </c>
      <c r="J18" s="24">
        <f t="shared" si="0"/>
        <v>33124485.820000004</v>
      </c>
      <c r="M18" s="31"/>
    </row>
    <row r="19" spans="1:13" ht="15" customHeight="1">
      <c r="A19" s="2" t="s">
        <v>41</v>
      </c>
      <c r="B19" s="3" t="s">
        <v>72</v>
      </c>
      <c r="C19" s="15">
        <v>21627687.519999992</v>
      </c>
      <c r="D19" s="15">
        <v>2369901.6799999997</v>
      </c>
      <c r="E19" s="15">
        <v>20247275.730000004</v>
      </c>
      <c r="F19" s="15">
        <v>0</v>
      </c>
      <c r="G19" s="15">
        <v>105392.45999999999</v>
      </c>
      <c r="H19" s="45">
        <v>0</v>
      </c>
      <c r="I19" s="45">
        <v>3000</v>
      </c>
      <c r="J19" s="24">
        <f t="shared" si="0"/>
        <v>44353257.38999999</v>
      </c>
      <c r="M19" s="31"/>
    </row>
    <row r="20" spans="1:13" ht="15" customHeight="1">
      <c r="A20" s="2" t="s">
        <v>42</v>
      </c>
      <c r="B20" s="3" t="s">
        <v>73</v>
      </c>
      <c r="C20" s="15">
        <v>6083394.239999999</v>
      </c>
      <c r="D20" s="15">
        <v>558793.13</v>
      </c>
      <c r="E20" s="15">
        <v>3843995.7600000002</v>
      </c>
      <c r="F20" s="15">
        <v>0</v>
      </c>
      <c r="G20" s="15">
        <v>0</v>
      </c>
      <c r="H20" s="45">
        <v>0</v>
      </c>
      <c r="I20" s="45">
        <v>0</v>
      </c>
      <c r="J20" s="24">
        <f t="shared" si="0"/>
        <v>10486183.129999999</v>
      </c>
      <c r="M20" s="31"/>
    </row>
    <row r="21" spans="1:13" ht="15" customHeight="1">
      <c r="A21" s="2" t="s">
        <v>43</v>
      </c>
      <c r="B21" s="3" t="s">
        <v>74</v>
      </c>
      <c r="C21" s="15">
        <v>13497358.089999994</v>
      </c>
      <c r="D21" s="15">
        <v>1382853.07</v>
      </c>
      <c r="E21" s="15">
        <v>5590833.18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20471044.339999996</v>
      </c>
      <c r="M21" s="31"/>
    </row>
    <row r="22" spans="1:13" ht="15" customHeight="1">
      <c r="A22" s="2" t="s">
        <v>44</v>
      </c>
      <c r="B22" s="3" t="s">
        <v>75</v>
      </c>
      <c r="C22" s="15">
        <v>22011289.37999999</v>
      </c>
      <c r="D22" s="15">
        <v>2299067.0500000003</v>
      </c>
      <c r="E22" s="15">
        <v>18001853.13</v>
      </c>
      <c r="F22" s="15">
        <v>0</v>
      </c>
      <c r="G22" s="15">
        <v>0</v>
      </c>
      <c r="H22" s="45">
        <v>0</v>
      </c>
      <c r="I22" s="45">
        <v>2150</v>
      </c>
      <c r="J22" s="24">
        <f t="shared" si="0"/>
        <v>42314359.55999999</v>
      </c>
      <c r="M22" s="31"/>
    </row>
    <row r="23" spans="1:13" ht="15" customHeight="1">
      <c r="A23" s="2" t="s">
        <v>45</v>
      </c>
      <c r="B23" s="3" t="s">
        <v>76</v>
      </c>
      <c r="C23" s="15">
        <v>21235583.690000005</v>
      </c>
      <c r="D23" s="15">
        <v>1090153.19</v>
      </c>
      <c r="E23" s="15">
        <v>14025271.589999996</v>
      </c>
      <c r="F23" s="15">
        <v>0</v>
      </c>
      <c r="G23" s="15">
        <v>0</v>
      </c>
      <c r="H23" s="45">
        <v>0</v>
      </c>
      <c r="I23" s="45">
        <v>0</v>
      </c>
      <c r="J23" s="24">
        <f t="shared" si="0"/>
        <v>36351008.47</v>
      </c>
      <c r="M23" s="31"/>
    </row>
    <row r="24" spans="1:13" ht="15" customHeight="1">
      <c r="A24" s="2" t="s">
        <v>46</v>
      </c>
      <c r="B24" s="3" t="s">
        <v>77</v>
      </c>
      <c r="C24" s="15">
        <v>33213928.149999995</v>
      </c>
      <c r="D24" s="15">
        <v>4131102.9699999997</v>
      </c>
      <c r="E24" s="15">
        <v>21691445.839999996</v>
      </c>
      <c r="F24" s="15">
        <v>0</v>
      </c>
      <c r="G24" s="15">
        <v>46832.87</v>
      </c>
      <c r="H24" s="45">
        <v>0</v>
      </c>
      <c r="I24" s="45">
        <v>64116.600000000006</v>
      </c>
      <c r="J24" s="24">
        <f t="shared" si="0"/>
        <v>59147426.42999999</v>
      </c>
      <c r="M24" s="31"/>
    </row>
    <row r="25" spans="1:13" ht="15" customHeight="1">
      <c r="A25" s="2" t="s">
        <v>47</v>
      </c>
      <c r="B25" s="3" t="s">
        <v>78</v>
      </c>
      <c r="C25" s="15">
        <v>26683133.07</v>
      </c>
      <c r="D25" s="15">
        <v>3635675.6799999997</v>
      </c>
      <c r="E25" s="15">
        <v>19534186.089999996</v>
      </c>
      <c r="F25" s="15">
        <v>0</v>
      </c>
      <c r="G25" s="15">
        <v>195346</v>
      </c>
      <c r="H25" s="45">
        <v>0</v>
      </c>
      <c r="I25" s="45">
        <v>5060</v>
      </c>
      <c r="J25" s="24">
        <f t="shared" si="0"/>
        <v>50053400.839999996</v>
      </c>
      <c r="M25" s="31"/>
    </row>
    <row r="26" spans="1:13" ht="15" customHeight="1">
      <c r="A26" s="2" t="s">
        <v>48</v>
      </c>
      <c r="B26" s="3" t="s">
        <v>79</v>
      </c>
      <c r="C26" s="15">
        <v>15812030.100000001</v>
      </c>
      <c r="D26" s="15">
        <v>2695179.34</v>
      </c>
      <c r="E26" s="15">
        <v>12330578.84999999</v>
      </c>
      <c r="F26" s="15">
        <v>0</v>
      </c>
      <c r="G26" s="15">
        <v>21842.52</v>
      </c>
      <c r="H26" s="45">
        <v>0</v>
      </c>
      <c r="I26" s="45">
        <v>48517.84</v>
      </c>
      <c r="J26" s="24">
        <f t="shared" si="0"/>
        <v>30908148.64999999</v>
      </c>
      <c r="M26" s="31"/>
    </row>
    <row r="27" spans="1:13" ht="15" customHeight="1">
      <c r="A27" s="2" t="s">
        <v>49</v>
      </c>
      <c r="B27" s="3" t="s">
        <v>80</v>
      </c>
      <c r="C27" s="15">
        <v>9790856.319999995</v>
      </c>
      <c r="D27" s="15">
        <v>680745.12</v>
      </c>
      <c r="E27" s="15">
        <v>5659390.290000001</v>
      </c>
      <c r="F27" s="15">
        <v>0</v>
      </c>
      <c r="G27" s="15">
        <v>22288.01</v>
      </c>
      <c r="H27" s="45">
        <v>0</v>
      </c>
      <c r="I27" s="45">
        <v>0</v>
      </c>
      <c r="J27" s="24">
        <f t="shared" si="0"/>
        <v>16153279.739999995</v>
      </c>
      <c r="M27" s="31"/>
    </row>
    <row r="28" spans="1:13" ht="15" customHeight="1">
      <c r="A28" s="2" t="s">
        <v>50</v>
      </c>
      <c r="B28" s="3" t="s">
        <v>81</v>
      </c>
      <c r="C28" s="15">
        <v>7100412.260000001</v>
      </c>
      <c r="D28" s="15">
        <v>36765.19</v>
      </c>
      <c r="E28" s="15">
        <v>3254743.129999998</v>
      </c>
      <c r="F28" s="15">
        <v>0</v>
      </c>
      <c r="G28" s="15">
        <v>0</v>
      </c>
      <c r="H28" s="45">
        <v>0</v>
      </c>
      <c r="I28" s="45">
        <v>0</v>
      </c>
      <c r="J28" s="24">
        <f t="shared" si="0"/>
        <v>10391920.579999998</v>
      </c>
      <c r="M28" s="31"/>
    </row>
    <row r="29" spans="1:13" ht="15" customHeight="1">
      <c r="A29" s="2" t="s">
        <v>51</v>
      </c>
      <c r="B29" s="3" t="s">
        <v>82</v>
      </c>
      <c r="C29" s="15">
        <v>9050389.200000001</v>
      </c>
      <c r="D29" s="15">
        <v>1009179.23</v>
      </c>
      <c r="E29" s="15">
        <v>2200442.01</v>
      </c>
      <c r="F29" s="15">
        <v>0</v>
      </c>
      <c r="G29" s="15">
        <v>0</v>
      </c>
      <c r="H29" s="45">
        <v>0</v>
      </c>
      <c r="I29" s="45">
        <v>1025</v>
      </c>
      <c r="J29" s="24">
        <f t="shared" si="0"/>
        <v>12261035.440000001</v>
      </c>
      <c r="M29" s="31"/>
    </row>
    <row r="30" spans="1:13" ht="15" customHeight="1">
      <c r="A30" s="2" t="s">
        <v>52</v>
      </c>
      <c r="B30" s="3" t="s">
        <v>83</v>
      </c>
      <c r="C30" s="15">
        <v>15934085.44000001</v>
      </c>
      <c r="D30" s="15">
        <v>1591054.17</v>
      </c>
      <c r="E30" s="15">
        <v>7007803.1000000015</v>
      </c>
      <c r="F30" s="15">
        <v>0</v>
      </c>
      <c r="G30" s="15">
        <v>166443.74</v>
      </c>
      <c r="H30" s="45">
        <v>0</v>
      </c>
      <c r="I30" s="45">
        <v>51569.17</v>
      </c>
      <c r="J30" s="24">
        <f t="shared" si="0"/>
        <v>24750955.620000012</v>
      </c>
      <c r="M30" s="31"/>
    </row>
    <row r="31" spans="1:13" ht="15" customHeight="1">
      <c r="A31" s="2" t="s">
        <v>53</v>
      </c>
      <c r="B31" s="3" t="s">
        <v>84</v>
      </c>
      <c r="C31" s="15">
        <v>7141242.7</v>
      </c>
      <c r="D31" s="15">
        <v>215096.89</v>
      </c>
      <c r="E31" s="15">
        <v>6646043.8999999985</v>
      </c>
      <c r="F31" s="15">
        <v>0</v>
      </c>
      <c r="G31" s="15">
        <v>0</v>
      </c>
      <c r="H31" s="45">
        <v>0</v>
      </c>
      <c r="I31" s="45">
        <v>1770</v>
      </c>
      <c r="J31" s="24">
        <f t="shared" si="0"/>
        <v>14004153.489999998</v>
      </c>
      <c r="M31" s="31"/>
    </row>
    <row r="32" spans="1:13" ht="15" customHeight="1">
      <c r="A32" s="2" t="s">
        <v>54</v>
      </c>
      <c r="B32" s="3" t="s">
        <v>85</v>
      </c>
      <c r="C32" s="15">
        <v>3737144.120000001</v>
      </c>
      <c r="D32" s="15">
        <v>1231</v>
      </c>
      <c r="E32" s="15">
        <v>3318683.2699999996</v>
      </c>
      <c r="F32" s="15">
        <v>0</v>
      </c>
      <c r="G32" s="15">
        <v>0</v>
      </c>
      <c r="H32" s="45">
        <v>0</v>
      </c>
      <c r="I32" s="45">
        <v>0</v>
      </c>
      <c r="J32" s="24">
        <f t="shared" si="0"/>
        <v>7057058.390000001</v>
      </c>
      <c r="M32" s="31"/>
    </row>
    <row r="33" spans="1:13" ht="15" customHeight="1">
      <c r="A33" s="2" t="s">
        <v>55</v>
      </c>
      <c r="B33" s="3" t="s">
        <v>86</v>
      </c>
      <c r="C33" s="15">
        <v>8506626.440000001</v>
      </c>
      <c r="D33" s="15">
        <v>41840.67</v>
      </c>
      <c r="E33" s="15">
        <v>9957896.179999998</v>
      </c>
      <c r="F33" s="15">
        <v>0</v>
      </c>
      <c r="G33" s="15">
        <v>0</v>
      </c>
      <c r="H33" s="45">
        <v>0</v>
      </c>
      <c r="I33" s="45">
        <v>0</v>
      </c>
      <c r="J33" s="24">
        <f t="shared" si="0"/>
        <v>18506363.29</v>
      </c>
      <c r="M33" s="31"/>
    </row>
    <row r="34" spans="1:13" ht="15" customHeight="1">
      <c r="A34" s="2" t="s">
        <v>56</v>
      </c>
      <c r="B34" s="3" t="s">
        <v>87</v>
      </c>
      <c r="C34" s="15">
        <v>8358516.6400000015</v>
      </c>
      <c r="D34" s="15">
        <v>0</v>
      </c>
      <c r="E34" s="15">
        <v>4834213.86</v>
      </c>
      <c r="F34" s="15">
        <v>0</v>
      </c>
      <c r="G34" s="15">
        <v>0</v>
      </c>
      <c r="H34" s="45">
        <v>0</v>
      </c>
      <c r="I34" s="45">
        <v>0</v>
      </c>
      <c r="J34" s="24">
        <f t="shared" si="0"/>
        <v>13192730.500000002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18216027.830000002</v>
      </c>
      <c r="F35" s="15">
        <v>73078785.07999998</v>
      </c>
      <c r="G35" s="15">
        <v>18924370.43</v>
      </c>
      <c r="H35" s="45">
        <v>0</v>
      </c>
      <c r="I35" s="45">
        <v>106098.85</v>
      </c>
      <c r="J35" s="24">
        <f t="shared" si="0"/>
        <v>110325282.18999997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34303525.07</v>
      </c>
      <c r="F36" s="15">
        <v>0</v>
      </c>
      <c r="G36" s="15">
        <v>0</v>
      </c>
      <c r="H36" s="45">
        <v>0</v>
      </c>
      <c r="I36" s="45">
        <v>0</v>
      </c>
      <c r="J36" s="24">
        <f t="shared" si="0"/>
        <v>34303525.07</v>
      </c>
      <c r="M36" s="31"/>
    </row>
    <row r="37" spans="1:13" ht="15" customHeight="1">
      <c r="A37" s="2" t="s">
        <v>59</v>
      </c>
      <c r="B37" s="3" t="s">
        <v>90</v>
      </c>
      <c r="C37" s="15">
        <v>3373273.199999999</v>
      </c>
      <c r="D37" s="15">
        <v>0</v>
      </c>
      <c r="E37" s="15">
        <v>28377720.170000006</v>
      </c>
      <c r="F37" s="15">
        <v>0</v>
      </c>
      <c r="G37" s="15">
        <v>82875.56</v>
      </c>
      <c r="H37" s="45">
        <v>0</v>
      </c>
      <c r="I37" s="45">
        <v>0</v>
      </c>
      <c r="J37" s="24">
        <f t="shared" si="0"/>
        <v>31833868.930000003</v>
      </c>
      <c r="M37" s="31"/>
    </row>
    <row r="38" spans="1:13" ht="15" customHeight="1">
      <c r="A38" s="2" t="s">
        <v>60</v>
      </c>
      <c r="B38" s="3" t="s">
        <v>91</v>
      </c>
      <c r="C38" s="15">
        <v>2797165.1599999997</v>
      </c>
      <c r="D38" s="15">
        <v>3356.23</v>
      </c>
      <c r="E38" s="15">
        <v>5187074.930000002</v>
      </c>
      <c r="F38" s="15">
        <v>0</v>
      </c>
      <c r="G38" s="15">
        <v>0</v>
      </c>
      <c r="H38" s="45">
        <v>0</v>
      </c>
      <c r="I38" s="45">
        <v>14022.8</v>
      </c>
      <c r="J38" s="24">
        <f t="shared" si="0"/>
        <v>8001619.120000001</v>
      </c>
      <c r="M38" s="31"/>
    </row>
    <row r="39" spans="1:13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39372565.91000001</v>
      </c>
      <c r="F39" s="15">
        <v>0</v>
      </c>
      <c r="G39" s="15">
        <v>0</v>
      </c>
      <c r="H39" s="45">
        <v>0</v>
      </c>
      <c r="I39" s="45">
        <v>67130</v>
      </c>
      <c r="J39" s="24">
        <f t="shared" si="0"/>
        <v>39439695.91000001</v>
      </c>
      <c r="M39" s="31"/>
    </row>
    <row r="40" spans="1:13" ht="15" customHeight="1">
      <c r="A40" s="2" t="s">
        <v>62</v>
      </c>
      <c r="B40" s="3" t="s">
        <v>93</v>
      </c>
      <c r="C40" s="15">
        <v>33030358.719999995</v>
      </c>
      <c r="D40" s="15">
        <v>1594942.54</v>
      </c>
      <c r="E40" s="15">
        <v>25538543.349999998</v>
      </c>
      <c r="F40" s="15">
        <v>0</v>
      </c>
      <c r="G40" s="15">
        <v>84238.93</v>
      </c>
      <c r="H40" s="45">
        <v>0</v>
      </c>
      <c r="I40" s="45">
        <v>133338.75</v>
      </c>
      <c r="J40" s="24">
        <f t="shared" si="0"/>
        <v>60381422.29</v>
      </c>
      <c r="M40" s="31"/>
    </row>
    <row r="41" spans="1:13" ht="15" customHeight="1">
      <c r="A41" s="2" t="s">
        <v>63</v>
      </c>
      <c r="B41" s="3" t="s">
        <v>94</v>
      </c>
      <c r="C41" s="15">
        <v>37355369.52</v>
      </c>
      <c r="D41" s="15">
        <v>700049.06</v>
      </c>
      <c r="E41" s="15">
        <v>33223576.8</v>
      </c>
      <c r="F41" s="15">
        <v>0</v>
      </c>
      <c r="G41" s="15">
        <v>182794.5</v>
      </c>
      <c r="H41" s="45">
        <v>0</v>
      </c>
      <c r="I41" s="45">
        <v>34486</v>
      </c>
      <c r="J41" s="24">
        <f t="shared" si="0"/>
        <v>71496275.88000001</v>
      </c>
      <c r="M41" s="31"/>
    </row>
    <row r="42" spans="1:13" ht="15" customHeight="1">
      <c r="A42" s="2" t="s">
        <v>64</v>
      </c>
      <c r="B42" s="3" t="s">
        <v>95</v>
      </c>
      <c r="C42" s="15">
        <v>46147110.98999998</v>
      </c>
      <c r="D42" s="15">
        <v>2329271.54</v>
      </c>
      <c r="E42" s="15">
        <v>30148974.180000007</v>
      </c>
      <c r="F42" s="15">
        <v>0</v>
      </c>
      <c r="G42" s="15">
        <v>95589.71</v>
      </c>
      <c r="H42" s="45">
        <v>0</v>
      </c>
      <c r="I42" s="45">
        <v>0</v>
      </c>
      <c r="J42" s="24">
        <f t="shared" si="0"/>
        <v>78720946.41999997</v>
      </c>
      <c r="M42" s="31"/>
    </row>
    <row r="43" spans="1:13" ht="15" customHeight="1">
      <c r="A43" s="2" t="s">
        <v>65</v>
      </c>
      <c r="B43" s="3" t="s">
        <v>96</v>
      </c>
      <c r="C43" s="15">
        <v>21777490.950000007</v>
      </c>
      <c r="D43" s="15">
        <v>591952.12</v>
      </c>
      <c r="E43" s="15">
        <v>14275699.63</v>
      </c>
      <c r="F43" s="15">
        <v>0</v>
      </c>
      <c r="G43" s="15">
        <v>0</v>
      </c>
      <c r="H43" s="45">
        <v>0</v>
      </c>
      <c r="I43" s="45">
        <v>0</v>
      </c>
      <c r="J43" s="24">
        <f>SUM(C43:I43)</f>
        <v>36645142.70000001</v>
      </c>
      <c r="M43" s="31"/>
    </row>
    <row r="44" spans="1:13" ht="15" customHeight="1">
      <c r="A44" s="2">
        <v>148</v>
      </c>
      <c r="B44" s="3" t="s">
        <v>164</v>
      </c>
      <c r="C44" s="15">
        <v>0</v>
      </c>
      <c r="D44" s="15">
        <v>0</v>
      </c>
      <c r="E44" s="15">
        <v>28339241.139999993</v>
      </c>
      <c r="F44" s="15">
        <v>0</v>
      </c>
      <c r="G44" s="15">
        <v>0</v>
      </c>
      <c r="H44" s="45">
        <v>0</v>
      </c>
      <c r="I44" s="45">
        <v>76250.5</v>
      </c>
      <c r="J44" s="24">
        <f t="shared" si="0"/>
        <v>28415491.639999993</v>
      </c>
      <c r="M44" s="31"/>
    </row>
    <row r="45" spans="1:10" ht="15" customHeight="1">
      <c r="A45" s="63" t="s">
        <v>7</v>
      </c>
      <c r="B45" s="64"/>
      <c r="C45" s="6">
        <f aca="true" t="shared" si="1" ref="C45:J45">SUM(C12:C44)</f>
        <v>637403122.18</v>
      </c>
      <c r="D45" s="6">
        <f t="shared" si="1"/>
        <v>41329034.39</v>
      </c>
      <c r="E45" s="6">
        <f t="shared" si="1"/>
        <v>591457102.26</v>
      </c>
      <c r="F45" s="6">
        <f t="shared" si="1"/>
        <v>73078785.07999998</v>
      </c>
      <c r="G45" s="6">
        <f t="shared" si="1"/>
        <v>24395192.939999998</v>
      </c>
      <c r="H45" s="6">
        <f t="shared" si="1"/>
        <v>0</v>
      </c>
      <c r="I45" s="6">
        <f t="shared" si="1"/>
        <v>3159691.9399999995</v>
      </c>
      <c r="J45" s="6">
        <f t="shared" si="1"/>
        <v>1370822928.7900002</v>
      </c>
    </row>
    <row r="46" ht="12.75">
      <c r="A46" s="33" t="s">
        <v>167</v>
      </c>
    </row>
    <row r="47" ht="6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48" customFormat="1" ht="12.75">
      <c r="A56" s="51"/>
      <c r="L56" s="50"/>
    </row>
    <row r="57" spans="1:12" s="48" customFormat="1" ht="12.75">
      <c r="A57" s="51"/>
      <c r="L57" s="50"/>
    </row>
    <row r="58" spans="1:12" s="48" customFormat="1" ht="12.75">
      <c r="A58" s="51"/>
      <c r="C58" s="48">
        <v>1000000</v>
      </c>
      <c r="L58" s="50"/>
    </row>
    <row r="59" spans="1:12" s="48" customFormat="1" ht="12.75">
      <c r="A59" s="51"/>
      <c r="C59" s="54" t="s">
        <v>104</v>
      </c>
      <c r="D59" s="54" t="s">
        <v>102</v>
      </c>
      <c r="E59" s="54" t="s">
        <v>103</v>
      </c>
      <c r="L59" s="50"/>
    </row>
    <row r="60" spans="1:12" s="48" customFormat="1" ht="12.75">
      <c r="A60" s="51"/>
      <c r="C60" s="55" t="s">
        <v>105</v>
      </c>
      <c r="D60" s="56">
        <f>+C45/$C$58</f>
        <v>637.40312218</v>
      </c>
      <c r="E60" s="57">
        <f>+C45/J45*100</f>
        <v>46.49784511137582</v>
      </c>
      <c r="L60" s="50"/>
    </row>
    <row r="61" spans="1:12" s="48" customFormat="1" ht="12.75">
      <c r="A61" s="51"/>
      <c r="C61" s="55" t="s">
        <v>106</v>
      </c>
      <c r="D61" s="56">
        <f>+D45/$C$58</f>
        <v>41.329034390000004</v>
      </c>
      <c r="E61" s="57">
        <f>+D45/J45*100</f>
        <v>3.0149068506229586</v>
      </c>
      <c r="L61" s="50"/>
    </row>
    <row r="62" spans="1:12" s="48" customFormat="1" ht="12.75">
      <c r="A62" s="51"/>
      <c r="C62" s="55" t="s">
        <v>107</v>
      </c>
      <c r="D62" s="56">
        <f>+E45/$C$58</f>
        <v>591.4571022599999</v>
      </c>
      <c r="E62" s="57">
        <f>+E45/J45*100</f>
        <v>43.14613432838245</v>
      </c>
      <c r="L62" s="50"/>
    </row>
    <row r="63" spans="1:12" s="48" customFormat="1" ht="12.75">
      <c r="A63" s="51"/>
      <c r="C63" s="55" t="s">
        <v>108</v>
      </c>
      <c r="D63" s="56">
        <f>+F45/$C$58</f>
        <v>73.07878507999999</v>
      </c>
      <c r="E63" s="57">
        <f>+F45/J45*100</f>
        <v>5.3310156654955625</v>
      </c>
      <c r="L63" s="50"/>
    </row>
    <row r="64" spans="1:12" s="48" customFormat="1" ht="12.75">
      <c r="A64" s="51"/>
      <c r="C64" s="55" t="s">
        <v>109</v>
      </c>
      <c r="D64" s="56">
        <f>+G45/$C$58</f>
        <v>24.395192939999998</v>
      </c>
      <c r="E64" s="57">
        <f>+G45/J45*100</f>
        <v>1.7796020498091012</v>
      </c>
      <c r="L64" s="50"/>
    </row>
    <row r="65" spans="1:12" s="48" customFormat="1" ht="12.75">
      <c r="A65" s="51"/>
      <c r="C65" s="55" t="s">
        <v>110</v>
      </c>
      <c r="D65" s="56">
        <f>+H45/$C$58</f>
        <v>0</v>
      </c>
      <c r="E65" s="57">
        <f>+H45/J45*100</f>
        <v>0</v>
      </c>
      <c r="L65" s="50"/>
    </row>
    <row r="66" spans="1:12" s="48" customFormat="1" ht="12.75">
      <c r="A66" s="51"/>
      <c r="C66" s="55" t="s">
        <v>117</v>
      </c>
      <c r="D66" s="56">
        <f>+I45/$C$58</f>
        <v>3.1596919399999996</v>
      </c>
      <c r="E66" s="57">
        <f>+I45/J45*100</f>
        <v>0.23049599431408696</v>
      </c>
      <c r="L66" s="50"/>
    </row>
    <row r="67" spans="1:12" s="48" customFormat="1" ht="12.75">
      <c r="A67" s="51"/>
      <c r="L67" s="50"/>
    </row>
    <row r="68" spans="1:12" s="48" customFormat="1" ht="12.75">
      <c r="A68" s="51"/>
      <c r="L68" s="50"/>
    </row>
    <row r="69" spans="1:12" s="48" customFormat="1" ht="12.75">
      <c r="A69" s="51"/>
      <c r="L69" s="50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F55" sqref="F55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166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8" t="s">
        <v>1</v>
      </c>
      <c r="B10" s="65" t="s">
        <v>33</v>
      </c>
      <c r="C10" s="63" t="s">
        <v>12</v>
      </c>
      <c r="D10" s="71"/>
      <c r="E10" s="71"/>
      <c r="F10" s="71"/>
      <c r="G10" s="71"/>
      <c r="H10" s="71"/>
      <c r="I10" s="68" t="s">
        <v>30</v>
      </c>
      <c r="P10" s="23"/>
      <c r="Q10" s="23"/>
      <c r="R10" s="23"/>
      <c r="S10" s="23"/>
    </row>
    <row r="11" spans="1:19" s="10" customFormat="1" ht="12.75">
      <c r="A11" s="70"/>
      <c r="B11" s="67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7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5989972.750000001</v>
      </c>
      <c r="F12" s="15">
        <v>0</v>
      </c>
      <c r="G12" s="15">
        <v>0</v>
      </c>
      <c r="H12" s="15">
        <v>2984336.98</v>
      </c>
      <c r="I12" s="24">
        <f>SUM(C12:H12)</f>
        <v>8974309.73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269640.4</v>
      </c>
      <c r="F13" s="15">
        <v>0</v>
      </c>
      <c r="G13" s="15">
        <v>0</v>
      </c>
      <c r="H13" s="15">
        <v>13805.4</v>
      </c>
      <c r="I13" s="24">
        <f aca="true" t="shared" si="0" ref="I13:I44">SUM(C13:H13)</f>
        <v>283445.80000000005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83936.22000000002</v>
      </c>
      <c r="F14" s="15">
        <v>0</v>
      </c>
      <c r="G14" s="15">
        <v>0</v>
      </c>
      <c r="H14" s="15">
        <v>0</v>
      </c>
      <c r="I14" s="24">
        <f t="shared" si="0"/>
        <v>83936.22000000002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106646.18</v>
      </c>
      <c r="F15" s="15">
        <v>0</v>
      </c>
      <c r="G15" s="15">
        <v>0</v>
      </c>
      <c r="H15" s="15">
        <v>116022.6</v>
      </c>
      <c r="I15" s="24">
        <f t="shared" si="0"/>
        <v>222668.78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43636.45</v>
      </c>
      <c r="F16" s="15">
        <v>0</v>
      </c>
      <c r="G16" s="15">
        <v>105966.38</v>
      </c>
      <c r="H16" s="15">
        <v>0</v>
      </c>
      <c r="I16" s="24">
        <f t="shared" si="0"/>
        <v>149602.83000000002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359892.39999999997</v>
      </c>
      <c r="F17" s="15">
        <v>0</v>
      </c>
      <c r="G17" s="15">
        <v>0</v>
      </c>
      <c r="H17" s="15">
        <v>0</v>
      </c>
      <c r="I17" s="24">
        <f t="shared" si="0"/>
        <v>359892.39999999997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76940</v>
      </c>
      <c r="F18" s="15">
        <v>0</v>
      </c>
      <c r="G18" s="15">
        <v>0</v>
      </c>
      <c r="H18" s="15">
        <v>0</v>
      </c>
      <c r="I18" s="24">
        <f t="shared" si="0"/>
        <v>76940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342266.49</v>
      </c>
      <c r="F19" s="15">
        <v>0</v>
      </c>
      <c r="G19" s="15">
        <v>0</v>
      </c>
      <c r="H19" s="15">
        <v>0</v>
      </c>
      <c r="I19" s="24">
        <f t="shared" si="0"/>
        <v>342266.49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92705</v>
      </c>
      <c r="F20" s="15">
        <v>0</v>
      </c>
      <c r="G20" s="15">
        <v>0</v>
      </c>
      <c r="H20" s="15">
        <v>0</v>
      </c>
      <c r="I20" s="24">
        <f t="shared" si="0"/>
        <v>92705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97643.1</v>
      </c>
      <c r="F21" s="15">
        <v>0</v>
      </c>
      <c r="G21" s="15">
        <v>0</v>
      </c>
      <c r="H21" s="15">
        <v>0</v>
      </c>
      <c r="I21" s="24">
        <f t="shared" si="0"/>
        <v>97643.1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208041.86</v>
      </c>
      <c r="F22" s="15">
        <v>0</v>
      </c>
      <c r="G22" s="15">
        <v>0</v>
      </c>
      <c r="H22" s="15">
        <v>0</v>
      </c>
      <c r="I22" s="24">
        <f t="shared" si="0"/>
        <v>208041.86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42746</v>
      </c>
      <c r="F23" s="15">
        <v>0</v>
      </c>
      <c r="G23" s="15">
        <v>0</v>
      </c>
      <c r="H23" s="15">
        <v>0</v>
      </c>
      <c r="I23" s="24">
        <f t="shared" si="0"/>
        <v>42746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28500</v>
      </c>
      <c r="F24" s="15">
        <v>0</v>
      </c>
      <c r="G24" s="15">
        <v>0</v>
      </c>
      <c r="H24" s="15">
        <v>22152</v>
      </c>
      <c r="I24" s="24">
        <f t="shared" si="0"/>
        <v>50652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605483</v>
      </c>
      <c r="H25" s="15">
        <v>0</v>
      </c>
      <c r="I25" s="24">
        <f t="shared" si="0"/>
        <v>605483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167025.76</v>
      </c>
      <c r="F26" s="15">
        <v>0</v>
      </c>
      <c r="G26" s="15">
        <v>0</v>
      </c>
      <c r="H26" s="15">
        <v>3645</v>
      </c>
      <c r="I26" s="24">
        <f t="shared" si="0"/>
        <v>170670.76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389729.82</v>
      </c>
      <c r="F27" s="15">
        <v>0</v>
      </c>
      <c r="G27" s="15">
        <v>41545</v>
      </c>
      <c r="H27" s="15">
        <v>0</v>
      </c>
      <c r="I27" s="24">
        <f t="shared" si="0"/>
        <v>431274.82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90440.13</v>
      </c>
      <c r="F28" s="15">
        <v>0</v>
      </c>
      <c r="G28" s="15">
        <v>0</v>
      </c>
      <c r="H28" s="15">
        <v>0</v>
      </c>
      <c r="I28" s="24">
        <f t="shared" si="0"/>
        <v>90440.13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556228.3799999999</v>
      </c>
      <c r="F29" s="15">
        <v>0</v>
      </c>
      <c r="G29" s="15">
        <v>0</v>
      </c>
      <c r="H29" s="15">
        <v>0</v>
      </c>
      <c r="I29" s="24">
        <f t="shared" si="0"/>
        <v>556228.3799999999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207690.51</v>
      </c>
      <c r="F30" s="15">
        <v>0</v>
      </c>
      <c r="G30" s="15">
        <v>0</v>
      </c>
      <c r="H30" s="15">
        <v>1709</v>
      </c>
      <c r="I30" s="24">
        <f t="shared" si="0"/>
        <v>209399.51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335511.66</v>
      </c>
      <c r="F31" s="15">
        <v>0</v>
      </c>
      <c r="G31" s="15">
        <v>0</v>
      </c>
      <c r="H31" s="15">
        <v>0</v>
      </c>
      <c r="I31" s="24">
        <f t="shared" si="0"/>
        <v>335511.66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7300</v>
      </c>
      <c r="F32" s="15">
        <v>0</v>
      </c>
      <c r="G32" s="15">
        <v>0</v>
      </c>
      <c r="H32" s="15">
        <v>0</v>
      </c>
      <c r="I32" s="24">
        <f t="shared" si="0"/>
        <v>7300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1532.4</v>
      </c>
      <c r="F33" s="15">
        <v>0</v>
      </c>
      <c r="G33" s="15">
        <v>0</v>
      </c>
      <c r="H33" s="15">
        <v>0</v>
      </c>
      <c r="I33" s="24">
        <f t="shared" si="0"/>
        <v>1532.4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2557961.31</v>
      </c>
      <c r="F35" s="15">
        <v>0</v>
      </c>
      <c r="G35" s="15">
        <v>74933.16</v>
      </c>
      <c r="H35" s="15">
        <v>0</v>
      </c>
      <c r="I35" s="24">
        <f t="shared" si="0"/>
        <v>2632894.47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72250</v>
      </c>
      <c r="F36" s="15">
        <v>0</v>
      </c>
      <c r="G36" s="15">
        <v>0</v>
      </c>
      <c r="H36" s="15">
        <v>28300</v>
      </c>
      <c r="I36" s="24">
        <f t="shared" si="0"/>
        <v>100550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419020.71</v>
      </c>
      <c r="F37" s="15">
        <v>0</v>
      </c>
      <c r="G37" s="15">
        <v>0</v>
      </c>
      <c r="H37" s="15">
        <v>5523</v>
      </c>
      <c r="I37" s="24">
        <f t="shared" si="0"/>
        <v>424543.71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55418.10999999999</v>
      </c>
      <c r="F39" s="15">
        <v>0</v>
      </c>
      <c r="G39" s="15">
        <v>0</v>
      </c>
      <c r="H39" s="15">
        <v>0</v>
      </c>
      <c r="I39" s="24">
        <f t="shared" si="0"/>
        <v>55418.10999999999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119907.99</v>
      </c>
      <c r="F40" s="15">
        <v>0</v>
      </c>
      <c r="G40" s="15">
        <v>0</v>
      </c>
      <c r="H40" s="15">
        <v>0</v>
      </c>
      <c r="I40" s="24">
        <f t="shared" si="0"/>
        <v>119907.99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179700</v>
      </c>
      <c r="F41" s="15">
        <v>0</v>
      </c>
      <c r="G41" s="15">
        <v>0</v>
      </c>
      <c r="H41" s="15">
        <v>0</v>
      </c>
      <c r="I41" s="24">
        <f t="shared" si="0"/>
        <v>179700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531593.53</v>
      </c>
      <c r="F42" s="15">
        <v>0</v>
      </c>
      <c r="G42" s="15">
        <v>1320</v>
      </c>
      <c r="H42" s="15">
        <v>0</v>
      </c>
      <c r="I42" s="24">
        <f t="shared" si="0"/>
        <v>532913.53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3802.48</v>
      </c>
      <c r="F43" s="15">
        <v>0</v>
      </c>
      <c r="G43" s="15">
        <v>0</v>
      </c>
      <c r="H43" s="15">
        <v>0</v>
      </c>
      <c r="I43" s="24">
        <f t="shared" si="0"/>
        <v>3802.48</v>
      </c>
      <c r="K43" s="8"/>
      <c r="L43" s="8"/>
      <c r="M43" s="8"/>
      <c r="N43" s="8"/>
    </row>
    <row r="44" spans="1:14" ht="15" customHeight="1">
      <c r="A44" s="2" t="s">
        <v>168</v>
      </c>
      <c r="B44" s="3" t="s">
        <v>164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63" t="s">
        <v>7</v>
      </c>
      <c r="B45" s="64"/>
      <c r="C45" s="6">
        <f aca="true" t="shared" si="1" ref="C45:I45">SUM(C12:C44)</f>
        <v>0</v>
      </c>
      <c r="D45" s="6">
        <f t="shared" si="1"/>
        <v>0</v>
      </c>
      <c r="E45" s="6">
        <f t="shared" si="1"/>
        <v>13437679.640000002</v>
      </c>
      <c r="F45" s="6">
        <f t="shared" si="1"/>
        <v>0</v>
      </c>
      <c r="G45" s="6">
        <f t="shared" si="1"/>
        <v>829247.54</v>
      </c>
      <c r="H45" s="6">
        <f t="shared" si="1"/>
        <v>3175493.98</v>
      </c>
      <c r="I45" s="6">
        <f t="shared" si="1"/>
        <v>17442421.160000004</v>
      </c>
    </row>
    <row r="46" ht="12.75">
      <c r="A46" s="33" t="s">
        <v>167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>
        <f>+C45/I45*100</f>
        <v>0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13.437679640000002</v>
      </c>
      <c r="E63" s="29">
        <f>+E45/I45*100</f>
        <v>77.04022002871992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0.82924754</v>
      </c>
      <c r="E65" s="29">
        <f>+G45/I45*100</f>
        <v>4.754199731753294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3.17549398</v>
      </c>
      <c r="E66" s="29">
        <f>+H45/I45*100</f>
        <v>18.20558023952679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="145" zoomScaleNormal="145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166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8" t="s">
        <v>1</v>
      </c>
      <c r="B10" s="65" t="s">
        <v>33</v>
      </c>
      <c r="C10" s="63" t="s">
        <v>12</v>
      </c>
      <c r="D10" s="71"/>
      <c r="E10" s="71"/>
      <c r="F10" s="71"/>
      <c r="G10" s="71"/>
      <c r="H10" s="68" t="s">
        <v>30</v>
      </c>
    </row>
    <row r="11" spans="1:8" s="10" customFormat="1" ht="12.75">
      <c r="A11" s="70"/>
      <c r="B11" s="67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7"/>
    </row>
    <row r="12" spans="1:8" ht="15" customHeight="1">
      <c r="A12" s="2" t="s">
        <v>5</v>
      </c>
      <c r="B12" s="3" t="s">
        <v>6</v>
      </c>
      <c r="C12" s="15">
        <v>451852.57</v>
      </c>
      <c r="D12" s="15">
        <v>0</v>
      </c>
      <c r="E12" s="15">
        <v>11590650.72</v>
      </c>
      <c r="F12" s="15">
        <v>0</v>
      </c>
      <c r="G12" s="15">
        <v>89105860</v>
      </c>
      <c r="H12" s="4">
        <f aca="true" t="shared" si="0" ref="H12:H43">SUM(C12:G12)</f>
        <v>101148363.29</v>
      </c>
    </row>
    <row r="13" spans="1:8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f t="shared" si="0"/>
        <v>0</v>
      </c>
    </row>
    <row r="14" spans="1:8" ht="15" customHeight="1">
      <c r="A14" s="2" t="s">
        <v>36</v>
      </c>
      <c r="B14" s="3" t="s">
        <v>67</v>
      </c>
      <c r="C14" s="15">
        <v>368020.8</v>
      </c>
      <c r="D14" s="15">
        <v>0</v>
      </c>
      <c r="E14" s="15">
        <v>101529.6</v>
      </c>
      <c r="F14" s="15">
        <v>0</v>
      </c>
      <c r="G14" s="15">
        <v>0</v>
      </c>
      <c r="H14" s="4">
        <f t="shared" si="0"/>
        <v>469550.4</v>
      </c>
    </row>
    <row r="15" spans="1:8" ht="15" customHeight="1">
      <c r="A15" s="2" t="s">
        <v>38</v>
      </c>
      <c r="B15" s="3" t="s">
        <v>69</v>
      </c>
      <c r="C15" s="15">
        <v>103135.69</v>
      </c>
      <c r="D15" s="15">
        <v>0</v>
      </c>
      <c r="E15" s="15">
        <v>104201.43</v>
      </c>
      <c r="F15" s="15">
        <v>0</v>
      </c>
      <c r="G15" s="15">
        <v>0</v>
      </c>
      <c r="H15" s="4">
        <f t="shared" si="0"/>
        <v>207337.12</v>
      </c>
    </row>
    <row r="16" spans="1:8" ht="15" customHeight="1">
      <c r="A16" s="2" t="s">
        <v>39</v>
      </c>
      <c r="B16" s="3" t="s">
        <v>70</v>
      </c>
      <c r="C16" s="15">
        <v>892080</v>
      </c>
      <c r="D16" s="15">
        <v>0</v>
      </c>
      <c r="E16" s="15">
        <v>187200</v>
      </c>
      <c r="F16" s="15">
        <v>0</v>
      </c>
      <c r="G16" s="15">
        <v>170607.24</v>
      </c>
      <c r="H16" s="4">
        <f t="shared" si="0"/>
        <v>1249887.24</v>
      </c>
    </row>
    <row r="17" spans="1:8" ht="15" customHeight="1">
      <c r="A17" s="2" t="s">
        <v>40</v>
      </c>
      <c r="B17" s="3" t="s">
        <v>71</v>
      </c>
      <c r="C17" s="15">
        <v>889200</v>
      </c>
      <c r="D17" s="15">
        <v>0</v>
      </c>
      <c r="E17" s="15">
        <v>388800</v>
      </c>
      <c r="F17" s="15">
        <v>0</v>
      </c>
      <c r="G17" s="15">
        <v>0</v>
      </c>
      <c r="H17" s="4">
        <f t="shared" si="0"/>
        <v>1278000</v>
      </c>
    </row>
    <row r="18" spans="1:8" ht="15" customHeight="1">
      <c r="A18" s="2" t="s">
        <v>41</v>
      </c>
      <c r="B18" s="3" t="s">
        <v>72</v>
      </c>
      <c r="C18" s="15">
        <v>928080</v>
      </c>
      <c r="D18" s="15">
        <v>0</v>
      </c>
      <c r="E18" s="15">
        <v>594000</v>
      </c>
      <c r="F18" s="15">
        <v>0</v>
      </c>
      <c r="G18" s="15">
        <v>0</v>
      </c>
      <c r="H18" s="4">
        <f t="shared" si="0"/>
        <v>1522080</v>
      </c>
    </row>
    <row r="19" spans="1:8" ht="15" customHeight="1">
      <c r="A19" s="2" t="s">
        <v>42</v>
      </c>
      <c r="B19" s="3" t="s">
        <v>73</v>
      </c>
      <c r="C19" s="15">
        <v>180720</v>
      </c>
      <c r="D19" s="15">
        <v>0</v>
      </c>
      <c r="E19" s="15">
        <v>83520</v>
      </c>
      <c r="F19" s="15">
        <v>0</v>
      </c>
      <c r="G19" s="15">
        <v>0</v>
      </c>
      <c r="H19" s="4">
        <f t="shared" si="0"/>
        <v>264240</v>
      </c>
    </row>
    <row r="20" spans="1:8" ht="15" customHeight="1">
      <c r="A20" s="2" t="s">
        <v>43</v>
      </c>
      <c r="B20" s="3" t="s">
        <v>74</v>
      </c>
      <c r="C20" s="15">
        <v>480240</v>
      </c>
      <c r="D20" s="15">
        <v>0</v>
      </c>
      <c r="E20" s="15">
        <v>275760</v>
      </c>
      <c r="F20" s="15">
        <v>0</v>
      </c>
      <c r="G20" s="15">
        <v>0</v>
      </c>
      <c r="H20" s="4">
        <f t="shared" si="0"/>
        <v>756000</v>
      </c>
    </row>
    <row r="21" spans="1:8" ht="15" customHeight="1">
      <c r="A21" s="2" t="s">
        <v>44</v>
      </c>
      <c r="B21" s="3" t="s">
        <v>75</v>
      </c>
      <c r="C21" s="15">
        <v>949334.4</v>
      </c>
      <c r="D21" s="15">
        <v>0</v>
      </c>
      <c r="E21" s="15">
        <v>709200</v>
      </c>
      <c r="F21" s="15">
        <v>0</v>
      </c>
      <c r="G21" s="15">
        <v>0</v>
      </c>
      <c r="H21" s="4">
        <f t="shared" si="0"/>
        <v>1658534.4</v>
      </c>
    </row>
    <row r="22" spans="1:8" ht="15" customHeight="1">
      <c r="A22" s="2" t="s">
        <v>45</v>
      </c>
      <c r="B22" s="3" t="s">
        <v>76</v>
      </c>
      <c r="C22" s="15">
        <v>912960</v>
      </c>
      <c r="D22" s="15">
        <v>0</v>
      </c>
      <c r="E22" s="15">
        <v>323280</v>
      </c>
      <c r="F22" s="15">
        <v>0</v>
      </c>
      <c r="G22" s="15">
        <v>0</v>
      </c>
      <c r="H22" s="4">
        <f t="shared" si="0"/>
        <v>1236240</v>
      </c>
    </row>
    <row r="23" spans="1:8" ht="15" customHeight="1">
      <c r="A23" s="2" t="s">
        <v>46</v>
      </c>
      <c r="B23" s="3" t="s">
        <v>77</v>
      </c>
      <c r="C23" s="15">
        <v>1098720</v>
      </c>
      <c r="D23" s="15">
        <v>0</v>
      </c>
      <c r="E23" s="15">
        <v>514800</v>
      </c>
      <c r="F23" s="15">
        <v>0</v>
      </c>
      <c r="G23" s="15">
        <v>0</v>
      </c>
      <c r="H23" s="4">
        <f t="shared" si="0"/>
        <v>1613520</v>
      </c>
    </row>
    <row r="24" spans="1:8" ht="15" customHeight="1">
      <c r="A24" s="2" t="s">
        <v>47</v>
      </c>
      <c r="B24" s="3" t="s">
        <v>78</v>
      </c>
      <c r="C24" s="15">
        <v>961756.8</v>
      </c>
      <c r="D24" s="15">
        <v>0</v>
      </c>
      <c r="E24" s="15">
        <v>497496</v>
      </c>
      <c r="F24" s="15">
        <v>0</v>
      </c>
      <c r="G24" s="15">
        <v>1347</v>
      </c>
      <c r="H24" s="4">
        <f t="shared" si="0"/>
        <v>1460599.8</v>
      </c>
    </row>
    <row r="25" spans="1:8" ht="15" customHeight="1">
      <c r="A25" s="2" t="s">
        <v>48</v>
      </c>
      <c r="B25" s="3" t="s">
        <v>79</v>
      </c>
      <c r="C25" s="15">
        <v>402480</v>
      </c>
      <c r="D25" s="15">
        <v>0</v>
      </c>
      <c r="E25" s="15">
        <v>300240</v>
      </c>
      <c r="F25" s="15">
        <v>0</v>
      </c>
      <c r="G25" s="15">
        <v>0</v>
      </c>
      <c r="H25" s="4">
        <f t="shared" si="0"/>
        <v>702720</v>
      </c>
    </row>
    <row r="26" spans="1:8" ht="15" customHeight="1">
      <c r="A26" s="2" t="s">
        <v>49</v>
      </c>
      <c r="B26" s="3" t="s">
        <v>80</v>
      </c>
      <c r="C26" s="15">
        <v>305280</v>
      </c>
      <c r="D26" s="15">
        <v>0</v>
      </c>
      <c r="E26" s="15">
        <v>136080</v>
      </c>
      <c r="F26" s="15">
        <v>0</v>
      </c>
      <c r="G26" s="15">
        <v>0</v>
      </c>
      <c r="H26" s="4">
        <f t="shared" si="0"/>
        <v>441360</v>
      </c>
    </row>
    <row r="27" spans="1:8" ht="15" customHeight="1">
      <c r="A27" s="2" t="s">
        <v>50</v>
      </c>
      <c r="B27" s="3" t="s">
        <v>81</v>
      </c>
      <c r="C27" s="15">
        <v>240480</v>
      </c>
      <c r="D27" s="15">
        <v>0</v>
      </c>
      <c r="E27" s="15">
        <v>115200</v>
      </c>
      <c r="F27" s="15">
        <v>0</v>
      </c>
      <c r="G27" s="15">
        <v>0</v>
      </c>
      <c r="H27" s="4">
        <f t="shared" si="0"/>
        <v>355680</v>
      </c>
    </row>
    <row r="28" spans="1:8" ht="15" customHeight="1">
      <c r="A28" s="2" t="s">
        <v>51</v>
      </c>
      <c r="B28" s="3" t="s">
        <v>82</v>
      </c>
      <c r="C28" s="15">
        <v>274320</v>
      </c>
      <c r="D28" s="15">
        <v>0</v>
      </c>
      <c r="E28" s="15">
        <v>54000</v>
      </c>
      <c r="F28" s="15">
        <v>0</v>
      </c>
      <c r="G28" s="15">
        <v>0</v>
      </c>
      <c r="H28" s="4">
        <f t="shared" si="0"/>
        <v>328320</v>
      </c>
    </row>
    <row r="29" spans="1:8" ht="15" customHeight="1">
      <c r="A29" s="2" t="s">
        <v>52</v>
      </c>
      <c r="B29" s="3" t="s">
        <v>83</v>
      </c>
      <c r="C29" s="15">
        <v>521294.4</v>
      </c>
      <c r="D29" s="15">
        <v>0</v>
      </c>
      <c r="E29" s="15">
        <v>123552</v>
      </c>
      <c r="F29" s="15">
        <v>0</v>
      </c>
      <c r="G29" s="15">
        <v>0</v>
      </c>
      <c r="H29" s="4">
        <f t="shared" si="0"/>
        <v>644846.4</v>
      </c>
    </row>
    <row r="30" spans="1:8" ht="15" customHeight="1">
      <c r="A30" s="2" t="s">
        <v>53</v>
      </c>
      <c r="B30" s="3" t="s">
        <v>84</v>
      </c>
      <c r="C30" s="15">
        <v>231120</v>
      </c>
      <c r="D30" s="15">
        <v>0</v>
      </c>
      <c r="E30" s="15">
        <v>192240</v>
      </c>
      <c r="F30" s="15">
        <v>0</v>
      </c>
      <c r="G30" s="15">
        <v>0</v>
      </c>
      <c r="H30" s="4">
        <f t="shared" si="0"/>
        <v>423360</v>
      </c>
    </row>
    <row r="31" spans="1:8" ht="15" customHeight="1">
      <c r="A31" s="2" t="s">
        <v>54</v>
      </c>
      <c r="B31" s="3" t="s">
        <v>85</v>
      </c>
      <c r="C31" s="15">
        <v>150480</v>
      </c>
      <c r="D31" s="15">
        <v>0</v>
      </c>
      <c r="E31" s="15">
        <v>59040</v>
      </c>
      <c r="F31" s="15">
        <v>0</v>
      </c>
      <c r="G31" s="15">
        <v>0</v>
      </c>
      <c r="H31" s="4">
        <f t="shared" si="0"/>
        <v>209520</v>
      </c>
    </row>
    <row r="32" spans="1:8" ht="15" customHeight="1">
      <c r="A32" s="2" t="s">
        <v>55</v>
      </c>
      <c r="B32" s="3" t="s">
        <v>86</v>
      </c>
      <c r="C32" s="15">
        <v>327600</v>
      </c>
      <c r="D32" s="15">
        <v>0</v>
      </c>
      <c r="E32" s="15">
        <v>360460</v>
      </c>
      <c r="F32" s="15">
        <v>0</v>
      </c>
      <c r="G32" s="15">
        <v>0</v>
      </c>
      <c r="H32" s="4">
        <f t="shared" si="0"/>
        <v>688060</v>
      </c>
    </row>
    <row r="33" spans="1:8" ht="15" customHeight="1">
      <c r="A33" s="2" t="s">
        <v>56</v>
      </c>
      <c r="B33" s="3" t="s">
        <v>87</v>
      </c>
      <c r="C33" s="15">
        <v>326880</v>
      </c>
      <c r="D33" s="15">
        <v>0</v>
      </c>
      <c r="E33" s="15">
        <v>147600</v>
      </c>
      <c r="F33" s="15">
        <v>0</v>
      </c>
      <c r="G33" s="15">
        <v>0</v>
      </c>
      <c r="H33" s="4">
        <f t="shared" si="0"/>
        <v>474480</v>
      </c>
    </row>
    <row r="34" spans="1:8" ht="15" customHeight="1">
      <c r="A34" s="2" t="s">
        <v>57</v>
      </c>
      <c r="B34" s="3" t="s">
        <v>88</v>
      </c>
      <c r="C34" s="15">
        <v>0</v>
      </c>
      <c r="D34" s="15">
        <v>0</v>
      </c>
      <c r="E34" s="15">
        <v>585083567.25</v>
      </c>
      <c r="F34" s="15">
        <v>17536137</v>
      </c>
      <c r="G34" s="15">
        <v>0</v>
      </c>
      <c r="H34" s="4">
        <f t="shared" si="0"/>
        <v>602619704.25</v>
      </c>
    </row>
    <row r="35" spans="1:8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34285520.17999999</v>
      </c>
      <c r="H35" s="4">
        <f t="shared" si="0"/>
        <v>34285520.17999999</v>
      </c>
    </row>
    <row r="36" spans="1:8" ht="15" customHeight="1">
      <c r="A36" s="2" t="s">
        <v>59</v>
      </c>
      <c r="B36" s="3" t="s">
        <v>90</v>
      </c>
      <c r="C36" s="15">
        <v>55440</v>
      </c>
      <c r="D36" s="15">
        <v>0</v>
      </c>
      <c r="E36" s="15">
        <v>427680</v>
      </c>
      <c r="F36" s="15">
        <v>0</v>
      </c>
      <c r="G36" s="15">
        <v>0</v>
      </c>
      <c r="H36" s="4">
        <f t="shared" si="0"/>
        <v>483120</v>
      </c>
    </row>
    <row r="37" spans="1:8" ht="15" customHeight="1">
      <c r="A37" s="2" t="s">
        <v>60</v>
      </c>
      <c r="B37" s="3" t="s">
        <v>91</v>
      </c>
      <c r="C37" s="15">
        <v>79776</v>
      </c>
      <c r="D37" s="15">
        <v>0</v>
      </c>
      <c r="E37" s="15">
        <v>136864.8</v>
      </c>
      <c r="F37" s="15">
        <v>0</v>
      </c>
      <c r="G37" s="15">
        <v>0</v>
      </c>
      <c r="H37" s="4">
        <f t="shared" si="0"/>
        <v>216640.8</v>
      </c>
    </row>
    <row r="38" spans="1:8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916560</v>
      </c>
      <c r="F38" s="15">
        <v>0</v>
      </c>
      <c r="G38" s="15">
        <v>0</v>
      </c>
      <c r="H38" s="4">
        <f t="shared" si="0"/>
        <v>916560</v>
      </c>
    </row>
    <row r="39" spans="1:8" ht="15" customHeight="1">
      <c r="A39" s="2" t="s">
        <v>62</v>
      </c>
      <c r="B39" s="3" t="s">
        <v>93</v>
      </c>
      <c r="C39" s="15">
        <v>1121040</v>
      </c>
      <c r="D39" s="15">
        <v>0</v>
      </c>
      <c r="E39" s="15">
        <v>550080</v>
      </c>
      <c r="F39" s="15">
        <v>0</v>
      </c>
      <c r="G39" s="15">
        <v>0</v>
      </c>
      <c r="H39" s="4">
        <f t="shared" si="0"/>
        <v>1671120</v>
      </c>
    </row>
    <row r="40" spans="1:8" ht="15" customHeight="1">
      <c r="A40" s="2" t="s">
        <v>63</v>
      </c>
      <c r="B40" s="3" t="s">
        <v>94</v>
      </c>
      <c r="C40" s="15">
        <v>1106433.6</v>
      </c>
      <c r="D40" s="15">
        <v>0</v>
      </c>
      <c r="E40" s="15">
        <v>1145294.4</v>
      </c>
      <c r="F40" s="15">
        <v>0</v>
      </c>
      <c r="G40" s="15">
        <v>510099.76</v>
      </c>
      <c r="H40" s="4">
        <f t="shared" si="0"/>
        <v>2761827.76</v>
      </c>
    </row>
    <row r="41" spans="1:8" ht="15" customHeight="1">
      <c r="A41" s="2" t="s">
        <v>64</v>
      </c>
      <c r="B41" s="3" t="s">
        <v>95</v>
      </c>
      <c r="C41" s="15">
        <v>1386792</v>
      </c>
      <c r="D41" s="15">
        <v>0</v>
      </c>
      <c r="E41" s="15">
        <v>846595.2</v>
      </c>
      <c r="F41" s="15">
        <v>0</v>
      </c>
      <c r="G41" s="15">
        <v>0</v>
      </c>
      <c r="H41" s="4">
        <f t="shared" si="0"/>
        <v>2233387.2</v>
      </c>
    </row>
    <row r="42" spans="1:8" ht="15" customHeight="1">
      <c r="A42" s="2" t="s">
        <v>65</v>
      </c>
      <c r="B42" s="3" t="s">
        <v>96</v>
      </c>
      <c r="C42" s="15">
        <v>831600</v>
      </c>
      <c r="D42" s="15">
        <v>0</v>
      </c>
      <c r="E42" s="15">
        <v>563760</v>
      </c>
      <c r="F42" s="15">
        <v>0</v>
      </c>
      <c r="G42" s="15">
        <v>0</v>
      </c>
      <c r="H42" s="4">
        <f t="shared" si="0"/>
        <v>1395360</v>
      </c>
    </row>
    <row r="43" spans="1:8" ht="15" customHeight="1">
      <c r="A43" s="2" t="s">
        <v>168</v>
      </c>
      <c r="B43" s="3" t="s">
        <v>164</v>
      </c>
      <c r="C43" s="15">
        <v>0</v>
      </c>
      <c r="D43" s="15">
        <v>0</v>
      </c>
      <c r="E43" s="15">
        <v>737047.65</v>
      </c>
      <c r="F43" s="15">
        <v>0</v>
      </c>
      <c r="G43" s="15">
        <v>0</v>
      </c>
      <c r="H43" s="4">
        <f t="shared" si="0"/>
        <v>737047.65</v>
      </c>
    </row>
    <row r="44" spans="1:8" ht="12.75">
      <c r="A44" s="63" t="s">
        <v>7</v>
      </c>
      <c r="B44" s="64"/>
      <c r="C44" s="6">
        <f aca="true" t="shared" si="1" ref="C44:H44">SUM(C12:C43)</f>
        <v>15577116.260000002</v>
      </c>
      <c r="D44" s="6">
        <f t="shared" si="1"/>
        <v>0</v>
      </c>
      <c r="E44" s="6">
        <f t="shared" si="1"/>
        <v>607266299.05</v>
      </c>
      <c r="F44" s="6">
        <f t="shared" si="1"/>
        <v>17536137</v>
      </c>
      <c r="G44" s="6">
        <f t="shared" si="1"/>
        <v>124073434.17999999</v>
      </c>
      <c r="H44" s="6">
        <f t="shared" si="1"/>
        <v>764452986.4899999</v>
      </c>
    </row>
    <row r="45" ht="12.75">
      <c r="A45" s="33" t="s">
        <v>167</v>
      </c>
    </row>
    <row r="46" ht="9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7" s="16" customFormat="1" ht="12.75">
      <c r="A57" s="53"/>
    </row>
    <row r="58" spans="1:3" s="16" customFormat="1" ht="12.75">
      <c r="A58" s="53"/>
      <c r="C58" s="16">
        <v>1000000</v>
      </c>
    </row>
    <row r="59" spans="1:5" s="16" customFormat="1" ht="12.75">
      <c r="A59" s="53"/>
      <c r="C59" s="26" t="s">
        <v>104</v>
      </c>
      <c r="D59" s="26" t="s">
        <v>102</v>
      </c>
      <c r="E59" s="26" t="s">
        <v>103</v>
      </c>
    </row>
    <row r="60" spans="1:5" s="16" customFormat="1" ht="12.75">
      <c r="A60" s="53"/>
      <c r="C60" s="27" t="s">
        <v>112</v>
      </c>
      <c r="D60" s="37">
        <f>+C44/$C$58</f>
        <v>15.577116260000002</v>
      </c>
      <c r="E60" s="25">
        <f>+C44/H44*100</f>
        <v>2.0376813924846604</v>
      </c>
    </row>
    <row r="61" spans="1:5" s="16" customFormat="1" ht="12.75">
      <c r="A61" s="53"/>
      <c r="C61" s="27" t="s">
        <v>113</v>
      </c>
      <c r="D61" s="37">
        <f>+D44/$C$58</f>
        <v>0</v>
      </c>
      <c r="E61" s="25">
        <f>+D44/H44*100</f>
        <v>0</v>
      </c>
    </row>
    <row r="62" spans="1:5" s="16" customFormat="1" ht="12.75">
      <c r="A62" s="53"/>
      <c r="C62" s="27" t="s">
        <v>114</v>
      </c>
      <c r="D62" s="37">
        <f>+E44/$C$58</f>
        <v>607.2662990499999</v>
      </c>
      <c r="E62" s="25">
        <f>+E44/H44*100</f>
        <v>79.43801774367768</v>
      </c>
    </row>
    <row r="63" spans="1:5" s="16" customFormat="1" ht="12.75">
      <c r="A63" s="53"/>
      <c r="C63" s="27" t="s">
        <v>116</v>
      </c>
      <c r="D63" s="37">
        <f>+F44/$C$58</f>
        <v>17.536137</v>
      </c>
      <c r="E63" s="25">
        <f>+F44/H44*100</f>
        <v>2.293945776903495</v>
      </c>
    </row>
    <row r="64" spans="1:5" s="16" customFormat="1" ht="12.75">
      <c r="A64" s="53"/>
      <c r="C64" s="27" t="s">
        <v>117</v>
      </c>
      <c r="D64" s="37">
        <f>+G44/$C$58</f>
        <v>124.07343417999999</v>
      </c>
      <c r="E64" s="25">
        <f>+G44/H44*100</f>
        <v>16.230355086934185</v>
      </c>
    </row>
    <row r="65" s="16" customFormat="1" ht="12.75">
      <c r="A65" s="53"/>
    </row>
    <row r="72" ht="12.75">
      <c r="A72" s="33"/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166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8" t="s">
        <v>1</v>
      </c>
      <c r="B10" s="65" t="s">
        <v>33</v>
      </c>
      <c r="C10" s="63" t="s">
        <v>12</v>
      </c>
      <c r="D10" s="71"/>
      <c r="E10" s="71"/>
      <c r="F10" s="71"/>
      <c r="G10" s="71"/>
      <c r="H10" s="68" t="s">
        <v>30</v>
      </c>
    </row>
    <row r="11" spans="1:12" s="10" customFormat="1" ht="12.75">
      <c r="A11" s="70"/>
      <c r="B11" s="67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7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>SUM(C12:G12)</f>
        <v>0</v>
      </c>
      <c r="I12" s="18"/>
      <c r="J12" s="31"/>
    </row>
    <row r="13" spans="1:10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533672.96</v>
      </c>
      <c r="F13" s="15">
        <v>0</v>
      </c>
      <c r="G13" s="15">
        <v>0</v>
      </c>
      <c r="H13" s="4">
        <f aca="true" t="shared" si="0" ref="H13:H43">SUM(C13:G13)</f>
        <v>533672.96</v>
      </c>
      <c r="I13" s="18"/>
      <c r="J13" s="31"/>
    </row>
    <row r="14" spans="1:10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289362.29</v>
      </c>
      <c r="F14" s="15">
        <v>0</v>
      </c>
      <c r="G14" s="15">
        <v>0</v>
      </c>
      <c r="H14" s="4">
        <f t="shared" si="0"/>
        <v>289362.29</v>
      </c>
      <c r="I14" s="18"/>
      <c r="J14" s="31"/>
    </row>
    <row r="15" spans="1:10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1871427.76</v>
      </c>
      <c r="F15" s="15">
        <v>0</v>
      </c>
      <c r="G15" s="15">
        <v>960300</v>
      </c>
      <c r="H15" s="4">
        <f t="shared" si="0"/>
        <v>2831727.76</v>
      </c>
      <c r="I15" s="18"/>
      <c r="J15" s="31"/>
    </row>
    <row r="16" spans="1:10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303645.18</v>
      </c>
      <c r="F16" s="15">
        <v>0</v>
      </c>
      <c r="G16" s="15">
        <v>0</v>
      </c>
      <c r="H16" s="4">
        <f t="shared" si="0"/>
        <v>303645.18</v>
      </c>
      <c r="I16" s="18"/>
      <c r="J16" s="31"/>
    </row>
    <row r="17" spans="1:10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1554840.69</v>
      </c>
      <c r="F17" s="15">
        <v>0</v>
      </c>
      <c r="G17" s="15">
        <v>0</v>
      </c>
      <c r="H17" s="4">
        <f t="shared" si="0"/>
        <v>1554840.69</v>
      </c>
      <c r="I17" s="18"/>
      <c r="J17" s="31"/>
    </row>
    <row r="18" spans="1:10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3070431.0299999993</v>
      </c>
      <c r="F18" s="15">
        <v>0</v>
      </c>
      <c r="G18" s="15">
        <v>5350</v>
      </c>
      <c r="H18" s="4">
        <f t="shared" si="0"/>
        <v>3075781.0299999993</v>
      </c>
      <c r="I18" s="18"/>
      <c r="J18" s="31"/>
    </row>
    <row r="19" spans="1:10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3595692.8100000005</v>
      </c>
      <c r="F19" s="15">
        <v>0</v>
      </c>
      <c r="G19" s="15">
        <v>0</v>
      </c>
      <c r="H19" s="4">
        <f t="shared" si="0"/>
        <v>3595692.8100000005</v>
      </c>
      <c r="I19" s="18"/>
      <c r="J19" s="31"/>
    </row>
    <row r="20" spans="1:10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629166.23</v>
      </c>
      <c r="F20" s="15">
        <v>0</v>
      </c>
      <c r="G20" s="15">
        <v>21516.899999999998</v>
      </c>
      <c r="H20" s="4">
        <f t="shared" si="0"/>
        <v>650683.13</v>
      </c>
      <c r="I20" s="18"/>
      <c r="J20" s="31"/>
    </row>
    <row r="21" spans="1:10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145419.28</v>
      </c>
      <c r="F21" s="15">
        <v>0</v>
      </c>
      <c r="G21" s="15">
        <v>0</v>
      </c>
      <c r="H21" s="4">
        <f t="shared" si="0"/>
        <v>145419.28</v>
      </c>
      <c r="I21" s="18"/>
      <c r="J21" s="31"/>
    </row>
    <row r="22" spans="1:10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3457895.59</v>
      </c>
      <c r="F22" s="15">
        <v>0</v>
      </c>
      <c r="G22" s="15">
        <v>0</v>
      </c>
      <c r="H22" s="4">
        <f t="shared" si="0"/>
        <v>3457895.59</v>
      </c>
      <c r="I22" s="18"/>
      <c r="J22" s="31"/>
    </row>
    <row r="23" spans="1:10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3062378.82</v>
      </c>
      <c r="F23" s="15">
        <v>0</v>
      </c>
      <c r="G23" s="15">
        <v>0</v>
      </c>
      <c r="H23" s="4">
        <f t="shared" si="0"/>
        <v>3062378.82</v>
      </c>
      <c r="I23" s="18"/>
      <c r="J23" s="31"/>
    </row>
    <row r="24" spans="1:10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1489184.83</v>
      </c>
      <c r="F24" s="15">
        <v>0</v>
      </c>
      <c r="G24" s="15">
        <v>0</v>
      </c>
      <c r="H24" s="4">
        <f t="shared" si="0"/>
        <v>1489184.83</v>
      </c>
      <c r="I24" s="18"/>
      <c r="J24" s="31"/>
    </row>
    <row r="25" spans="1:10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3356699.0699999994</v>
      </c>
      <c r="F25" s="15">
        <v>0</v>
      </c>
      <c r="G25" s="15">
        <v>0</v>
      </c>
      <c r="H25" s="4">
        <f t="shared" si="0"/>
        <v>3356699.0699999994</v>
      </c>
      <c r="I25" s="18"/>
      <c r="J25" s="31"/>
    </row>
    <row r="26" spans="1:10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223742.72</v>
      </c>
      <c r="F26" s="15">
        <v>0</v>
      </c>
      <c r="G26" s="15">
        <v>0</v>
      </c>
      <c r="H26" s="4">
        <f t="shared" si="0"/>
        <v>223742.72</v>
      </c>
      <c r="I26" s="18"/>
      <c r="J26" s="31"/>
    </row>
    <row r="27" spans="1:10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969251.22</v>
      </c>
      <c r="F27" s="15">
        <v>0</v>
      </c>
      <c r="G27" s="15">
        <v>0</v>
      </c>
      <c r="H27" s="4">
        <f t="shared" si="0"/>
        <v>969251.22</v>
      </c>
      <c r="I27" s="18"/>
      <c r="J27" s="31"/>
    </row>
    <row r="28" spans="1:10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312130.53</v>
      </c>
      <c r="F28" s="15">
        <v>0</v>
      </c>
      <c r="G28" s="15">
        <v>0</v>
      </c>
      <c r="H28" s="4">
        <f t="shared" si="0"/>
        <v>312130.53</v>
      </c>
      <c r="I28" s="18"/>
      <c r="J28" s="31"/>
    </row>
    <row r="29" spans="1:10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633247.1</v>
      </c>
      <c r="F29" s="15">
        <v>0</v>
      </c>
      <c r="G29" s="15">
        <v>1491</v>
      </c>
      <c r="H29" s="4">
        <f t="shared" si="0"/>
        <v>634738.1</v>
      </c>
      <c r="I29" s="18"/>
      <c r="J29" s="31"/>
    </row>
    <row r="30" spans="1:10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1354507.7</v>
      </c>
      <c r="F30" s="15">
        <v>0</v>
      </c>
      <c r="G30" s="15">
        <v>0</v>
      </c>
      <c r="H30" s="4">
        <f t="shared" si="0"/>
        <v>1354507.7</v>
      </c>
      <c r="I30" s="18"/>
      <c r="J30" s="31"/>
    </row>
    <row r="31" spans="1:10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1180513.06</v>
      </c>
      <c r="F31" s="15">
        <v>0</v>
      </c>
      <c r="G31" s="15">
        <v>0</v>
      </c>
      <c r="H31" s="4">
        <f t="shared" si="0"/>
        <v>1180513.06</v>
      </c>
      <c r="I31" s="18"/>
      <c r="J31" s="31"/>
    </row>
    <row r="32" spans="1:10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252282.5</v>
      </c>
      <c r="F32" s="15">
        <v>0</v>
      </c>
      <c r="G32" s="15">
        <v>0</v>
      </c>
      <c r="H32" s="4">
        <f t="shared" si="0"/>
        <v>252282.5</v>
      </c>
      <c r="I32" s="18"/>
      <c r="J32" s="31"/>
    </row>
    <row r="33" spans="1:10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779666.85</v>
      </c>
      <c r="F33" s="15">
        <v>0</v>
      </c>
      <c r="G33" s="15">
        <v>0</v>
      </c>
      <c r="H33" s="4">
        <f t="shared" si="0"/>
        <v>779666.85</v>
      </c>
      <c r="I33" s="18"/>
      <c r="J33" s="31"/>
    </row>
    <row r="34" spans="1:10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297113.98000000004</v>
      </c>
      <c r="F34" s="15">
        <v>0</v>
      </c>
      <c r="G34" s="15">
        <v>0</v>
      </c>
      <c r="H34" s="4">
        <f t="shared" si="0"/>
        <v>297113.98000000004</v>
      </c>
      <c r="I34" s="18"/>
      <c r="J34" s="31"/>
    </row>
    <row r="35" spans="1:10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4">
        <f t="shared" si="0"/>
        <v>0</v>
      </c>
      <c r="I35" s="18"/>
      <c r="J35" s="31"/>
    </row>
    <row r="36" spans="1:10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6425824.65</v>
      </c>
      <c r="F36" s="15">
        <v>0</v>
      </c>
      <c r="G36" s="15">
        <v>0</v>
      </c>
      <c r="H36" s="4">
        <f t="shared" si="0"/>
        <v>6425824.65</v>
      </c>
      <c r="I36" s="18"/>
      <c r="J36" s="31"/>
    </row>
    <row r="37" spans="1:10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285578.6</v>
      </c>
      <c r="F37" s="15">
        <v>0</v>
      </c>
      <c r="G37" s="15">
        <v>0</v>
      </c>
      <c r="H37" s="4">
        <f t="shared" si="0"/>
        <v>285578.6</v>
      </c>
      <c r="I37" s="18"/>
      <c r="J37" s="31"/>
    </row>
    <row r="38" spans="1:10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1546386.2799999998</v>
      </c>
      <c r="F38" s="15">
        <v>0</v>
      </c>
      <c r="G38" s="15">
        <v>0</v>
      </c>
      <c r="H38" s="4">
        <f t="shared" si="0"/>
        <v>1546386.2799999998</v>
      </c>
      <c r="I38" s="18"/>
      <c r="J38" s="31"/>
    </row>
    <row r="39" spans="1:10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1484655.88</v>
      </c>
      <c r="F39" s="15">
        <v>0</v>
      </c>
      <c r="G39" s="15">
        <v>0</v>
      </c>
      <c r="H39" s="4">
        <f t="shared" si="0"/>
        <v>1484655.88</v>
      </c>
      <c r="I39" s="18"/>
      <c r="J39" s="31"/>
    </row>
    <row r="40" spans="1:10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1475361.98</v>
      </c>
      <c r="F40" s="15">
        <v>0</v>
      </c>
      <c r="G40" s="15">
        <v>0</v>
      </c>
      <c r="H40" s="4">
        <f t="shared" si="0"/>
        <v>1475361.98</v>
      </c>
      <c r="I40" s="18"/>
      <c r="J40" s="31"/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673796.02</v>
      </c>
      <c r="F41" s="15">
        <v>0</v>
      </c>
      <c r="G41" s="15">
        <v>23579</v>
      </c>
      <c r="H41" s="4">
        <f t="shared" si="0"/>
        <v>697375.02</v>
      </c>
      <c r="I41" s="18"/>
      <c r="J41" s="31"/>
    </row>
    <row r="42" spans="1:10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572077</v>
      </c>
      <c r="F42" s="15">
        <v>0</v>
      </c>
      <c r="G42" s="15">
        <v>0</v>
      </c>
      <c r="H42" s="4">
        <f t="shared" si="0"/>
        <v>572077</v>
      </c>
      <c r="I42" s="18"/>
      <c r="J42" s="31"/>
    </row>
    <row r="43" spans="1:10" ht="15" customHeight="1">
      <c r="A43" s="2" t="s">
        <v>168</v>
      </c>
      <c r="B43" s="3" t="s">
        <v>164</v>
      </c>
      <c r="C43" s="15">
        <v>0</v>
      </c>
      <c r="D43" s="15">
        <v>0</v>
      </c>
      <c r="E43" s="15">
        <v>96836</v>
      </c>
      <c r="F43" s="15">
        <v>0</v>
      </c>
      <c r="G43" s="15">
        <v>0</v>
      </c>
      <c r="H43" s="4">
        <f t="shared" si="0"/>
        <v>96836</v>
      </c>
      <c r="I43" s="18"/>
      <c r="J43" s="31"/>
    </row>
    <row r="44" spans="1:10" ht="15" customHeight="1">
      <c r="A44" s="63" t="s">
        <v>7</v>
      </c>
      <c r="B44" s="64"/>
      <c r="C44" s="6">
        <f aca="true" t="shared" si="1" ref="C44:H44">SUM(C12:C43)</f>
        <v>0</v>
      </c>
      <c r="D44" s="6">
        <f t="shared" si="1"/>
        <v>0</v>
      </c>
      <c r="E44" s="6">
        <f t="shared" si="1"/>
        <v>41922788.61000001</v>
      </c>
      <c r="F44" s="6">
        <f t="shared" si="1"/>
        <v>0</v>
      </c>
      <c r="G44" s="6">
        <f t="shared" si="1"/>
        <v>1012236.9</v>
      </c>
      <c r="H44" s="6">
        <f t="shared" si="1"/>
        <v>42935025.510000005</v>
      </c>
      <c r="J44" s="31"/>
    </row>
    <row r="45" ht="12.75">
      <c r="A45" s="33" t="s">
        <v>167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0</v>
      </c>
      <c r="E64" s="29">
        <f>+D44/H44*100</f>
        <v>0</v>
      </c>
    </row>
    <row r="65" spans="3:5" ht="12.75">
      <c r="C65" s="28" t="s">
        <v>114</v>
      </c>
      <c r="D65" s="29">
        <f>+E44/$C$61</f>
        <v>41.922788610000005</v>
      </c>
      <c r="E65" s="29">
        <f>+E44/H44*100</f>
        <v>97.64239827978153</v>
      </c>
    </row>
    <row r="66" spans="3:5" ht="12.75">
      <c r="C66" s="28" t="s">
        <v>116</v>
      </c>
      <c r="D66" s="29">
        <f>+F44/$C$61</f>
        <v>0</v>
      </c>
      <c r="E66" s="29">
        <f>+F44/H44*100</f>
        <v>0</v>
      </c>
    </row>
    <row r="67" spans="3:5" ht="12.75">
      <c r="C67" s="28" t="s">
        <v>118</v>
      </c>
      <c r="D67" s="29">
        <f>+G44/$C$61</f>
        <v>1.0122369</v>
      </c>
      <c r="E67" s="29">
        <f>+G44/H44*100</f>
        <v>2.3576017202184723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7" sqref="A17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8" t="s">
        <v>1</v>
      </c>
      <c r="B10" s="65" t="s">
        <v>33</v>
      </c>
      <c r="C10" s="63" t="s">
        <v>12</v>
      </c>
      <c r="D10" s="71"/>
      <c r="E10" s="71"/>
      <c r="F10" s="71"/>
      <c r="G10" s="71"/>
      <c r="H10" s="68" t="s">
        <v>30</v>
      </c>
    </row>
    <row r="11" spans="1:8" s="10" customFormat="1" ht="12.75">
      <c r="A11" s="70"/>
      <c r="B11" s="67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7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3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3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63" t="s">
        <v>7</v>
      </c>
      <c r="B16" s="64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4">
        <f t="shared" si="0"/>
        <v>0</v>
      </c>
    </row>
    <row r="17" ht="12.75">
      <c r="A17" s="33" t="s">
        <v>163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2021-04-19T18:37:53Z</dcterms:modified>
  <cp:category/>
  <cp:version/>
  <cp:contentType/>
  <cp:contentStatus/>
</cp:coreProperties>
</file>