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<sst xmlns="http://schemas.openxmlformats.org/spreadsheetml/2006/main" count="673" uniqueCount="173">
  <si>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</si>
  <si>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</si>
  <si>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</si>
  <si>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</si>
  <si>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</si>
  <si>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</si>
  <si>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</si>
  <si>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</si>
  <si>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</si>
  <si>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</si>
  <si>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</si>
  <si>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</si>
  <si>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</si>
  <si>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</si>
  <si>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</si>
  <si>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</si>
  <si>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</si>
  <si>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</si>
  <si>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</si>
  <si>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</si>
  <si>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</si>
  <si>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</si>
  <si>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</si>
  <si>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</si>
  <si>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</si>
  <si>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</si>
  <si>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</si>
  <si>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</si>
  <si>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</si>
  <si>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</si>
  <si>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</si>
  <si>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</si>
  <si>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</si>
  <si>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</si>
  <si>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</si>
  <si>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</si>
  <si>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</si>
  <si>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</si>
  <si>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</si>
  <si>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</si>
  <si>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</si>
  <si>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</si>
  <si>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</si>
  <si>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</si>
  <si>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</si>
  <si>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</si>
  <si>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</si>
  <si>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</si>
  <si>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</si>
  <si>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</si>
  <si>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</si>
  <si>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</si>
  <si>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</si>
  <si>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</si>
  <si>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</si>
  <si>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</si>
  <si>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</si>
  <si>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</si>
  <si>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</si>
  <si>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</si>
  <si>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</si>
  <si>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</si>
  <si>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</si>
  <si>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</si>
  <si>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</si>
  <si>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</si>
  <si>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</si>
  <si>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</si>
  <si>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</si>
  <si>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</si>
  <si>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</si>
  <si>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</si>
  <si>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</si>
  <si>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</si>
  <si>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</si>
  <si>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</si>
  <si>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</si>
  <si>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</si>
  <si>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</si>
  <si>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</si>
  <si>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</si>
  <si>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</si>
  <si>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</si>
  <si>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</si>
  <si>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</si>
  <si>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</si>
  <si>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</si>
  <si>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</si>
  <si>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</si>
  <si>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</si>
  <si>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</si>
  <si>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</si>
  <si>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</si>
  <si>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</si>
  <si>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</si>
  <si>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</si>
  <si>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</si>
  <si>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</si>
  <si>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</si>
  <si>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</si>
  <si>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</si>
  <si>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</si>
  <si>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</si>
  <si>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</si>
  <si>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</si>
  <si>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</si>
  <si>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</si>
  <si>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</si>
  <si>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</si>
  <si>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</si>
  <si>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</si>
  <si>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</si>
  <si>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</si>
  <si>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</si>
  <si>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</si>
  <si>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</si>
  <si>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</si>
  <si>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</si>
  <si>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</si>
  <si>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</si>
  <si>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</si>
  <si>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</si>
  <si>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</si>
  <si>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</si>
  <si>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</si>
  <si>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</si>
  <si>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</si>
  <si>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</si>
  <si>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</si>
  <si>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</si>
  <si>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</si>
  <si>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</si>
  <si>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</si>
  <si>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</si>
  <si>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</si>
  <si>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</si>
  <si>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</si>
  <si>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</si>
  <si>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</si>
  <si>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</si>
  <si>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</si>
  <si>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</si>
  <si>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</si>
  <si>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</si>
  <si>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</si>
  <si>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</si>
  <si>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</si>
  <si>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</si>
  <si>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</si>
  <si>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</si>
  <si>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</si>
  <si>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</si>
  <si>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</si>
  <si>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</si>
  <si>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</si>
  <si>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</si>
  <si>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</si>
  <si>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</si>
  <si>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</si>
  <si>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</si>
  <si>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</si>
  <si>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</si>
  <si>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</si>
  <si>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</si>
  <si>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</si>
  <si>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 xml:space="preserve">INSTITUTO NACIONAL DE SALUD MENTAL </t>
  </si>
  <si>
    <t xml:space="preserve">INSTITUTO NACIONAL DE CIENCIAS NEUROLOGICAS </t>
  </si>
  <si>
    <t>149</t>
  </si>
  <si>
    <t>PROGRAMA DE CREACIÓN DE REDES INTEGRADAS EN SALUD</t>
  </si>
  <si>
    <t>149 PCRIS</t>
  </si>
  <si>
    <t>EJECUCION PRESUPUESTAL A MES DE DICIEMBRE 2021</t>
  </si>
  <si>
    <t>Fuente: SIAF, Consulta Amigable y Base de Datos al 31 de Diciembre del 2021</t>
  </si>
  <si>
    <t>6-2.4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</si>
</sst>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4.8"/>
      <color indexed="63"/>
      <name val="Calibri"/>
      <family val="2"/>
    </font>
    <font>
      <sz val="10"/>
      <color indexed="63"/>
      <name val="Calibri"/>
      <family val="2"/>
    </font>
    <font>
      <sz val="7.5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Diciembre - 2021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0275"/>
          <c:w val="0.9992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59451082"/>
        <c:axId val="65297691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50808308"/>
        <c:axId val="54621589"/>
      </c:line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65297691"/>
        <c:crosses val="autoZero"/>
        <c:auto val="1"/>
        <c:lblOffset val="100"/>
        <c:tickLblSkip val="1"/>
        <c:noMultiLvlLbl val="0"/>
      </c:catAx>
      <c:valAx>
        <c:axId val="65297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451082"/>
        <c:crossesAt val="1"/>
        <c:crossBetween val="between"/>
        <c:dispUnits/>
      </c:valAx>
      <c:catAx>
        <c:axId val="50808308"/>
        <c:scaling>
          <c:orientation val="minMax"/>
        </c:scaling>
        <c:axPos val="b"/>
        <c:delete val="1"/>
        <c:majorTickMark val="out"/>
        <c:minorTickMark val="none"/>
        <c:tickLblPos val="nextTo"/>
        <c:crossAx val="54621589"/>
        <c:crosses val="autoZero"/>
        <c:auto val="1"/>
        <c:lblOffset val="100"/>
        <c:tickLblSkip val="1"/>
        <c:noMultiLvlLbl val="0"/>
      </c:catAx>
      <c:valAx>
        <c:axId val="546215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80830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7"/>
          <c:y val="0.9835"/>
          <c:w val="0.04475"/>
          <c:h val="0.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DICIEMBRE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65"/>
          <c:w val="0.992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21832254"/>
        <c:axId val="62272559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23582120"/>
        <c:axId val="10912489"/>
      </c:line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272559"/>
        <c:crosses val="autoZero"/>
        <c:auto val="1"/>
        <c:lblOffset val="100"/>
        <c:tickLblSkip val="1"/>
        <c:noMultiLvlLbl val="0"/>
      </c:catAx>
      <c:valAx>
        <c:axId val="622725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832254"/>
        <c:crossesAt val="1"/>
        <c:crossBetween val="between"/>
        <c:dispUnits/>
      </c:valAx>
      <c:catAx>
        <c:axId val="23582120"/>
        <c:scaling>
          <c:orientation val="minMax"/>
        </c:scaling>
        <c:axPos val="b"/>
        <c:delete val="1"/>
        <c:majorTickMark val="out"/>
        <c:minorTickMark val="none"/>
        <c:tickLblPos val="nextTo"/>
        <c:crossAx val="10912489"/>
        <c:crosses val="autoZero"/>
        <c:auto val="1"/>
        <c:lblOffset val="100"/>
        <c:tickLblSkip val="1"/>
        <c:noMultiLvlLbl val="0"/>
      </c:catAx>
      <c:valAx>
        <c:axId val="10912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5821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5"/>
          <c:y val="0.96"/>
          <c:w val="0.1287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DICIEMBRE - FUENTE RO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65"/>
          <c:w val="0.992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31103538"/>
        <c:axId val="11496387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RO'!$C$60:$C$65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36358620"/>
        <c:axId val="58792125"/>
      </c:line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496387"/>
        <c:crosses val="autoZero"/>
        <c:auto val="1"/>
        <c:lblOffset val="100"/>
        <c:tickLblSkip val="1"/>
        <c:noMultiLvlLbl val="0"/>
      </c:catAx>
      <c:valAx>
        <c:axId val="11496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103538"/>
        <c:crossesAt val="1"/>
        <c:crossBetween val="between"/>
        <c:dispUnits/>
      </c:valAx>
      <c:catAx>
        <c:axId val="36358620"/>
        <c:scaling>
          <c:orientation val="minMax"/>
        </c:scaling>
        <c:axPos val="b"/>
        <c:delete val="1"/>
        <c:majorTickMark val="out"/>
        <c:minorTickMark val="none"/>
        <c:tickLblPos val="nextTo"/>
        <c:crossAx val="58792125"/>
        <c:crosses val="autoZero"/>
        <c:auto val="1"/>
        <c:lblOffset val="100"/>
        <c:tickLblSkip val="1"/>
        <c:noMultiLvlLbl val="0"/>
      </c:catAx>
      <c:valAx>
        <c:axId val="58792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3586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25"/>
          <c:y val="0.966"/>
          <c:w val="0.11275"/>
          <c:h val="0.0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RDR</a:t>
            </a:r>
          </a:p>
        </c:rich>
      </c:tx>
      <c:layout>
        <c:manualLayout>
          <c:xMode val="factor"/>
          <c:yMode val="factor"/>
          <c:x val="0.02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45"/>
          <c:w val="0.993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59367078"/>
        <c:axId val="64541655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44003984"/>
        <c:axId val="60491537"/>
      </c:lineChart>
      <c:catAx>
        <c:axId val="59367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541655"/>
        <c:crosses val="autoZero"/>
        <c:auto val="1"/>
        <c:lblOffset val="100"/>
        <c:tickLblSkip val="1"/>
        <c:noMultiLvlLbl val="0"/>
      </c:catAx>
      <c:valAx>
        <c:axId val="645416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67078"/>
        <c:crossesAt val="1"/>
        <c:crossBetween val="between"/>
        <c:dispUnits/>
      </c:valAx>
      <c:catAx>
        <c:axId val="44003984"/>
        <c:scaling>
          <c:orientation val="minMax"/>
        </c:scaling>
        <c:axPos val="b"/>
        <c:delete val="1"/>
        <c:majorTickMark val="out"/>
        <c:minorTickMark val="none"/>
        <c:tickLblPos val="nextTo"/>
        <c:crossAx val="60491537"/>
        <c:crosses val="autoZero"/>
        <c:auto val="1"/>
        <c:lblOffset val="100"/>
        <c:tickLblSkip val="1"/>
        <c:noMultiLvlLbl val="0"/>
      </c:catAx>
      <c:valAx>
        <c:axId val="60491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0039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"/>
          <c:y val="0.967"/>
          <c:w val="0.12225"/>
          <c:h val="0.0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ROCC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175"/>
          <c:w val="0.9932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ROOC'!$D$67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ROOC'!$C$68:$C$74</c:f>
              <c:strCache/>
            </c:strRef>
          </c:cat>
          <c:val>
            <c:numRef>
              <c:f>'EJECUCION ROOC'!$D$68:$D$74</c:f>
              <c:numCache/>
            </c:numRef>
          </c:val>
        </c:ser>
        <c:overlap val="-27"/>
        <c:gapWidth val="219"/>
        <c:axId val="7552922"/>
        <c:axId val="867435"/>
      </c:barChart>
      <c:lineChart>
        <c:grouping val="standard"/>
        <c:varyColors val="0"/>
        <c:ser>
          <c:idx val="1"/>
          <c:order val="1"/>
          <c:tx>
            <c:strRef>
              <c:f>'EJECUCION ROOC'!$E$67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ROOC'!$C$68:$C$74</c:f>
              <c:strCache/>
            </c:strRef>
          </c:cat>
          <c:val>
            <c:numRef>
              <c:f>'EJECUCION ROOC'!$E$68:$E$74</c:f>
              <c:numCache/>
            </c:numRef>
          </c:val>
          <c:smooth val="0"/>
        </c:ser>
        <c:axId val="7806916"/>
        <c:axId val="3153381"/>
      </c:lineChart>
      <c:catAx>
        <c:axId val="7552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67435"/>
        <c:crosses val="autoZero"/>
        <c:auto val="1"/>
        <c:lblOffset val="100"/>
        <c:tickLblSkip val="1"/>
        <c:noMultiLvlLbl val="0"/>
      </c:catAx>
      <c:valAx>
        <c:axId val="867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552922"/>
        <c:crossesAt val="1"/>
        <c:crossBetween val="between"/>
        <c:dispUnits/>
      </c:valAx>
      <c:catAx>
        <c:axId val="7806916"/>
        <c:scaling>
          <c:orientation val="minMax"/>
        </c:scaling>
        <c:axPos val="b"/>
        <c:delete val="1"/>
        <c:majorTickMark val="out"/>
        <c:minorTickMark val="none"/>
        <c:tickLblPos val="nextTo"/>
        <c:crossAx val="3153381"/>
        <c:crosses val="autoZero"/>
        <c:auto val="1"/>
        <c:lblOffset val="100"/>
        <c:tickLblSkip val="1"/>
        <c:noMultiLvlLbl val="0"/>
      </c:catAx>
      <c:valAx>
        <c:axId val="3153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8069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"/>
          <c:y val="0.9475"/>
          <c:w val="0.129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DYT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475"/>
          <c:w val="0.991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DYT'!$D$64:$D$68</c:f>
              <c:numCache/>
            </c:numRef>
          </c:val>
        </c:ser>
        <c:overlap val="-27"/>
        <c:gapWidth val="219"/>
        <c:axId val="28380430"/>
        <c:axId val="54097279"/>
      </c:barChart>
      <c:lineChart>
        <c:grouping val="standard"/>
        <c:varyColors val="0"/>
        <c:ser>
          <c:idx val="1"/>
          <c:order val="1"/>
          <c:tx>
            <c:strRef>
              <c:f>'EJECUCION DYT'!$E$63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DYT'!$E$64:$E$68</c:f>
              <c:numCache/>
            </c:numRef>
          </c:val>
          <c:smooth val="0"/>
        </c:ser>
        <c:axId val="17113464"/>
        <c:axId val="19803449"/>
      </c:lineChart>
      <c:catAx>
        <c:axId val="283804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097279"/>
        <c:crosses val="autoZero"/>
        <c:auto val="1"/>
        <c:lblOffset val="100"/>
        <c:tickLblSkip val="1"/>
        <c:noMultiLvlLbl val="0"/>
      </c:catAx>
      <c:valAx>
        <c:axId val="540972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380430"/>
        <c:crossesAt val="1"/>
        <c:crossBetween val="between"/>
        <c:dispUnits/>
      </c:valAx>
      <c:catAx>
        <c:axId val="17113464"/>
        <c:scaling>
          <c:orientation val="minMax"/>
        </c:scaling>
        <c:axPos val="b"/>
        <c:delete val="1"/>
        <c:majorTickMark val="out"/>
        <c:minorTickMark val="none"/>
        <c:tickLblPos val="nextTo"/>
        <c:crossAx val="19803449"/>
        <c:crosses val="autoZero"/>
        <c:auto val="1"/>
        <c:lblOffset val="100"/>
        <c:tickLblSkip val="1"/>
        <c:noMultiLvlLbl val="0"/>
      </c:catAx>
      <c:valAx>
        <c:axId val="19803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1134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5"/>
          <c:y val="0.96675"/>
          <c:w val="0.130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133350</xdr:rowOff>
    </xdr:from>
    <xdr:to>
      <xdr:col>27</xdr:col>
      <xdr:colOff>171450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38100" y="8991600"/>
        <a:ext cx="2029777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133350</xdr:rowOff>
    </xdr:from>
    <xdr:to>
      <xdr:col>9</xdr:col>
      <xdr:colOff>762000</xdr:colOff>
      <xdr:row>90</xdr:row>
      <xdr:rowOff>123825</xdr:rowOff>
    </xdr:to>
    <xdr:graphicFrame>
      <xdr:nvGraphicFramePr>
        <xdr:cNvPr id="1" name="Gráfico 2"/>
        <xdr:cNvGraphicFramePr/>
      </xdr:nvGraphicFramePr>
      <xdr:xfrm>
        <a:off x="57150" y="99345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104775</xdr:rowOff>
    </xdr:from>
    <xdr:to>
      <xdr:col>9</xdr:col>
      <xdr:colOff>666750</xdr:colOff>
      <xdr:row>84</xdr:row>
      <xdr:rowOff>152400</xdr:rowOff>
    </xdr:to>
    <xdr:graphicFrame>
      <xdr:nvGraphicFramePr>
        <xdr:cNvPr id="5" name="Gráfico 1"/>
        <xdr:cNvGraphicFramePr/>
      </xdr:nvGraphicFramePr>
      <xdr:xfrm>
        <a:off x="9525" y="101060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133350</xdr:rowOff>
    </xdr:from>
    <xdr:to>
      <xdr:col>7</xdr:col>
      <xdr:colOff>733425</xdr:colOff>
      <xdr:row>91</xdr:row>
      <xdr:rowOff>57150</xdr:rowOff>
    </xdr:to>
    <xdr:graphicFrame>
      <xdr:nvGraphicFramePr>
        <xdr:cNvPr id="1" name="Gráfico 1"/>
        <xdr:cNvGraphicFramePr/>
      </xdr:nvGraphicFramePr>
      <xdr:xfrm>
        <a:off x="0" y="99822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85" zoomScaleNormal="85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bestFit="1" customWidth="1"/>
    <col min="7" max="7" width="11.7109375" style="8" customWidth="1"/>
    <col min="8" max="8" width="5.8515625" style="8" bestFit="1" customWidth="1"/>
    <col min="9" max="9" width="11.57421875" style="8" customWidth="1"/>
    <col min="10" max="10" width="5.8515625" style="8" bestFit="1" customWidth="1"/>
    <col min="11" max="11" width="11.7109375" style="8" customWidth="1"/>
    <col min="12" max="12" width="5.8515625" style="8" bestFit="1" customWidth="1"/>
    <col min="13" max="13" width="11.7109375" style="8" customWidth="1"/>
    <col min="14" max="14" width="5.8515625" style="8" bestFit="1" customWidth="1"/>
    <col min="15" max="15" width="11.7109375" style="8" customWidth="1"/>
    <col min="16" max="16" width="5.8515625" style="8" bestFit="1" customWidth="1"/>
    <col min="17" max="17" width="11.7109375" style="8" customWidth="1"/>
    <col min="18" max="18" width="5.8515625" style="8" bestFit="1" customWidth="1"/>
    <col min="19" max="19" width="11.7109375" style="8" customWidth="1"/>
    <col min="20" max="20" width="5.8515625" style="8" bestFit="1" customWidth="1"/>
    <col min="21" max="21" width="11.7109375" style="8" customWidth="1"/>
    <col min="22" max="22" width="5.8515625" style="8" bestFit="1" customWidth="1"/>
    <col min="23" max="23" width="11.7109375" style="8" customWidth="1"/>
    <col min="24" max="24" width="5.8515625" style="8" bestFit="1" customWidth="1"/>
    <col min="25" max="25" width="11.7109375" style="8" customWidth="1"/>
    <col min="26" max="26" width="5.8515625" style="8" bestFit="1" customWidth="1"/>
    <col min="27" max="27" width="11.8515625" style="8" bestFit="1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170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2" t="s">
        <v>1</v>
      </c>
      <c r="B10" s="59" t="s">
        <v>33</v>
      </c>
      <c r="C10" s="65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53" t="s">
        <v>30</v>
      </c>
    </row>
    <row r="11" spans="1:27" s="10" customFormat="1" ht="12.75" customHeight="1">
      <c r="A11" s="63"/>
      <c r="B11" s="60"/>
      <c r="C11" s="58" t="s">
        <v>2</v>
      </c>
      <c r="D11" s="58"/>
      <c r="E11" s="58" t="s">
        <v>3</v>
      </c>
      <c r="F11" s="58"/>
      <c r="G11" s="58" t="s">
        <v>4</v>
      </c>
      <c r="H11" s="58"/>
      <c r="I11" s="58" t="s">
        <v>20</v>
      </c>
      <c r="J11" s="58"/>
      <c r="K11" s="58" t="s">
        <v>21</v>
      </c>
      <c r="L11" s="58"/>
      <c r="M11" s="58" t="s">
        <v>22</v>
      </c>
      <c r="N11" s="58"/>
      <c r="O11" s="58" t="s">
        <v>24</v>
      </c>
      <c r="P11" s="58"/>
      <c r="Q11" s="58" t="s">
        <v>25</v>
      </c>
      <c r="R11" s="58"/>
      <c r="S11" s="58" t="s">
        <v>26</v>
      </c>
      <c r="T11" s="58"/>
      <c r="U11" s="58" t="s">
        <v>27</v>
      </c>
      <c r="V11" s="58"/>
      <c r="W11" s="58" t="s">
        <v>28</v>
      </c>
      <c r="X11" s="58"/>
      <c r="Y11" s="58" t="s">
        <v>29</v>
      </c>
      <c r="Z11" s="58"/>
      <c r="AA11" s="54"/>
    </row>
    <row r="12" spans="1:27" s="10" customFormat="1" ht="15.75" customHeight="1">
      <c r="A12" s="64"/>
      <c r="B12" s="61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5"/>
    </row>
    <row r="13" spans="1:28" ht="15" customHeight="1">
      <c r="A13" s="2" t="s">
        <v>5</v>
      </c>
      <c r="B13" s="3" t="s">
        <v>6</v>
      </c>
      <c r="C13" s="41">
        <v>109233001.57000001</v>
      </c>
      <c r="D13" s="39">
        <f aca="true" t="shared" si="0" ref="D13:D47">+C13/$C$47*100</f>
        <v>20.65524142631478</v>
      </c>
      <c r="E13" s="41">
        <v>153662076.99</v>
      </c>
      <c r="F13" s="39">
        <f aca="true" t="shared" si="1" ref="F13:F47">+E13/$E$47*100</f>
        <v>17.631561228641974</v>
      </c>
      <c r="G13" s="41">
        <v>191492041</v>
      </c>
      <c r="H13" s="39">
        <f aca="true" t="shared" si="2" ref="H13:H47">+G13/$G$47*100</f>
        <v>24.07804346986689</v>
      </c>
      <c r="I13" s="4">
        <v>130365716.78000008</v>
      </c>
      <c r="J13" s="39">
        <f aca="true" t="shared" si="3" ref="J13:J47">+I13/$I$47*100</f>
        <v>16.325942132621943</v>
      </c>
      <c r="K13" s="4">
        <v>98638625.83000004</v>
      </c>
      <c r="L13" s="39">
        <f aca="true" t="shared" si="4" ref="L13:L47">+K13/$K$47*100</f>
        <v>10.258956857305332</v>
      </c>
      <c r="M13" s="4">
        <v>117711334.37</v>
      </c>
      <c r="N13" s="39">
        <f aca="true" t="shared" si="5" ref="N13:N47">+M13/$M$47*100</f>
        <v>13.645785717322061</v>
      </c>
      <c r="O13" s="4">
        <v>112544130.57999991</v>
      </c>
      <c r="P13" s="39">
        <f aca="true" t="shared" si="6" ref="P13:P47">+O13/$O$47*100</f>
        <v>12.416740583249256</v>
      </c>
      <c r="Q13" s="4">
        <v>170357589.30000004</v>
      </c>
      <c r="R13" s="39">
        <f aca="true" t="shared" si="7" ref="R13:R47">+Q13/$Q$47*100</f>
        <v>13.539266607381716</v>
      </c>
      <c r="S13" s="4">
        <v>136722285.64000002</v>
      </c>
      <c r="T13" s="39">
        <f aca="true" t="shared" si="8" ref="T13:T47">+S13/$S$47*100</f>
        <v>7.799106772603233</v>
      </c>
      <c r="U13" s="4">
        <v>151336405.31000006</v>
      </c>
      <c r="V13" s="39">
        <f aca="true" t="shared" si="9" ref="V13:V47">+U13/$U$47*100</f>
        <v>10.02905148330603</v>
      </c>
      <c r="W13" s="4">
        <v>172509336.20999995</v>
      </c>
      <c r="X13" s="39">
        <f aca="true" t="shared" si="10" ref="X13:X47">+W13/$W$47*100</f>
        <v>12.947839436157146</v>
      </c>
      <c r="Y13" s="4">
        <v>247592266.9400002</v>
      </c>
      <c r="Z13" s="39">
        <f aca="true" t="shared" si="11" ref="Z13:Z47">+Y13/$Y$47*100</f>
        <v>13.199649287865286</v>
      </c>
      <c r="AA13" s="24">
        <f aca="true" t="shared" si="12" ref="AA13:AA46">+C13+E13+G13+I13+K13+M13+O13+Q13+S13+U13+W13+Y13</f>
        <v>1792164810.5200007</v>
      </c>
      <c r="AB13" s="8"/>
    </row>
    <row r="14" spans="1:28" ht="15" customHeight="1">
      <c r="A14" s="2" t="s">
        <v>35</v>
      </c>
      <c r="B14" s="3" t="s">
        <v>66</v>
      </c>
      <c r="C14" s="41">
        <v>2744455.4999999995</v>
      </c>
      <c r="D14" s="39">
        <f t="shared" si="0"/>
        <v>0.5189584660451753</v>
      </c>
      <c r="E14" s="41">
        <v>3331711.6199999996</v>
      </c>
      <c r="F14" s="39">
        <f t="shared" si="1"/>
        <v>0.3822887115344069</v>
      </c>
      <c r="G14" s="41">
        <v>3232958.7199999983</v>
      </c>
      <c r="H14" s="39">
        <f t="shared" si="2"/>
        <v>0.4065094308355363</v>
      </c>
      <c r="I14" s="4">
        <v>4021505.509999998</v>
      </c>
      <c r="J14" s="39">
        <f t="shared" si="3"/>
        <v>0.5036206440154566</v>
      </c>
      <c r="K14" s="4">
        <v>3526520.619999997</v>
      </c>
      <c r="L14" s="39">
        <f t="shared" si="4"/>
        <v>0.3667774423310577</v>
      </c>
      <c r="M14" s="4">
        <v>3532170.6399999983</v>
      </c>
      <c r="N14" s="39">
        <f t="shared" si="5"/>
        <v>0.409469860556949</v>
      </c>
      <c r="O14" s="4">
        <v>4569826.24</v>
      </c>
      <c r="P14" s="39">
        <f t="shared" si="6"/>
        <v>0.5041786421040511</v>
      </c>
      <c r="Q14" s="4">
        <v>3940347.219999997</v>
      </c>
      <c r="R14" s="39">
        <f t="shared" si="7"/>
        <v>0.3131613434801952</v>
      </c>
      <c r="S14" s="4">
        <v>4142262.7899999963</v>
      </c>
      <c r="T14" s="39">
        <f t="shared" si="8"/>
        <v>0.2362888363675788</v>
      </c>
      <c r="U14" s="4">
        <v>3419060.669999999</v>
      </c>
      <c r="V14" s="39">
        <f t="shared" si="9"/>
        <v>0.22658087730930782</v>
      </c>
      <c r="W14" s="4">
        <v>3439055.1499999985</v>
      </c>
      <c r="X14" s="39">
        <f t="shared" si="10"/>
        <v>0.2581212986645769</v>
      </c>
      <c r="Y14" s="4">
        <v>6574306.119999998</v>
      </c>
      <c r="Z14" s="39">
        <f t="shared" si="11"/>
        <v>0.3504896827658017</v>
      </c>
      <c r="AA14" s="24">
        <f t="shared" si="12"/>
        <v>46474180.799999975</v>
      </c>
      <c r="AB14" s="8"/>
    </row>
    <row r="15" spans="1:28" ht="15" customHeight="1">
      <c r="A15" s="2" t="s">
        <v>36</v>
      </c>
      <c r="B15" s="3" t="s">
        <v>67</v>
      </c>
      <c r="C15" s="41">
        <v>3544718.2699999996</v>
      </c>
      <c r="D15" s="39">
        <f t="shared" si="0"/>
        <v>0.6702828870650326</v>
      </c>
      <c r="E15" s="41">
        <v>5002362.909999999</v>
      </c>
      <c r="F15" s="39">
        <f t="shared" si="1"/>
        <v>0.5739833123646536</v>
      </c>
      <c r="G15" s="41">
        <v>4532810.16</v>
      </c>
      <c r="H15" s="39">
        <f t="shared" si="2"/>
        <v>0.569951625682105</v>
      </c>
      <c r="I15" s="4">
        <v>6541582.159999996</v>
      </c>
      <c r="J15" s="39">
        <f t="shared" si="3"/>
        <v>0.8192145484090663</v>
      </c>
      <c r="K15" s="4">
        <v>5297157.299999996</v>
      </c>
      <c r="L15" s="39">
        <f t="shared" si="4"/>
        <v>0.5509333463416106</v>
      </c>
      <c r="M15" s="4">
        <v>5435673.449999998</v>
      </c>
      <c r="N15" s="39">
        <f t="shared" si="5"/>
        <v>0.6301350292647838</v>
      </c>
      <c r="O15" s="4">
        <v>5138607.220000001</v>
      </c>
      <c r="P15" s="39">
        <f t="shared" si="6"/>
        <v>0.5669309672670777</v>
      </c>
      <c r="Q15" s="4">
        <v>5490745.109999999</v>
      </c>
      <c r="R15" s="39">
        <f t="shared" si="7"/>
        <v>0.4363801003696606</v>
      </c>
      <c r="S15" s="4">
        <v>5948177.059999999</v>
      </c>
      <c r="T15" s="39">
        <f t="shared" si="8"/>
        <v>0.33930436268041</v>
      </c>
      <c r="U15" s="4">
        <v>6199596.15</v>
      </c>
      <c r="V15" s="39">
        <f t="shared" si="9"/>
        <v>0.41084674131576826</v>
      </c>
      <c r="W15" s="4">
        <v>4810547.540000001</v>
      </c>
      <c r="X15" s="39">
        <f t="shared" si="10"/>
        <v>0.3610598621288427</v>
      </c>
      <c r="Y15" s="4">
        <v>14867512.540000003</v>
      </c>
      <c r="Z15" s="39">
        <f t="shared" si="11"/>
        <v>0.7926174501988632</v>
      </c>
      <c r="AA15" s="24">
        <f t="shared" si="12"/>
        <v>72809489.86999999</v>
      </c>
      <c r="AB15" s="8"/>
    </row>
    <row r="16" spans="1:28" ht="15" customHeight="1">
      <c r="A16" s="2" t="s">
        <v>37</v>
      </c>
      <c r="B16" s="3" t="s">
        <v>68</v>
      </c>
      <c r="C16" s="41">
        <v>1953772.2200000004</v>
      </c>
      <c r="D16" s="39">
        <f t="shared" si="0"/>
        <v>0.369445463514667</v>
      </c>
      <c r="E16" s="41">
        <v>3373767.9300000016</v>
      </c>
      <c r="F16" s="39">
        <f t="shared" si="1"/>
        <v>0.38711435504607206</v>
      </c>
      <c r="G16" s="41">
        <v>5877536.039999997</v>
      </c>
      <c r="H16" s="39">
        <f t="shared" si="2"/>
        <v>0.7390362937686232</v>
      </c>
      <c r="I16" s="4">
        <v>2926924.2100000014</v>
      </c>
      <c r="J16" s="39">
        <f t="shared" si="3"/>
        <v>0.3665441840025312</v>
      </c>
      <c r="K16" s="4">
        <v>2813119.2799999993</v>
      </c>
      <c r="L16" s="39">
        <f t="shared" si="4"/>
        <v>0.29257979909120374</v>
      </c>
      <c r="M16" s="4">
        <v>2556307.3000000007</v>
      </c>
      <c r="N16" s="39">
        <f t="shared" si="5"/>
        <v>0.29634207980158955</v>
      </c>
      <c r="O16" s="4">
        <v>2982342.620000001</v>
      </c>
      <c r="P16" s="39">
        <f t="shared" si="6"/>
        <v>0.32903514783105586</v>
      </c>
      <c r="Q16" s="4">
        <v>3933568.6099999975</v>
      </c>
      <c r="R16" s="39">
        <f t="shared" si="7"/>
        <v>0.31262260958289967</v>
      </c>
      <c r="S16" s="4">
        <v>3801388.0000000014</v>
      </c>
      <c r="T16" s="39">
        <f t="shared" si="8"/>
        <v>0.21684417253056</v>
      </c>
      <c r="U16" s="4">
        <v>2881078.970000001</v>
      </c>
      <c r="V16" s="39">
        <f t="shared" si="9"/>
        <v>0.19092887305214076</v>
      </c>
      <c r="W16" s="4">
        <v>3857453.6199999996</v>
      </c>
      <c r="X16" s="39">
        <f t="shared" si="10"/>
        <v>0.2895245625627067</v>
      </c>
      <c r="Y16" s="4">
        <v>8379211.429999994</v>
      </c>
      <c r="Z16" s="39">
        <f t="shared" si="11"/>
        <v>0.4467128701223725</v>
      </c>
      <c r="AA16" s="24">
        <f t="shared" si="12"/>
        <v>45336470.23</v>
      </c>
      <c r="AB16" s="8"/>
    </row>
    <row r="17" spans="1:28" ht="15" customHeight="1">
      <c r="A17" s="2" t="s">
        <v>38</v>
      </c>
      <c r="B17" s="3" t="s">
        <v>69</v>
      </c>
      <c r="C17" s="41">
        <v>2666299.4600000004</v>
      </c>
      <c r="D17" s="39">
        <f t="shared" si="0"/>
        <v>0.5041796734465834</v>
      </c>
      <c r="E17" s="41">
        <v>3807753.9700000007</v>
      </c>
      <c r="F17" s="39">
        <f t="shared" si="1"/>
        <v>0.43691097101354864</v>
      </c>
      <c r="G17" s="41">
        <v>4852581.489999999</v>
      </c>
      <c r="H17" s="39">
        <f t="shared" si="2"/>
        <v>0.6101593959056055</v>
      </c>
      <c r="I17" s="4">
        <v>2877352.82</v>
      </c>
      <c r="J17" s="39">
        <f t="shared" si="3"/>
        <v>0.3603362662726007</v>
      </c>
      <c r="K17" s="4">
        <v>3745854.0300000003</v>
      </c>
      <c r="L17" s="39">
        <f t="shared" si="4"/>
        <v>0.3895893172088942</v>
      </c>
      <c r="M17" s="4">
        <v>2993960.5699999994</v>
      </c>
      <c r="N17" s="39">
        <f t="shared" si="5"/>
        <v>0.3470774042532962</v>
      </c>
      <c r="O17" s="4">
        <v>3734202.26</v>
      </c>
      <c r="P17" s="39">
        <f t="shared" si="6"/>
        <v>0.4119861294307501</v>
      </c>
      <c r="Q17" s="4">
        <v>4612905.179999999</v>
      </c>
      <c r="R17" s="39">
        <f t="shared" si="7"/>
        <v>0.36661327108009334</v>
      </c>
      <c r="S17" s="4">
        <v>5374963.879999996</v>
      </c>
      <c r="T17" s="39">
        <f t="shared" si="8"/>
        <v>0.30660632246438585</v>
      </c>
      <c r="U17" s="4">
        <v>3389848.2299999995</v>
      </c>
      <c r="V17" s="39">
        <f t="shared" si="9"/>
        <v>0.22464497124551003</v>
      </c>
      <c r="W17" s="4">
        <v>5285558.159999999</v>
      </c>
      <c r="X17" s="39">
        <f t="shared" si="10"/>
        <v>0.39671220056658646</v>
      </c>
      <c r="Y17" s="4">
        <v>7412376.579999996</v>
      </c>
      <c r="Z17" s="39">
        <f t="shared" si="11"/>
        <v>0.3951689301721864</v>
      </c>
      <c r="AA17" s="24">
        <f t="shared" si="12"/>
        <v>50753656.62999999</v>
      </c>
      <c r="AB17" s="8"/>
    </row>
    <row r="18" spans="1:28" ht="15" customHeight="1">
      <c r="A18" s="2" t="s">
        <v>39</v>
      </c>
      <c r="B18" s="3" t="s">
        <v>70</v>
      </c>
      <c r="C18" s="41">
        <v>13026599.18000001</v>
      </c>
      <c r="D18" s="39">
        <f t="shared" si="0"/>
        <v>2.4632441401356826</v>
      </c>
      <c r="E18" s="41">
        <v>17085361.020000007</v>
      </c>
      <c r="F18" s="39">
        <f t="shared" si="1"/>
        <v>1.9604159649435637</v>
      </c>
      <c r="G18" s="41">
        <v>16975281.599999998</v>
      </c>
      <c r="H18" s="39">
        <f t="shared" si="2"/>
        <v>2.134457213697104</v>
      </c>
      <c r="I18" s="4">
        <v>18346045.689999998</v>
      </c>
      <c r="J18" s="39">
        <f t="shared" si="3"/>
        <v>2.2975095576916904</v>
      </c>
      <c r="K18" s="4">
        <v>18228716.979999993</v>
      </c>
      <c r="L18" s="39">
        <f t="shared" si="4"/>
        <v>1.895886317233876</v>
      </c>
      <c r="M18" s="4">
        <v>19475204.6</v>
      </c>
      <c r="N18" s="39">
        <f t="shared" si="5"/>
        <v>2.2576795190959564</v>
      </c>
      <c r="O18" s="4">
        <v>18168972.18</v>
      </c>
      <c r="P18" s="39">
        <f t="shared" si="6"/>
        <v>2.004541801164562</v>
      </c>
      <c r="Q18" s="4">
        <v>15967044.810000004</v>
      </c>
      <c r="R18" s="39">
        <f t="shared" si="7"/>
        <v>1.2689899962948146</v>
      </c>
      <c r="S18" s="4">
        <v>18641468.42</v>
      </c>
      <c r="T18" s="39">
        <f t="shared" si="8"/>
        <v>1.063373113791453</v>
      </c>
      <c r="U18" s="4">
        <v>22928038.38999998</v>
      </c>
      <c r="V18" s="39">
        <f t="shared" si="9"/>
        <v>1.5194392714264662</v>
      </c>
      <c r="W18" s="4">
        <v>17486053.740000002</v>
      </c>
      <c r="X18" s="39">
        <f t="shared" si="10"/>
        <v>1.3124310902334277</v>
      </c>
      <c r="Y18" s="4">
        <v>35739570.20999998</v>
      </c>
      <c r="Z18" s="39">
        <f t="shared" si="11"/>
        <v>1.905349461440806</v>
      </c>
      <c r="AA18" s="24">
        <f t="shared" si="12"/>
        <v>232068356.82</v>
      </c>
      <c r="AB18" s="8"/>
    </row>
    <row r="19" spans="1:28" ht="15" customHeight="1">
      <c r="A19" s="2" t="s">
        <v>40</v>
      </c>
      <c r="B19" s="3" t="s">
        <v>71</v>
      </c>
      <c r="C19" s="41">
        <v>10365220.489999993</v>
      </c>
      <c r="D19" s="39">
        <f t="shared" si="0"/>
        <v>1.9599949518986253</v>
      </c>
      <c r="E19" s="41">
        <v>11580183.170000002</v>
      </c>
      <c r="F19" s="39">
        <f t="shared" si="1"/>
        <v>1.3287384408713396</v>
      </c>
      <c r="G19" s="41">
        <v>15609803.189999998</v>
      </c>
      <c r="H19" s="39">
        <f t="shared" si="2"/>
        <v>1.962763140452855</v>
      </c>
      <c r="I19" s="4">
        <v>15208095.839999998</v>
      </c>
      <c r="J19" s="39">
        <f t="shared" si="3"/>
        <v>1.9045382387626246</v>
      </c>
      <c r="K19" s="4">
        <v>14651354.250000007</v>
      </c>
      <c r="L19" s="39">
        <f t="shared" si="4"/>
        <v>1.5238210172442659</v>
      </c>
      <c r="M19" s="4">
        <v>13806045.83</v>
      </c>
      <c r="N19" s="39">
        <f t="shared" si="5"/>
        <v>1.6004775071832174</v>
      </c>
      <c r="O19" s="4">
        <v>14463914.339999998</v>
      </c>
      <c r="P19" s="39">
        <f t="shared" si="6"/>
        <v>1.5957711099865606</v>
      </c>
      <c r="Q19" s="4">
        <v>14927319.849999998</v>
      </c>
      <c r="R19" s="39">
        <f t="shared" si="7"/>
        <v>1.1863572618822633</v>
      </c>
      <c r="S19" s="4">
        <v>16749198.520000005</v>
      </c>
      <c r="T19" s="39">
        <f t="shared" si="8"/>
        <v>0.9554315670011795</v>
      </c>
      <c r="U19" s="4">
        <v>12733994.669999992</v>
      </c>
      <c r="V19" s="39">
        <f t="shared" si="9"/>
        <v>0.843880808930088</v>
      </c>
      <c r="W19" s="4">
        <v>15794787.729999999</v>
      </c>
      <c r="X19" s="39">
        <f t="shared" si="10"/>
        <v>1.1854916374338824</v>
      </c>
      <c r="Y19" s="4">
        <v>27967947.299999997</v>
      </c>
      <c r="Z19" s="39">
        <f t="shared" si="11"/>
        <v>1.4910283759022256</v>
      </c>
      <c r="AA19" s="24">
        <f t="shared" si="12"/>
        <v>183857865.18</v>
      </c>
      <c r="AB19" s="8"/>
    </row>
    <row r="20" spans="1:28" ht="15" customHeight="1">
      <c r="A20" s="2" t="s">
        <v>41</v>
      </c>
      <c r="B20" s="3" t="s">
        <v>72</v>
      </c>
      <c r="C20" s="41">
        <v>13421894.850000009</v>
      </c>
      <c r="D20" s="39">
        <f t="shared" si="0"/>
        <v>2.537991948776595</v>
      </c>
      <c r="E20" s="41">
        <v>15771786.090000017</v>
      </c>
      <c r="F20" s="39">
        <f t="shared" si="1"/>
        <v>1.80969317594852</v>
      </c>
      <c r="G20" s="41">
        <v>20619615.750000004</v>
      </c>
      <c r="H20" s="39">
        <f t="shared" si="2"/>
        <v>2.5926926349928667</v>
      </c>
      <c r="I20" s="4">
        <v>19906680.78999999</v>
      </c>
      <c r="J20" s="39">
        <f t="shared" si="3"/>
        <v>2.4929508052992624</v>
      </c>
      <c r="K20" s="4">
        <v>18387239.28000002</v>
      </c>
      <c r="L20" s="39">
        <f t="shared" si="4"/>
        <v>1.912373503900729</v>
      </c>
      <c r="M20" s="4">
        <v>22252859.81000001</v>
      </c>
      <c r="N20" s="39">
        <f t="shared" si="5"/>
        <v>2.5796815420542774</v>
      </c>
      <c r="O20" s="4">
        <v>21260521.609999996</v>
      </c>
      <c r="P20" s="39">
        <f t="shared" si="6"/>
        <v>2.345625490511786</v>
      </c>
      <c r="Q20" s="4">
        <v>22328222.520000003</v>
      </c>
      <c r="R20" s="39">
        <f t="shared" si="7"/>
        <v>1.7745482241760295</v>
      </c>
      <c r="S20" s="4">
        <v>25839542.640000004</v>
      </c>
      <c r="T20" s="39">
        <f t="shared" si="8"/>
        <v>1.4739758852132223</v>
      </c>
      <c r="U20" s="4">
        <v>20904811.41999999</v>
      </c>
      <c r="V20" s="39">
        <f t="shared" si="9"/>
        <v>1.3853601818446923</v>
      </c>
      <c r="W20" s="4">
        <v>17369813.449999988</v>
      </c>
      <c r="X20" s="39">
        <f t="shared" si="10"/>
        <v>1.30370657338119</v>
      </c>
      <c r="Y20" s="4">
        <v>45881337.74999998</v>
      </c>
      <c r="Z20" s="39">
        <f t="shared" si="11"/>
        <v>2.446027796598571</v>
      </c>
      <c r="AA20" s="24">
        <f t="shared" si="12"/>
        <v>263944325.96</v>
      </c>
      <c r="AB20" s="8"/>
    </row>
    <row r="21" spans="1:28" ht="15" customHeight="1">
      <c r="A21" s="2" t="s">
        <v>42</v>
      </c>
      <c r="B21" s="3" t="s">
        <v>73</v>
      </c>
      <c r="C21" s="41">
        <v>2899642.510000001</v>
      </c>
      <c r="D21" s="39">
        <f t="shared" si="0"/>
        <v>0.5483033079126198</v>
      </c>
      <c r="E21" s="41">
        <v>3047148.7100000014</v>
      </c>
      <c r="F21" s="39">
        <f t="shared" si="1"/>
        <v>0.34963726968651354</v>
      </c>
      <c r="G21" s="41">
        <v>5547020.04</v>
      </c>
      <c r="H21" s="39">
        <f t="shared" si="2"/>
        <v>0.6974774980404683</v>
      </c>
      <c r="I21" s="4">
        <v>4940752.989999999</v>
      </c>
      <c r="J21" s="39">
        <f t="shared" si="3"/>
        <v>0.6187397223645962</v>
      </c>
      <c r="K21" s="4">
        <v>3808742.84</v>
      </c>
      <c r="L21" s="39">
        <f t="shared" si="4"/>
        <v>0.3961300975894847</v>
      </c>
      <c r="M21" s="4">
        <v>4811230.52</v>
      </c>
      <c r="N21" s="39">
        <f t="shared" si="5"/>
        <v>0.5577459559348293</v>
      </c>
      <c r="O21" s="4">
        <v>4229964.130000001</v>
      </c>
      <c r="P21" s="39">
        <f t="shared" si="6"/>
        <v>0.46668242055790804</v>
      </c>
      <c r="Q21" s="4">
        <v>4071198.610000001</v>
      </c>
      <c r="R21" s="39">
        <f t="shared" si="7"/>
        <v>0.3235608323578916</v>
      </c>
      <c r="S21" s="4">
        <v>5382790</v>
      </c>
      <c r="T21" s="39">
        <f t="shared" si="8"/>
        <v>0.3070527511150592</v>
      </c>
      <c r="U21" s="4">
        <v>3910164.0600000015</v>
      </c>
      <c r="V21" s="39">
        <f t="shared" si="9"/>
        <v>0.2591262597098417</v>
      </c>
      <c r="W21" s="4">
        <v>3481723.88</v>
      </c>
      <c r="X21" s="39">
        <f t="shared" si="10"/>
        <v>0.26132383759448286</v>
      </c>
      <c r="Y21" s="4">
        <v>10575987.769999996</v>
      </c>
      <c r="Z21" s="39">
        <f t="shared" si="11"/>
        <v>0.563827502215899</v>
      </c>
      <c r="AA21" s="24">
        <f t="shared" si="12"/>
        <v>56706366.06</v>
      </c>
      <c r="AB21" s="8"/>
    </row>
    <row r="22" spans="1:28" ht="15" customHeight="1">
      <c r="A22" s="2" t="s">
        <v>43</v>
      </c>
      <c r="B22" s="3" t="s">
        <v>74</v>
      </c>
      <c r="C22" s="41">
        <v>6350973.029999999</v>
      </c>
      <c r="D22" s="39">
        <f t="shared" si="0"/>
        <v>1.200927186300918</v>
      </c>
      <c r="E22" s="41">
        <v>7570898.959999998</v>
      </c>
      <c r="F22" s="39">
        <f t="shared" si="1"/>
        <v>0.8687033989381053</v>
      </c>
      <c r="G22" s="41">
        <v>7548234.729999999</v>
      </c>
      <c r="H22" s="39">
        <f t="shared" si="2"/>
        <v>0.9491085008055188</v>
      </c>
      <c r="I22" s="4">
        <v>9000370.989999998</v>
      </c>
      <c r="J22" s="39">
        <f t="shared" si="3"/>
        <v>1.1271332646668024</v>
      </c>
      <c r="K22" s="4">
        <v>9106188.370000008</v>
      </c>
      <c r="L22" s="39">
        <f t="shared" si="4"/>
        <v>0.9470934214283508</v>
      </c>
      <c r="M22" s="4">
        <v>10662315.289999997</v>
      </c>
      <c r="N22" s="39">
        <f t="shared" si="5"/>
        <v>1.2360378928381914</v>
      </c>
      <c r="O22" s="4">
        <v>9985298.459999999</v>
      </c>
      <c r="P22" s="39">
        <f t="shared" si="6"/>
        <v>1.1016555015812748</v>
      </c>
      <c r="Q22" s="4">
        <v>9306847.24</v>
      </c>
      <c r="R22" s="39">
        <f t="shared" si="7"/>
        <v>0.7396669944338937</v>
      </c>
      <c r="S22" s="4">
        <v>11386299.590000007</v>
      </c>
      <c r="T22" s="39">
        <f t="shared" si="8"/>
        <v>0.6495134705477592</v>
      </c>
      <c r="U22" s="4">
        <v>8171840.16</v>
      </c>
      <c r="V22" s="39">
        <f t="shared" si="9"/>
        <v>0.5415471942135016</v>
      </c>
      <c r="W22" s="4">
        <v>8744705.219999999</v>
      </c>
      <c r="X22" s="39">
        <f t="shared" si="10"/>
        <v>0.6563415151470616</v>
      </c>
      <c r="Y22" s="4">
        <v>19255598.450000014</v>
      </c>
      <c r="Z22" s="39">
        <f t="shared" si="11"/>
        <v>1.0265552697150906</v>
      </c>
      <c r="AA22" s="24">
        <f t="shared" si="12"/>
        <v>117089570.49000002</v>
      </c>
      <c r="AB22" s="8"/>
    </row>
    <row r="23" spans="1:28" ht="15" customHeight="1">
      <c r="A23" s="2" t="s">
        <v>44</v>
      </c>
      <c r="B23" s="3" t="s">
        <v>75</v>
      </c>
      <c r="C23" s="41">
        <v>13048317.769999987</v>
      </c>
      <c r="D23" s="39">
        <f t="shared" si="0"/>
        <v>2.4673509825133606</v>
      </c>
      <c r="E23" s="41">
        <v>16677049.339999985</v>
      </c>
      <c r="F23" s="39">
        <f t="shared" si="1"/>
        <v>1.9135652876176377</v>
      </c>
      <c r="G23" s="41">
        <v>17913464.299999993</v>
      </c>
      <c r="H23" s="39">
        <f t="shared" si="2"/>
        <v>2.252423494255349</v>
      </c>
      <c r="I23" s="4">
        <v>21131613.090000026</v>
      </c>
      <c r="J23" s="39">
        <f t="shared" si="3"/>
        <v>2.6463513644349757</v>
      </c>
      <c r="K23" s="4">
        <v>21081634.720000047</v>
      </c>
      <c r="L23" s="39">
        <f t="shared" si="4"/>
        <v>2.1926053739505</v>
      </c>
      <c r="M23" s="4">
        <v>24774740.67000002</v>
      </c>
      <c r="N23" s="39">
        <f t="shared" si="5"/>
        <v>2.872032707762807</v>
      </c>
      <c r="O23" s="4">
        <v>20535417.12000002</v>
      </c>
      <c r="P23" s="39">
        <f t="shared" si="6"/>
        <v>2.265626344384134</v>
      </c>
      <c r="Q23" s="4">
        <v>22082618.770000026</v>
      </c>
      <c r="R23" s="39">
        <f t="shared" si="7"/>
        <v>1.7550287260152138</v>
      </c>
      <c r="S23" s="4">
        <v>25245691.560000032</v>
      </c>
      <c r="T23" s="39">
        <f t="shared" si="8"/>
        <v>1.4401005885981508</v>
      </c>
      <c r="U23" s="4">
        <v>20007112.320000015</v>
      </c>
      <c r="V23" s="39">
        <f t="shared" si="9"/>
        <v>1.3258697342423775</v>
      </c>
      <c r="W23" s="4">
        <v>20234371.699999996</v>
      </c>
      <c r="X23" s="39">
        <f t="shared" si="10"/>
        <v>1.5187085036614674</v>
      </c>
      <c r="Y23" s="4">
        <v>38500775.34</v>
      </c>
      <c r="Z23" s="39">
        <f t="shared" si="11"/>
        <v>2.052554944787695</v>
      </c>
      <c r="AA23" s="24">
        <f t="shared" si="12"/>
        <v>261232806.70000014</v>
      </c>
      <c r="AB23" s="8"/>
    </row>
    <row r="24" spans="1:28" ht="15" customHeight="1">
      <c r="A24" s="2" t="s">
        <v>45</v>
      </c>
      <c r="B24" s="3" t="s">
        <v>76</v>
      </c>
      <c r="C24" s="41">
        <v>10430801.71</v>
      </c>
      <c r="D24" s="39">
        <f t="shared" si="0"/>
        <v>1.9723959288255877</v>
      </c>
      <c r="E24" s="41">
        <v>15203901.010000004</v>
      </c>
      <c r="F24" s="39">
        <f t="shared" si="1"/>
        <v>1.7445326577843403</v>
      </c>
      <c r="G24" s="41">
        <v>15057670.57</v>
      </c>
      <c r="H24" s="39">
        <f t="shared" si="2"/>
        <v>1.8933384627687757</v>
      </c>
      <c r="I24" s="4">
        <v>17301869.880000018</v>
      </c>
      <c r="J24" s="39">
        <f t="shared" si="3"/>
        <v>2.166745471309138</v>
      </c>
      <c r="K24" s="4">
        <v>15984174.4</v>
      </c>
      <c r="L24" s="39">
        <f t="shared" si="4"/>
        <v>1.6624416063121088</v>
      </c>
      <c r="M24" s="4">
        <v>19886281.14</v>
      </c>
      <c r="N24" s="39">
        <f t="shared" si="5"/>
        <v>2.3053339137069804</v>
      </c>
      <c r="O24" s="4">
        <v>16069761.890000006</v>
      </c>
      <c r="P24" s="39">
        <f t="shared" si="6"/>
        <v>1.7729406553181397</v>
      </c>
      <c r="Q24" s="4">
        <v>19109528.729999993</v>
      </c>
      <c r="R24" s="39">
        <f t="shared" si="7"/>
        <v>1.5187406987854715</v>
      </c>
      <c r="S24" s="4">
        <v>20690679.949999984</v>
      </c>
      <c r="T24" s="39">
        <f t="shared" si="8"/>
        <v>1.1802671479081834</v>
      </c>
      <c r="U24" s="4">
        <v>14374435.500000006</v>
      </c>
      <c r="V24" s="39">
        <f t="shared" si="9"/>
        <v>0.9525926916108396</v>
      </c>
      <c r="W24" s="4">
        <v>16234857.500000002</v>
      </c>
      <c r="X24" s="39">
        <f t="shared" si="10"/>
        <v>1.2185214597487186</v>
      </c>
      <c r="Y24" s="4">
        <v>31749470.16000001</v>
      </c>
      <c r="Z24" s="39">
        <f t="shared" si="11"/>
        <v>1.6926290807341802</v>
      </c>
      <c r="AA24" s="24">
        <f t="shared" si="12"/>
        <v>212093432.44</v>
      </c>
      <c r="AB24" s="8"/>
    </row>
    <row r="25" spans="1:28" ht="15" customHeight="1">
      <c r="A25" s="2" t="s">
        <v>46</v>
      </c>
      <c r="B25" s="3" t="s">
        <v>77</v>
      </c>
      <c r="C25" s="41">
        <v>17774702.39</v>
      </c>
      <c r="D25" s="39">
        <f t="shared" si="0"/>
        <v>3.3610791964832054</v>
      </c>
      <c r="E25" s="41">
        <v>22606288.909999993</v>
      </c>
      <c r="F25" s="39">
        <f t="shared" si="1"/>
        <v>2.5939006869923666</v>
      </c>
      <c r="G25" s="41">
        <v>21919791.959999982</v>
      </c>
      <c r="H25" s="39">
        <f t="shared" si="2"/>
        <v>2.756175666138095</v>
      </c>
      <c r="I25" s="4">
        <v>26136364.139999993</v>
      </c>
      <c r="J25" s="39">
        <f t="shared" si="3"/>
        <v>3.273105683351231</v>
      </c>
      <c r="K25" s="4">
        <v>21845966.59999999</v>
      </c>
      <c r="L25" s="39">
        <f t="shared" si="4"/>
        <v>2.2721000720528086</v>
      </c>
      <c r="M25" s="4">
        <v>27692369.85999997</v>
      </c>
      <c r="N25" s="39">
        <f t="shared" si="5"/>
        <v>3.210261332409934</v>
      </c>
      <c r="O25" s="4">
        <v>24602449.36</v>
      </c>
      <c r="P25" s="39">
        <f t="shared" si="6"/>
        <v>2.7143328562878746</v>
      </c>
      <c r="Q25" s="4">
        <v>24752236.619999997</v>
      </c>
      <c r="R25" s="39">
        <f t="shared" si="7"/>
        <v>1.9671981277982122</v>
      </c>
      <c r="S25" s="4">
        <v>31313828.12000001</v>
      </c>
      <c r="T25" s="39">
        <f t="shared" si="8"/>
        <v>1.786247851428368</v>
      </c>
      <c r="U25" s="4">
        <v>23976265.72</v>
      </c>
      <c r="V25" s="39">
        <f t="shared" si="9"/>
        <v>1.5889052127988954</v>
      </c>
      <c r="W25" s="4">
        <v>24509557.520000007</v>
      </c>
      <c r="X25" s="39">
        <f t="shared" si="10"/>
        <v>1.8395863226434594</v>
      </c>
      <c r="Y25" s="4">
        <v>48203824.73000002</v>
      </c>
      <c r="Z25" s="39">
        <f t="shared" si="11"/>
        <v>2.569844319588212</v>
      </c>
      <c r="AA25" s="24">
        <f t="shared" si="12"/>
        <v>315333645.93</v>
      </c>
      <c r="AB25" s="8"/>
    </row>
    <row r="26" spans="1:28" ht="15" customHeight="1">
      <c r="A26" s="2" t="s">
        <v>47</v>
      </c>
      <c r="B26" s="3" t="s">
        <v>78</v>
      </c>
      <c r="C26" s="41">
        <v>14320763.910000004</v>
      </c>
      <c r="D26" s="39">
        <f t="shared" si="0"/>
        <v>2.70796217002925</v>
      </c>
      <c r="E26" s="41">
        <v>17799121.480000004</v>
      </c>
      <c r="F26" s="39">
        <f t="shared" si="1"/>
        <v>2.042314579745527</v>
      </c>
      <c r="G26" s="41">
        <v>23356297.320000004</v>
      </c>
      <c r="H26" s="39">
        <f t="shared" si="2"/>
        <v>2.9368006065907233</v>
      </c>
      <c r="I26" s="4">
        <v>23177854.769999992</v>
      </c>
      <c r="J26" s="39">
        <f t="shared" si="3"/>
        <v>2.9026060307857504</v>
      </c>
      <c r="K26" s="4">
        <v>27980579.43</v>
      </c>
      <c r="L26" s="39">
        <f t="shared" si="4"/>
        <v>2.9101333762444903</v>
      </c>
      <c r="M26" s="4">
        <v>23619583.45</v>
      </c>
      <c r="N26" s="39">
        <f t="shared" si="5"/>
        <v>2.738120132747812</v>
      </c>
      <c r="O26" s="4">
        <v>20134399.40000001</v>
      </c>
      <c r="P26" s="39">
        <f t="shared" si="6"/>
        <v>2.2213829620516647</v>
      </c>
      <c r="Q26" s="4">
        <v>24498337.29</v>
      </c>
      <c r="R26" s="39">
        <f t="shared" si="7"/>
        <v>1.9470193336838395</v>
      </c>
      <c r="S26" s="4">
        <v>28470508.69999999</v>
      </c>
      <c r="T26" s="39">
        <f t="shared" si="8"/>
        <v>1.624055187361986</v>
      </c>
      <c r="U26" s="4">
        <v>20546413.239999987</v>
      </c>
      <c r="V26" s="39">
        <f t="shared" si="9"/>
        <v>1.3616091631034952</v>
      </c>
      <c r="W26" s="4">
        <v>21384444.21000001</v>
      </c>
      <c r="X26" s="39">
        <f t="shared" si="10"/>
        <v>1.605028203954623</v>
      </c>
      <c r="Y26" s="4">
        <v>54940283.019999966</v>
      </c>
      <c r="Z26" s="39">
        <f t="shared" si="11"/>
        <v>2.928978665621241</v>
      </c>
      <c r="AA26" s="24">
        <f t="shared" si="12"/>
        <v>300228586.21999997</v>
      </c>
      <c r="AB26" s="8"/>
    </row>
    <row r="27" spans="1:28" ht="15" customHeight="1">
      <c r="A27" s="2" t="s">
        <v>48</v>
      </c>
      <c r="B27" s="3" t="s">
        <v>79</v>
      </c>
      <c r="C27" s="41">
        <v>12280211.250000002</v>
      </c>
      <c r="D27" s="39">
        <f t="shared" si="0"/>
        <v>2.3221070966574997</v>
      </c>
      <c r="E27" s="41">
        <v>10199197.739999998</v>
      </c>
      <c r="F27" s="39">
        <f t="shared" si="1"/>
        <v>1.1702808068092143</v>
      </c>
      <c r="G27" s="41">
        <v>9525873.139999999</v>
      </c>
      <c r="H27" s="39">
        <f t="shared" si="2"/>
        <v>1.1977750425322242</v>
      </c>
      <c r="I27" s="4">
        <v>12244528.3</v>
      </c>
      <c r="J27" s="39">
        <f t="shared" si="3"/>
        <v>1.5334051421233756</v>
      </c>
      <c r="K27" s="4">
        <v>10134864.709999999</v>
      </c>
      <c r="L27" s="39">
        <f t="shared" si="4"/>
        <v>1.054081389918287</v>
      </c>
      <c r="M27" s="4">
        <v>13803676.759999996</v>
      </c>
      <c r="N27" s="39">
        <f t="shared" si="5"/>
        <v>1.6002028707453382</v>
      </c>
      <c r="O27" s="4">
        <v>12060279.510000004</v>
      </c>
      <c r="P27" s="39">
        <f t="shared" si="6"/>
        <v>1.3305834899199822</v>
      </c>
      <c r="Q27" s="4">
        <v>11824293.100000001</v>
      </c>
      <c r="R27" s="39">
        <f t="shared" si="7"/>
        <v>0.9397424404897001</v>
      </c>
      <c r="S27" s="4">
        <v>14768838.98</v>
      </c>
      <c r="T27" s="39">
        <f t="shared" si="8"/>
        <v>0.8424650858726284</v>
      </c>
      <c r="U27" s="4">
        <v>11600874.88000001</v>
      </c>
      <c r="V27" s="39">
        <f t="shared" si="9"/>
        <v>0.7687890510190665</v>
      </c>
      <c r="W27" s="4">
        <v>9698287.699999997</v>
      </c>
      <c r="X27" s="39">
        <f t="shared" si="10"/>
        <v>0.7279134840122273</v>
      </c>
      <c r="Y27" s="4">
        <v>20916824.22</v>
      </c>
      <c r="Z27" s="39">
        <f t="shared" si="11"/>
        <v>1.1151186074274009</v>
      </c>
      <c r="AA27" s="24">
        <f t="shared" si="12"/>
        <v>149057750.29000002</v>
      </c>
      <c r="AB27" s="8"/>
    </row>
    <row r="28" spans="1:28" ht="15" customHeight="1">
      <c r="A28" s="2" t="s">
        <v>49</v>
      </c>
      <c r="B28" s="3" t="s">
        <v>80</v>
      </c>
      <c r="C28" s="41">
        <v>4849095.509999998</v>
      </c>
      <c r="D28" s="39">
        <f t="shared" si="0"/>
        <v>0.9169320353622591</v>
      </c>
      <c r="E28" s="41">
        <v>6337127.439999999</v>
      </c>
      <c r="F28" s="39">
        <f t="shared" si="1"/>
        <v>0.7271374477083146</v>
      </c>
      <c r="G28" s="41">
        <v>6808942.829999998</v>
      </c>
      <c r="H28" s="39">
        <f t="shared" si="2"/>
        <v>0.8561505772690492</v>
      </c>
      <c r="I28" s="4">
        <v>7456814.969999997</v>
      </c>
      <c r="J28" s="39">
        <f t="shared" si="3"/>
        <v>0.9338308621378709</v>
      </c>
      <c r="K28" s="4">
        <v>7034094.8599999985</v>
      </c>
      <c r="L28" s="39">
        <f t="shared" si="4"/>
        <v>0.7315843574636013</v>
      </c>
      <c r="M28" s="4">
        <v>8165234.050000001</v>
      </c>
      <c r="N28" s="39">
        <f t="shared" si="5"/>
        <v>0.9465616439947403</v>
      </c>
      <c r="O28" s="4">
        <v>7363905.269999999</v>
      </c>
      <c r="P28" s="39">
        <f t="shared" si="6"/>
        <v>0.8124430918431297</v>
      </c>
      <c r="Q28" s="4">
        <v>8081465.2299999995</v>
      </c>
      <c r="R28" s="39">
        <f t="shared" si="7"/>
        <v>0.6422790600456998</v>
      </c>
      <c r="S28" s="4">
        <v>9185483.960000003</v>
      </c>
      <c r="T28" s="39">
        <f t="shared" si="8"/>
        <v>0.523971420070493</v>
      </c>
      <c r="U28" s="4">
        <v>7150735.1499999985</v>
      </c>
      <c r="V28" s="39">
        <f t="shared" si="9"/>
        <v>0.4738786468195385</v>
      </c>
      <c r="W28" s="4">
        <v>7752402.2700000005</v>
      </c>
      <c r="X28" s="39">
        <f t="shared" si="10"/>
        <v>0.5818633474669969</v>
      </c>
      <c r="Y28" s="4">
        <v>14841427.579999994</v>
      </c>
      <c r="Z28" s="39">
        <f t="shared" si="11"/>
        <v>0.7912268077206328</v>
      </c>
      <c r="AA28" s="24">
        <f t="shared" si="12"/>
        <v>95026729.11999997</v>
      </c>
      <c r="AB28" s="8"/>
    </row>
    <row r="29" spans="1:28" ht="15" customHeight="1">
      <c r="A29" s="2" t="s">
        <v>50</v>
      </c>
      <c r="B29" s="3" t="s">
        <v>81</v>
      </c>
      <c r="C29" s="41">
        <v>3122085.64</v>
      </c>
      <c r="D29" s="39">
        <f t="shared" si="0"/>
        <v>0.5903658392697823</v>
      </c>
      <c r="E29" s="41">
        <v>3456344.0200000014</v>
      </c>
      <c r="F29" s="39">
        <f t="shared" si="1"/>
        <v>0.396589336872275</v>
      </c>
      <c r="G29" s="41">
        <v>4571741.58</v>
      </c>
      <c r="H29" s="39">
        <f t="shared" si="2"/>
        <v>0.5748468287318423</v>
      </c>
      <c r="I29" s="4">
        <v>4585332.7</v>
      </c>
      <c r="J29" s="39">
        <f t="shared" si="3"/>
        <v>0.5742297758033245</v>
      </c>
      <c r="K29" s="4">
        <v>4255885.869999999</v>
      </c>
      <c r="L29" s="39">
        <f t="shared" si="4"/>
        <v>0.4426354195687332</v>
      </c>
      <c r="M29" s="4">
        <v>5315674.899999999</v>
      </c>
      <c r="N29" s="39">
        <f t="shared" si="5"/>
        <v>0.6162240961464632</v>
      </c>
      <c r="O29" s="4">
        <v>4121948.060000002</v>
      </c>
      <c r="P29" s="39">
        <f t="shared" si="6"/>
        <v>0.4547652507055122</v>
      </c>
      <c r="Q29" s="4">
        <v>6871492.380000001</v>
      </c>
      <c r="R29" s="39">
        <f t="shared" si="7"/>
        <v>0.5461157774402241</v>
      </c>
      <c r="S29" s="4">
        <v>6137912.59</v>
      </c>
      <c r="T29" s="39">
        <f t="shared" si="8"/>
        <v>0.3501275262202795</v>
      </c>
      <c r="U29" s="4">
        <v>4366291.910000002</v>
      </c>
      <c r="V29" s="39">
        <f t="shared" si="9"/>
        <v>0.2893538158702325</v>
      </c>
      <c r="W29" s="4">
        <v>4370093.099999999</v>
      </c>
      <c r="X29" s="39">
        <f t="shared" si="10"/>
        <v>0.32800116806998775</v>
      </c>
      <c r="Y29" s="4">
        <v>9112999.410000002</v>
      </c>
      <c r="Z29" s="39">
        <f t="shared" si="11"/>
        <v>0.48583260559455665</v>
      </c>
      <c r="AA29" s="24">
        <f t="shared" si="12"/>
        <v>60287802.16000002</v>
      </c>
      <c r="AB29" s="8"/>
    </row>
    <row r="30" spans="1:28" ht="15" customHeight="1">
      <c r="A30" s="2" t="s">
        <v>51</v>
      </c>
      <c r="B30" s="3" t="s">
        <v>82</v>
      </c>
      <c r="C30" s="41">
        <v>4044814.39</v>
      </c>
      <c r="D30" s="39">
        <f t="shared" si="0"/>
        <v>0.7648477708135009</v>
      </c>
      <c r="E30" s="41">
        <v>4410985.200000001</v>
      </c>
      <c r="F30" s="39">
        <f t="shared" si="1"/>
        <v>0.5061271925765708</v>
      </c>
      <c r="G30" s="41">
        <v>5324522.33</v>
      </c>
      <c r="H30" s="39">
        <f t="shared" si="2"/>
        <v>0.6695008285906616</v>
      </c>
      <c r="I30" s="4">
        <v>5150489.17</v>
      </c>
      <c r="J30" s="39">
        <f t="shared" si="3"/>
        <v>0.6450053758076377</v>
      </c>
      <c r="K30" s="4">
        <v>5560216.489999999</v>
      </c>
      <c r="L30" s="39">
        <f t="shared" si="4"/>
        <v>0.5782929416159694</v>
      </c>
      <c r="M30" s="4">
        <v>5025950.7</v>
      </c>
      <c r="N30" s="39">
        <f t="shared" si="5"/>
        <v>0.5826375739013281</v>
      </c>
      <c r="O30" s="4">
        <v>4993689.89</v>
      </c>
      <c r="P30" s="39">
        <f t="shared" si="6"/>
        <v>0.5509425644658488</v>
      </c>
      <c r="Q30" s="4">
        <v>4430368.54</v>
      </c>
      <c r="R30" s="39">
        <f t="shared" si="7"/>
        <v>0.3521060674695546</v>
      </c>
      <c r="S30" s="4">
        <v>5201376.710000004</v>
      </c>
      <c r="T30" s="39">
        <f t="shared" si="8"/>
        <v>0.29670431660742785</v>
      </c>
      <c r="U30" s="4">
        <v>6247601</v>
      </c>
      <c r="V30" s="39">
        <f t="shared" si="9"/>
        <v>0.4140280188881553</v>
      </c>
      <c r="W30" s="4">
        <v>5074880.669999999</v>
      </c>
      <c r="X30" s="39">
        <f t="shared" si="10"/>
        <v>0.3808996168927848</v>
      </c>
      <c r="Y30" s="4">
        <v>10132091.379999997</v>
      </c>
      <c r="Z30" s="39">
        <f t="shared" si="11"/>
        <v>0.5401624793112484</v>
      </c>
      <c r="AA30" s="24">
        <f t="shared" si="12"/>
        <v>65596986.47</v>
      </c>
      <c r="AB30" s="8"/>
    </row>
    <row r="31" spans="1:28" ht="15" customHeight="1">
      <c r="A31" s="2" t="s">
        <v>52</v>
      </c>
      <c r="B31" s="3" t="s">
        <v>83</v>
      </c>
      <c r="C31" s="41">
        <v>7784337.23</v>
      </c>
      <c r="D31" s="39">
        <f t="shared" si="0"/>
        <v>1.4719669195070388</v>
      </c>
      <c r="E31" s="41">
        <v>9402186.240000006</v>
      </c>
      <c r="F31" s="39">
        <f t="shared" si="1"/>
        <v>1.0788297647730185</v>
      </c>
      <c r="G31" s="41">
        <v>9773185.760000017</v>
      </c>
      <c r="H31" s="39">
        <f t="shared" si="2"/>
        <v>1.2288719172843559</v>
      </c>
      <c r="I31" s="4">
        <v>9994532.10000001</v>
      </c>
      <c r="J31" s="39">
        <f t="shared" si="3"/>
        <v>1.2516339167803756</v>
      </c>
      <c r="K31" s="4">
        <v>10426310.060000012</v>
      </c>
      <c r="L31" s="39">
        <f t="shared" si="4"/>
        <v>1.0843933011675921</v>
      </c>
      <c r="M31" s="4">
        <v>11812981.290000016</v>
      </c>
      <c r="N31" s="39">
        <f t="shared" si="5"/>
        <v>1.3694298193866865</v>
      </c>
      <c r="O31" s="4">
        <v>12458266.29000001</v>
      </c>
      <c r="P31" s="39">
        <f t="shared" si="6"/>
        <v>1.3744924754650798</v>
      </c>
      <c r="Q31" s="4">
        <v>12289905.200000007</v>
      </c>
      <c r="R31" s="39">
        <f t="shared" si="7"/>
        <v>0.9767472277928445</v>
      </c>
      <c r="S31" s="4">
        <v>14784388.530000018</v>
      </c>
      <c r="T31" s="39">
        <f t="shared" si="8"/>
        <v>0.8433520853851686</v>
      </c>
      <c r="U31" s="4">
        <v>9575219.460000006</v>
      </c>
      <c r="V31" s="39">
        <f t="shared" si="9"/>
        <v>0.6345490282499019</v>
      </c>
      <c r="W31" s="4">
        <v>11372011.350000009</v>
      </c>
      <c r="X31" s="39">
        <f t="shared" si="10"/>
        <v>0.8535362796058423</v>
      </c>
      <c r="Y31" s="4">
        <v>23337059.66000001</v>
      </c>
      <c r="Z31" s="39">
        <f t="shared" si="11"/>
        <v>1.24414630040379</v>
      </c>
      <c r="AA31" s="24">
        <f t="shared" si="12"/>
        <v>143010383.17000014</v>
      </c>
      <c r="AB31" s="8"/>
    </row>
    <row r="32" spans="1:28" ht="15" customHeight="1">
      <c r="A32" s="2" t="s">
        <v>53</v>
      </c>
      <c r="B32" s="3" t="s">
        <v>84</v>
      </c>
      <c r="C32" s="41">
        <v>3883902.4499999997</v>
      </c>
      <c r="D32" s="39">
        <f t="shared" si="0"/>
        <v>0.7344203823749732</v>
      </c>
      <c r="E32" s="41">
        <v>5897322.649999999</v>
      </c>
      <c r="F32" s="39">
        <f t="shared" si="1"/>
        <v>0.6766731741840173</v>
      </c>
      <c r="G32" s="41">
        <v>6162313.11</v>
      </c>
      <c r="H32" s="39">
        <f t="shared" si="2"/>
        <v>0.7748439160325762</v>
      </c>
      <c r="I32" s="4">
        <v>5861509.85</v>
      </c>
      <c r="J32" s="39">
        <f t="shared" si="3"/>
        <v>0.7340478231894662</v>
      </c>
      <c r="K32" s="4">
        <v>6911909.920000001</v>
      </c>
      <c r="L32" s="39">
        <f t="shared" si="4"/>
        <v>0.7188764550823095</v>
      </c>
      <c r="M32" s="4">
        <v>6916426.009999999</v>
      </c>
      <c r="N32" s="39">
        <f t="shared" si="5"/>
        <v>0.8017925186839661</v>
      </c>
      <c r="O32" s="4">
        <v>6161748.730000001</v>
      </c>
      <c r="P32" s="39">
        <f t="shared" si="6"/>
        <v>0.6798118669119816</v>
      </c>
      <c r="Q32" s="4">
        <v>8541251.890000002</v>
      </c>
      <c r="R32" s="39">
        <f t="shared" si="7"/>
        <v>0.6788208671811311</v>
      </c>
      <c r="S32" s="4">
        <v>6609880.339999999</v>
      </c>
      <c r="T32" s="39">
        <f t="shared" si="8"/>
        <v>0.37705018084271213</v>
      </c>
      <c r="U32" s="4">
        <v>7584603.19</v>
      </c>
      <c r="V32" s="39">
        <f t="shared" si="9"/>
        <v>0.5026310471504956</v>
      </c>
      <c r="W32" s="4">
        <v>7239728.979999999</v>
      </c>
      <c r="X32" s="39">
        <f t="shared" si="10"/>
        <v>0.5433842043205306</v>
      </c>
      <c r="Y32" s="4">
        <v>17247257.45000001</v>
      </c>
      <c r="Z32" s="39">
        <f t="shared" si="11"/>
        <v>0.9194865103468312</v>
      </c>
      <c r="AA32" s="24">
        <f t="shared" si="12"/>
        <v>89017854.57000002</v>
      </c>
      <c r="AB32" s="8"/>
    </row>
    <row r="33" spans="1:28" ht="15" customHeight="1">
      <c r="A33" s="2" t="s">
        <v>54</v>
      </c>
      <c r="B33" s="3" t="s">
        <v>85</v>
      </c>
      <c r="C33" s="41">
        <v>1661615.7500000007</v>
      </c>
      <c r="D33" s="39">
        <f t="shared" si="0"/>
        <v>0.31420059854368343</v>
      </c>
      <c r="E33" s="41">
        <v>2508738.7000000007</v>
      </c>
      <c r="F33" s="39">
        <f t="shared" si="1"/>
        <v>0.28785879289261634</v>
      </c>
      <c r="G33" s="41">
        <v>3355806.439999999</v>
      </c>
      <c r="H33" s="39">
        <f t="shared" si="2"/>
        <v>0.42195619680495877</v>
      </c>
      <c r="I33" s="4">
        <v>3440128.15</v>
      </c>
      <c r="J33" s="39">
        <f t="shared" si="3"/>
        <v>0.43081367166862394</v>
      </c>
      <c r="K33" s="4">
        <v>3776948.1899999995</v>
      </c>
      <c r="L33" s="39">
        <f t="shared" si="4"/>
        <v>0.3928232800025762</v>
      </c>
      <c r="M33" s="4">
        <v>5361782.96</v>
      </c>
      <c r="N33" s="39">
        <f t="shared" si="5"/>
        <v>0.6215692118905746</v>
      </c>
      <c r="O33" s="4">
        <v>2260334.7399999998</v>
      </c>
      <c r="P33" s="39">
        <f t="shared" si="6"/>
        <v>0.2493776437140448</v>
      </c>
      <c r="Q33" s="4">
        <v>5062056.0600000005</v>
      </c>
      <c r="R33" s="39">
        <f t="shared" si="7"/>
        <v>0.4023097935317652</v>
      </c>
      <c r="S33" s="4">
        <v>2918823.710000001</v>
      </c>
      <c r="T33" s="39">
        <f t="shared" si="8"/>
        <v>0.16649968699788845</v>
      </c>
      <c r="U33" s="4">
        <v>3365111.47</v>
      </c>
      <c r="V33" s="39">
        <f t="shared" si="9"/>
        <v>0.22300566813756323</v>
      </c>
      <c r="W33" s="4">
        <v>3936852.1900000013</v>
      </c>
      <c r="X33" s="39">
        <f t="shared" si="10"/>
        <v>0.295483891828046</v>
      </c>
      <c r="Y33" s="4">
        <v>11692906.86</v>
      </c>
      <c r="Z33" s="39">
        <f t="shared" si="11"/>
        <v>0.6233727394445496</v>
      </c>
      <c r="AA33" s="24">
        <f t="shared" si="12"/>
        <v>49341105.22</v>
      </c>
      <c r="AB33" s="8"/>
    </row>
    <row r="34" spans="1:28" ht="15" customHeight="1">
      <c r="A34" s="2" t="s">
        <v>55</v>
      </c>
      <c r="B34" s="3" t="s">
        <v>86</v>
      </c>
      <c r="C34" s="41">
        <v>4583739.489999998</v>
      </c>
      <c r="D34" s="39">
        <f t="shared" si="0"/>
        <v>0.8667549590368995</v>
      </c>
      <c r="E34" s="41">
        <v>6546216.830000001</v>
      </c>
      <c r="F34" s="39">
        <f t="shared" si="1"/>
        <v>0.7511288739226327</v>
      </c>
      <c r="G34" s="41">
        <v>8845666.219999997</v>
      </c>
      <c r="H34" s="39">
        <f t="shared" si="2"/>
        <v>1.1122464132339218</v>
      </c>
      <c r="I34" s="4">
        <v>10499297.350000005</v>
      </c>
      <c r="J34" s="39">
        <f t="shared" si="3"/>
        <v>1.3148466115409556</v>
      </c>
      <c r="K34" s="4">
        <v>10379503.790000001</v>
      </c>
      <c r="L34" s="39">
        <f t="shared" si="4"/>
        <v>1.0795251929539897</v>
      </c>
      <c r="M34" s="4">
        <v>10982806.479999999</v>
      </c>
      <c r="N34" s="39">
        <f t="shared" si="5"/>
        <v>1.2731911043486726</v>
      </c>
      <c r="O34" s="4">
        <v>8770771.100000001</v>
      </c>
      <c r="P34" s="39">
        <f t="shared" si="6"/>
        <v>0.9676594319269904</v>
      </c>
      <c r="Q34" s="4">
        <v>7953371.300000003</v>
      </c>
      <c r="R34" s="39">
        <f t="shared" si="7"/>
        <v>0.6320987218747766</v>
      </c>
      <c r="S34" s="4">
        <v>10569042.500000004</v>
      </c>
      <c r="T34" s="39">
        <f t="shared" si="8"/>
        <v>0.60289433105824</v>
      </c>
      <c r="U34" s="4">
        <v>13474403.46</v>
      </c>
      <c r="V34" s="39">
        <f t="shared" si="9"/>
        <v>0.8929476402611988</v>
      </c>
      <c r="W34" s="4">
        <v>3960972.84</v>
      </c>
      <c r="X34" s="39">
        <f t="shared" si="10"/>
        <v>0.29729428835589267</v>
      </c>
      <c r="Y34" s="4">
        <v>20803078.509999998</v>
      </c>
      <c r="Z34" s="39">
        <f t="shared" si="11"/>
        <v>1.109054591379747</v>
      </c>
      <c r="AA34" s="24">
        <f t="shared" si="12"/>
        <v>117368869.87</v>
      </c>
      <c r="AB34" s="8"/>
    </row>
    <row r="35" spans="1:28" ht="15" customHeight="1">
      <c r="A35" s="2" t="s">
        <v>56</v>
      </c>
      <c r="B35" s="3" t="s">
        <v>87</v>
      </c>
      <c r="C35" s="41">
        <v>4111380.5199999996</v>
      </c>
      <c r="D35" s="39">
        <f t="shared" si="0"/>
        <v>0.7774349877369903</v>
      </c>
      <c r="E35" s="41">
        <v>4299390.7</v>
      </c>
      <c r="F35" s="39">
        <f t="shared" si="1"/>
        <v>0.49332256766148685</v>
      </c>
      <c r="G35" s="41">
        <v>5553553.259999998</v>
      </c>
      <c r="H35" s="39">
        <f t="shared" si="2"/>
        <v>0.698298979467773</v>
      </c>
      <c r="I35" s="4">
        <v>4505379.61</v>
      </c>
      <c r="J35" s="39">
        <f t="shared" si="3"/>
        <v>0.5642171010533585</v>
      </c>
      <c r="K35" s="4">
        <v>7316214.710000004</v>
      </c>
      <c r="L35" s="39">
        <f t="shared" si="4"/>
        <v>0.7609263656818387</v>
      </c>
      <c r="M35" s="4">
        <v>6907145.200000001</v>
      </c>
      <c r="N35" s="39">
        <f t="shared" si="5"/>
        <v>0.800716632957065</v>
      </c>
      <c r="O35" s="4">
        <v>6659406.609999999</v>
      </c>
      <c r="P35" s="39">
        <f t="shared" si="6"/>
        <v>0.7347173405544061</v>
      </c>
      <c r="Q35" s="4">
        <v>5504458.71</v>
      </c>
      <c r="R35" s="39">
        <f t="shared" si="7"/>
        <v>0.43746999655397456</v>
      </c>
      <c r="S35" s="4">
        <v>8215975.399999998</v>
      </c>
      <c r="T35" s="39">
        <f t="shared" si="8"/>
        <v>0.46866733602158883</v>
      </c>
      <c r="U35" s="4">
        <v>4766256.92</v>
      </c>
      <c r="V35" s="39">
        <f t="shared" si="9"/>
        <v>0.3158594651130187</v>
      </c>
      <c r="W35" s="4">
        <v>5994666.039999999</v>
      </c>
      <c r="X35" s="39">
        <f t="shared" si="10"/>
        <v>0.44993491404324726</v>
      </c>
      <c r="Y35" s="4">
        <v>11914480.869999994</v>
      </c>
      <c r="Z35" s="39">
        <f t="shared" si="11"/>
        <v>0.6351853023305085</v>
      </c>
      <c r="AA35" s="24">
        <f t="shared" si="12"/>
        <v>75748308.55</v>
      </c>
      <c r="AB35" s="8"/>
    </row>
    <row r="36" spans="1:28" ht="15" customHeight="1">
      <c r="A36" s="2" t="s">
        <v>57</v>
      </c>
      <c r="B36" s="3" t="s">
        <v>88</v>
      </c>
      <c r="C36" s="41">
        <v>84466022.53000002</v>
      </c>
      <c r="D36" s="39">
        <f t="shared" si="0"/>
        <v>15.971968751217148</v>
      </c>
      <c r="E36" s="41">
        <v>425807690.9899999</v>
      </c>
      <c r="F36" s="39">
        <f t="shared" si="1"/>
        <v>48.85821226928637</v>
      </c>
      <c r="G36" s="41">
        <v>205304167.38999987</v>
      </c>
      <c r="H36" s="39">
        <f t="shared" si="2"/>
        <v>25.814768285650292</v>
      </c>
      <c r="I36" s="4">
        <v>245678687.02999988</v>
      </c>
      <c r="J36" s="39">
        <f t="shared" si="3"/>
        <v>30.76680071064242</v>
      </c>
      <c r="K36" s="4">
        <v>450644956.0100001</v>
      </c>
      <c r="L36" s="39">
        <f t="shared" si="4"/>
        <v>46.86954144755291</v>
      </c>
      <c r="M36" s="4">
        <v>270045678.26</v>
      </c>
      <c r="N36" s="39">
        <f t="shared" si="5"/>
        <v>31.305273015102397</v>
      </c>
      <c r="O36" s="4">
        <v>355248974.63000005</v>
      </c>
      <c r="P36" s="39">
        <f t="shared" si="6"/>
        <v>39.19381968400835</v>
      </c>
      <c r="Q36" s="4">
        <v>615277317.7000002</v>
      </c>
      <c r="R36" s="39">
        <f t="shared" si="7"/>
        <v>48.899515871553845</v>
      </c>
      <c r="S36" s="4">
        <v>1155780394.9699986</v>
      </c>
      <c r="T36" s="39">
        <f t="shared" si="8"/>
        <v>65.92966657818488</v>
      </c>
      <c r="U36" s="4">
        <v>893389058.9700003</v>
      </c>
      <c r="V36" s="39">
        <f t="shared" si="9"/>
        <v>59.204821527767635</v>
      </c>
      <c r="W36" s="4">
        <v>757965737.4400002</v>
      </c>
      <c r="X36" s="39">
        <f t="shared" si="10"/>
        <v>56.889782791435216</v>
      </c>
      <c r="Y36" s="4">
        <v>702205695.7499999</v>
      </c>
      <c r="Z36" s="39">
        <f t="shared" si="11"/>
        <v>37.436019413674124</v>
      </c>
      <c r="AA36" s="24">
        <f t="shared" si="12"/>
        <v>6161814381.669999</v>
      </c>
      <c r="AB36" s="8"/>
    </row>
    <row r="37" spans="1:28" ht="15" customHeight="1">
      <c r="A37" s="2" t="s">
        <v>58</v>
      </c>
      <c r="B37" s="3" t="s">
        <v>89</v>
      </c>
      <c r="C37" s="41">
        <v>15160779.769999998</v>
      </c>
      <c r="D37" s="39">
        <f t="shared" si="0"/>
        <v>2.866803638640862</v>
      </c>
      <c r="E37" s="41">
        <v>29488603.89</v>
      </c>
      <c r="F37" s="39">
        <f t="shared" si="1"/>
        <v>3.3835942818053986</v>
      </c>
      <c r="G37" s="41">
        <v>24040472.489999995</v>
      </c>
      <c r="H37" s="39">
        <f t="shared" si="2"/>
        <v>3.0228282002089006</v>
      </c>
      <c r="I37" s="4">
        <v>43675247.16</v>
      </c>
      <c r="J37" s="39">
        <f t="shared" si="3"/>
        <v>5.46953275273604</v>
      </c>
      <c r="K37" s="4">
        <v>27885183.610000003</v>
      </c>
      <c r="L37" s="39">
        <f t="shared" si="4"/>
        <v>2.90021168893881</v>
      </c>
      <c r="M37" s="4">
        <v>42899905.13000001</v>
      </c>
      <c r="N37" s="39">
        <f t="shared" si="5"/>
        <v>4.9732076849739775</v>
      </c>
      <c r="O37" s="4">
        <v>59099266.75000001</v>
      </c>
      <c r="P37" s="39">
        <f t="shared" si="6"/>
        <v>6.520289064505019</v>
      </c>
      <c r="Q37" s="4">
        <v>56025523.83</v>
      </c>
      <c r="R37" s="39">
        <f t="shared" si="7"/>
        <v>4.452660471831338</v>
      </c>
      <c r="S37" s="4">
        <v>35685877.86</v>
      </c>
      <c r="T37" s="39">
        <f t="shared" si="8"/>
        <v>2.0356445213112493</v>
      </c>
      <c r="U37" s="4">
        <v>29303933.580000006</v>
      </c>
      <c r="V37" s="39">
        <f t="shared" si="9"/>
        <v>1.9419693360311407</v>
      </c>
      <c r="W37" s="4">
        <v>45379450.46</v>
      </c>
      <c r="X37" s="39">
        <f t="shared" si="10"/>
        <v>3.4059944300166385</v>
      </c>
      <c r="Y37" s="4">
        <v>49925795.47999999</v>
      </c>
      <c r="Z37" s="39">
        <f t="shared" si="11"/>
        <v>2.661646096214257</v>
      </c>
      <c r="AA37" s="24">
        <f t="shared" si="12"/>
        <v>458570040.01</v>
      </c>
      <c r="AB37" s="8"/>
    </row>
    <row r="38" spans="1:28" ht="15" customHeight="1">
      <c r="A38" s="2" t="s">
        <v>59</v>
      </c>
      <c r="B38" s="3" t="s">
        <v>90</v>
      </c>
      <c r="C38" s="41">
        <v>8114121.430000003</v>
      </c>
      <c r="D38" s="39">
        <f t="shared" si="0"/>
        <v>1.5343269404867692</v>
      </c>
      <c r="E38" s="41">
        <v>12683555.890000004</v>
      </c>
      <c r="F38" s="39">
        <f t="shared" si="1"/>
        <v>1.4553421159730324</v>
      </c>
      <c r="G38" s="41">
        <v>18369679.96999999</v>
      </c>
      <c r="H38" s="39">
        <f t="shared" si="2"/>
        <v>2.30978765767713</v>
      </c>
      <c r="I38" s="4">
        <v>16240746.749999994</v>
      </c>
      <c r="J38" s="39">
        <f t="shared" si="3"/>
        <v>2.0338590403987626</v>
      </c>
      <c r="K38" s="4">
        <v>15227773.159999985</v>
      </c>
      <c r="L38" s="39">
        <f t="shared" si="4"/>
        <v>1.5837717381678964</v>
      </c>
      <c r="M38" s="4">
        <v>20281600.339999992</v>
      </c>
      <c r="N38" s="39">
        <f t="shared" si="5"/>
        <v>2.351161625388396</v>
      </c>
      <c r="O38" s="4">
        <v>16773532.369999994</v>
      </c>
      <c r="P38" s="39">
        <f t="shared" si="6"/>
        <v>1.8505860681466393</v>
      </c>
      <c r="Q38" s="4">
        <v>18623572.3</v>
      </c>
      <c r="R38" s="39">
        <f t="shared" si="7"/>
        <v>1.4801190342480917</v>
      </c>
      <c r="S38" s="4">
        <v>19937566.48000001</v>
      </c>
      <c r="T38" s="39">
        <f t="shared" si="8"/>
        <v>1.1373069798790942</v>
      </c>
      <c r="U38" s="4">
        <v>18074294.56</v>
      </c>
      <c r="V38" s="39">
        <f t="shared" si="9"/>
        <v>1.197782055780733</v>
      </c>
      <c r="W38" s="4">
        <v>23146825.849999998</v>
      </c>
      <c r="X38" s="39">
        <f t="shared" si="10"/>
        <v>1.7373053026976903</v>
      </c>
      <c r="Y38" s="4">
        <v>42042461.07000001</v>
      </c>
      <c r="Z38" s="39">
        <f t="shared" si="11"/>
        <v>2.241369442516601</v>
      </c>
      <c r="AA38" s="24">
        <f t="shared" si="12"/>
        <v>229515730.16999996</v>
      </c>
      <c r="AB38" s="8"/>
    </row>
    <row r="39" spans="1:28" ht="15" customHeight="1">
      <c r="A39" s="2" t="s">
        <v>60</v>
      </c>
      <c r="B39" s="3" t="s">
        <v>91</v>
      </c>
      <c r="C39" s="41">
        <v>1986575.44</v>
      </c>
      <c r="D39" s="39">
        <f t="shared" si="0"/>
        <v>0.37564833644612544</v>
      </c>
      <c r="E39" s="41">
        <v>2524831.27</v>
      </c>
      <c r="F39" s="39">
        <f t="shared" si="1"/>
        <v>0.28970529359623276</v>
      </c>
      <c r="G39" s="41">
        <v>3992431.810000001</v>
      </c>
      <c r="H39" s="39">
        <f t="shared" si="2"/>
        <v>0.5020049197327182</v>
      </c>
      <c r="I39" s="4">
        <v>3657176.85</v>
      </c>
      <c r="J39" s="39">
        <f t="shared" si="3"/>
        <v>0.4579950856452812</v>
      </c>
      <c r="K39" s="4">
        <v>3790687.5599999987</v>
      </c>
      <c r="L39" s="39">
        <f t="shared" si="4"/>
        <v>0.39425224966725375</v>
      </c>
      <c r="M39" s="4">
        <v>4826718.390000003</v>
      </c>
      <c r="N39" s="39">
        <f t="shared" si="5"/>
        <v>0.5595414003274098</v>
      </c>
      <c r="O39" s="4">
        <v>4144917.240000001</v>
      </c>
      <c r="P39" s="39">
        <f t="shared" si="6"/>
        <v>0.4572993886298993</v>
      </c>
      <c r="Q39" s="4">
        <v>3622395.7100000004</v>
      </c>
      <c r="R39" s="39">
        <f t="shared" si="7"/>
        <v>0.28789196581526044</v>
      </c>
      <c r="S39" s="4">
        <v>3837570.17</v>
      </c>
      <c r="T39" s="39">
        <f t="shared" si="8"/>
        <v>0.2189081272528903</v>
      </c>
      <c r="U39" s="4">
        <v>4717898.16</v>
      </c>
      <c r="V39" s="39">
        <f t="shared" si="9"/>
        <v>0.31265473395322035</v>
      </c>
      <c r="W39" s="4">
        <v>3874172.0100000002</v>
      </c>
      <c r="X39" s="39">
        <f t="shared" si="10"/>
        <v>0.2907793759780662</v>
      </c>
      <c r="Y39" s="4">
        <v>11297477.549999999</v>
      </c>
      <c r="Z39" s="39">
        <f t="shared" si="11"/>
        <v>0.6022915955354491</v>
      </c>
      <c r="AA39" s="24">
        <f t="shared" si="12"/>
        <v>52272852.160000004</v>
      </c>
      <c r="AB39" s="8"/>
    </row>
    <row r="40" spans="1:28" ht="15" customHeight="1">
      <c r="A40" s="2" t="s">
        <v>61</v>
      </c>
      <c r="B40" s="3" t="s">
        <v>92</v>
      </c>
      <c r="C40" s="41">
        <v>11098411.210000003</v>
      </c>
      <c r="D40" s="39">
        <f t="shared" si="0"/>
        <v>2.098636489853882</v>
      </c>
      <c r="E40" s="41">
        <v>13817408.790000001</v>
      </c>
      <c r="F40" s="39">
        <f t="shared" si="1"/>
        <v>1.5854431612161226</v>
      </c>
      <c r="G40" s="41">
        <v>17042240.300000004</v>
      </c>
      <c r="H40" s="39">
        <f t="shared" si="2"/>
        <v>2.14287654267217</v>
      </c>
      <c r="I40" s="4">
        <v>18551241.590000022</v>
      </c>
      <c r="J40" s="39">
        <f t="shared" si="3"/>
        <v>2.3232066233926756</v>
      </c>
      <c r="K40" s="4">
        <v>17361158.25</v>
      </c>
      <c r="L40" s="39">
        <f t="shared" si="4"/>
        <v>1.8056554618528637</v>
      </c>
      <c r="M40" s="4">
        <v>20144277.640000004</v>
      </c>
      <c r="N40" s="39">
        <f t="shared" si="5"/>
        <v>2.335242375569735</v>
      </c>
      <c r="O40" s="4">
        <v>18536212.479999974</v>
      </c>
      <c r="P40" s="39">
        <f t="shared" si="6"/>
        <v>2.0450585967834414</v>
      </c>
      <c r="Q40" s="4">
        <v>23789469.06</v>
      </c>
      <c r="R40" s="39">
        <f t="shared" si="7"/>
        <v>1.8906816266588153</v>
      </c>
      <c r="S40" s="4">
        <v>12978676.130000005</v>
      </c>
      <c r="T40" s="39">
        <f t="shared" si="8"/>
        <v>0.7403480744275461</v>
      </c>
      <c r="U40" s="4">
        <v>15074293.989999998</v>
      </c>
      <c r="V40" s="39">
        <f t="shared" si="9"/>
        <v>0.9989722578022069</v>
      </c>
      <c r="W40" s="4">
        <v>19638910.909999996</v>
      </c>
      <c r="X40" s="39">
        <f t="shared" si="10"/>
        <v>1.4740156721380664</v>
      </c>
      <c r="Y40" s="4">
        <v>38264394.29000002</v>
      </c>
      <c r="Z40" s="39">
        <f t="shared" si="11"/>
        <v>2.039952988366119</v>
      </c>
      <c r="AA40" s="24">
        <f t="shared" si="12"/>
        <v>226296694.64000002</v>
      </c>
      <c r="AB40" s="8"/>
    </row>
    <row r="41" spans="1:28" ht="15" customHeight="1">
      <c r="A41" s="2" t="s">
        <v>62</v>
      </c>
      <c r="B41" s="3" t="s">
        <v>93</v>
      </c>
      <c r="C41" s="41">
        <v>18376671.75000001</v>
      </c>
      <c r="D41" s="39">
        <f t="shared" si="0"/>
        <v>3.4749076392004588</v>
      </c>
      <c r="E41" s="41">
        <v>21047028.899999995</v>
      </c>
      <c r="F41" s="39">
        <f t="shared" si="1"/>
        <v>2.4149873931191035</v>
      </c>
      <c r="G41" s="41">
        <v>24233405.51</v>
      </c>
      <c r="H41" s="39">
        <f t="shared" si="2"/>
        <v>3.047087431130842</v>
      </c>
      <c r="I41" s="4">
        <v>20958341.199999996</v>
      </c>
      <c r="J41" s="39">
        <f t="shared" si="3"/>
        <v>2.624652202115143</v>
      </c>
      <c r="K41" s="4">
        <v>24861139.610000007</v>
      </c>
      <c r="L41" s="39">
        <f t="shared" si="4"/>
        <v>2.5856945647438634</v>
      </c>
      <c r="M41" s="4">
        <v>23598968.82000001</v>
      </c>
      <c r="N41" s="39">
        <f t="shared" si="5"/>
        <v>2.7357303643782047</v>
      </c>
      <c r="O41" s="4">
        <v>26587947.22</v>
      </c>
      <c r="P41" s="39">
        <f t="shared" si="6"/>
        <v>2.9333883657059525</v>
      </c>
      <c r="Q41" s="4">
        <v>24245494.17</v>
      </c>
      <c r="R41" s="39">
        <f t="shared" si="7"/>
        <v>1.9269244824618388</v>
      </c>
      <c r="S41" s="4">
        <v>26054816.670000006</v>
      </c>
      <c r="T41" s="39">
        <f t="shared" si="8"/>
        <v>1.4862558521365328</v>
      </c>
      <c r="U41" s="4">
        <v>49073303.47000003</v>
      </c>
      <c r="V41" s="39">
        <f t="shared" si="9"/>
        <v>3.2520838984405933</v>
      </c>
      <c r="W41" s="4">
        <v>11353622.53</v>
      </c>
      <c r="X41" s="39">
        <f t="shared" si="10"/>
        <v>0.8521560906026762</v>
      </c>
      <c r="Y41" s="4">
        <v>69438883.59</v>
      </c>
      <c r="Z41" s="39">
        <f t="shared" si="11"/>
        <v>3.7019286654498744</v>
      </c>
      <c r="AA41" s="24">
        <f t="shared" si="12"/>
        <v>339829623.44000006</v>
      </c>
      <c r="AB41" s="8"/>
    </row>
    <row r="42" spans="1:28" ht="15" customHeight="1">
      <c r="A42" s="2" t="s">
        <v>63</v>
      </c>
      <c r="B42" s="3" t="s">
        <v>94</v>
      </c>
      <c r="C42" s="41">
        <v>78504999.28</v>
      </c>
      <c r="D42" s="39">
        <f t="shared" si="0"/>
        <v>14.844778500954526</v>
      </c>
      <c r="E42" s="41">
        <v>-30282511.089999996</v>
      </c>
      <c r="F42" s="39">
        <f t="shared" si="1"/>
        <v>-3.474689128893601</v>
      </c>
      <c r="G42" s="41">
        <v>27690677.430000003</v>
      </c>
      <c r="H42" s="39">
        <f t="shared" si="2"/>
        <v>3.481801809557203</v>
      </c>
      <c r="I42" s="4">
        <v>27508997.930000007</v>
      </c>
      <c r="J42" s="39">
        <f t="shared" si="3"/>
        <v>3.4450031758694455</v>
      </c>
      <c r="K42" s="4">
        <v>32727746.969999995</v>
      </c>
      <c r="L42" s="39">
        <f t="shared" si="4"/>
        <v>3.4038647778882494</v>
      </c>
      <c r="M42" s="4">
        <v>34952201.73000003</v>
      </c>
      <c r="N42" s="39">
        <f t="shared" si="5"/>
        <v>4.0518634650509044</v>
      </c>
      <c r="O42" s="4">
        <v>34393910.099999994</v>
      </c>
      <c r="P42" s="39">
        <f t="shared" si="6"/>
        <v>3.7946026785619758</v>
      </c>
      <c r="Q42" s="4">
        <v>35471236.81000002</v>
      </c>
      <c r="R42" s="39">
        <f t="shared" si="7"/>
        <v>2.819096783639226</v>
      </c>
      <c r="S42" s="4">
        <v>24451638.069999993</v>
      </c>
      <c r="T42" s="39">
        <f t="shared" si="8"/>
        <v>1.3948050618105505</v>
      </c>
      <c r="U42" s="4">
        <v>57181551.10000002</v>
      </c>
      <c r="V42" s="39">
        <f t="shared" si="9"/>
        <v>3.789416820774058</v>
      </c>
      <c r="W42" s="4">
        <v>19970449.450000018</v>
      </c>
      <c r="X42" s="39">
        <f t="shared" si="10"/>
        <v>1.4988995878560694</v>
      </c>
      <c r="Y42" s="4">
        <v>87279347.87000003</v>
      </c>
      <c r="Z42" s="39">
        <f t="shared" si="11"/>
        <v>4.6530402431218665</v>
      </c>
      <c r="AA42" s="24">
        <f t="shared" si="12"/>
        <v>429850245.6500001</v>
      </c>
      <c r="AB42" s="8"/>
    </row>
    <row r="43" spans="1:28" ht="15" customHeight="1">
      <c r="A43" s="2" t="s">
        <v>64</v>
      </c>
      <c r="B43" s="3" t="s">
        <v>95</v>
      </c>
      <c r="C43" s="41">
        <v>22879695.73000001</v>
      </c>
      <c r="D43" s="39">
        <f t="shared" si="0"/>
        <v>4.32639982671286</v>
      </c>
      <c r="E43" s="41">
        <v>25818365.200000003</v>
      </c>
      <c r="F43" s="39">
        <f t="shared" si="1"/>
        <v>2.9624621491798777</v>
      </c>
      <c r="G43" s="41">
        <v>33486561.24000001</v>
      </c>
      <c r="H43" s="39">
        <f t="shared" si="2"/>
        <v>4.210571222608046</v>
      </c>
      <c r="I43" s="4">
        <v>28509040.79000002</v>
      </c>
      <c r="J43" s="39">
        <f t="shared" si="3"/>
        <v>3.570240410517986</v>
      </c>
      <c r="K43" s="4">
        <v>30372692.850000028</v>
      </c>
      <c r="L43" s="39">
        <f t="shared" si="4"/>
        <v>3.1589262620644543</v>
      </c>
      <c r="M43" s="4">
        <v>38607929.860000044</v>
      </c>
      <c r="N43" s="39">
        <f t="shared" si="5"/>
        <v>4.475656831847369</v>
      </c>
      <c r="O43" s="4">
        <v>20711186.649999984</v>
      </c>
      <c r="P43" s="39">
        <f t="shared" si="6"/>
        <v>2.285018600961191</v>
      </c>
      <c r="Q43" s="4">
        <v>32833061.920000013</v>
      </c>
      <c r="R43" s="39">
        <f t="shared" si="7"/>
        <v>2.6094263290420505</v>
      </c>
      <c r="S43" s="4">
        <v>29734606.05999999</v>
      </c>
      <c r="T43" s="39">
        <f t="shared" si="8"/>
        <v>1.6961636240770135</v>
      </c>
      <c r="U43" s="4">
        <v>29614964.060000002</v>
      </c>
      <c r="V43" s="39">
        <f t="shared" si="9"/>
        <v>1.9625813010795221</v>
      </c>
      <c r="W43" s="4">
        <v>28455152.230000023</v>
      </c>
      <c r="X43" s="39">
        <f t="shared" si="10"/>
        <v>2.1357263919730514</v>
      </c>
      <c r="Y43" s="4">
        <v>67502237.25000003</v>
      </c>
      <c r="Z43" s="39">
        <f t="shared" si="11"/>
        <v>3.5986820947933587</v>
      </c>
      <c r="AA43" s="24">
        <f t="shared" si="12"/>
        <v>388525493.84000015</v>
      </c>
      <c r="AB43" s="8"/>
    </row>
    <row r="44" spans="1:28" ht="15" customHeight="1">
      <c r="A44" s="2" t="s">
        <v>65</v>
      </c>
      <c r="B44" s="3" t="s">
        <v>96</v>
      </c>
      <c r="C44" s="41">
        <v>10892247.729999997</v>
      </c>
      <c r="D44" s="39">
        <f t="shared" si="0"/>
        <v>2.05965233312941</v>
      </c>
      <c r="E44" s="41">
        <v>11791117.689999996</v>
      </c>
      <c r="F44" s="39">
        <f t="shared" si="1"/>
        <v>1.3529415817989228</v>
      </c>
      <c r="G44" s="41">
        <v>15933016.760000002</v>
      </c>
      <c r="H44" s="39">
        <f t="shared" si="2"/>
        <v>2.0034037349541736</v>
      </c>
      <c r="I44" s="4">
        <v>15727129.47000001</v>
      </c>
      <c r="J44" s="39">
        <f t="shared" si="3"/>
        <v>1.9695377893926787</v>
      </c>
      <c r="K44" s="4">
        <v>14491099.710000003</v>
      </c>
      <c r="L44" s="39">
        <f t="shared" si="4"/>
        <v>1.5071536681382391</v>
      </c>
      <c r="M44" s="4">
        <v>17580654.039999995</v>
      </c>
      <c r="N44" s="39">
        <f t="shared" si="5"/>
        <v>2.0380521475199065</v>
      </c>
      <c r="O44" s="4">
        <v>15707670.259999998</v>
      </c>
      <c r="P44" s="39">
        <f t="shared" si="6"/>
        <v>1.7329919008703893</v>
      </c>
      <c r="Q44" s="4">
        <v>19710075.070000008</v>
      </c>
      <c r="R44" s="39">
        <f t="shared" si="7"/>
        <v>1.5664694617995387</v>
      </c>
      <c r="S44" s="4">
        <v>13127583.159999998</v>
      </c>
      <c r="T44" s="39">
        <f t="shared" si="8"/>
        <v>0.748842240691114</v>
      </c>
      <c r="U44" s="4">
        <v>17376607.280000016</v>
      </c>
      <c r="V44" s="39">
        <f t="shared" si="9"/>
        <v>1.1515463755025177</v>
      </c>
      <c r="W44" s="4">
        <v>15532565.149999997</v>
      </c>
      <c r="X44" s="39">
        <f t="shared" si="10"/>
        <v>1.1658102918501174</v>
      </c>
      <c r="Y44" s="4">
        <v>43866563.120000005</v>
      </c>
      <c r="Z44" s="39">
        <f t="shared" si="11"/>
        <v>2.338616047278739</v>
      </c>
      <c r="AA44" s="24">
        <f>+C44+E44+G44+I44+K44+M44+O44+Q44+S44+U44+W44+Y44</f>
        <v>211736329.44000003</v>
      </c>
      <c r="AB44" s="8"/>
    </row>
    <row r="45" spans="1:28" ht="15" customHeight="1">
      <c r="A45" s="2" t="s">
        <v>164</v>
      </c>
      <c r="B45" s="3" t="s">
        <v>162</v>
      </c>
      <c r="C45" s="41">
        <v>9257272.2</v>
      </c>
      <c r="D45" s="39">
        <f t="shared" si="0"/>
        <v>1.7504892247932773</v>
      </c>
      <c r="E45" s="41">
        <v>9244120.219999999</v>
      </c>
      <c r="F45" s="39">
        <f t="shared" si="1"/>
        <v>1.0606928843898435</v>
      </c>
      <c r="G45" s="41">
        <v>10747982.869999997</v>
      </c>
      <c r="H45" s="39">
        <f t="shared" si="2"/>
        <v>1.351442062060661</v>
      </c>
      <c r="I45" s="4">
        <v>12391446.76</v>
      </c>
      <c r="J45" s="39">
        <f t="shared" si="3"/>
        <v>1.5518040151968975</v>
      </c>
      <c r="K45" s="4">
        <v>13233610.31</v>
      </c>
      <c r="L45" s="39">
        <f t="shared" si="4"/>
        <v>1.3763678892958577</v>
      </c>
      <c r="M45" s="4">
        <v>16180732.160000002</v>
      </c>
      <c r="N45" s="39">
        <f t="shared" si="5"/>
        <v>1.8757650228542027</v>
      </c>
      <c r="O45" s="4">
        <v>11916511.459999997</v>
      </c>
      <c r="P45" s="39">
        <f t="shared" si="6"/>
        <v>1.3147218845940543</v>
      </c>
      <c r="Q45" s="4">
        <v>12712961.81</v>
      </c>
      <c r="R45" s="39">
        <f t="shared" si="7"/>
        <v>1.010369893248143</v>
      </c>
      <c r="S45" s="4">
        <v>13361031.66</v>
      </c>
      <c r="T45" s="39">
        <f t="shared" si="8"/>
        <v>0.7621589415411721</v>
      </c>
      <c r="U45" s="4">
        <v>12264174.25</v>
      </c>
      <c r="V45" s="39">
        <f t="shared" si="9"/>
        <v>0.812745847250269</v>
      </c>
      <c r="W45" s="4">
        <v>12481665.799999999</v>
      </c>
      <c r="X45" s="39">
        <f t="shared" si="10"/>
        <v>0.9368223669786849</v>
      </c>
      <c r="Y45" s="4">
        <v>23617502.23</v>
      </c>
      <c r="Z45" s="39">
        <f t="shared" si="11"/>
        <v>1.2590972664219835</v>
      </c>
      <c r="AA45" s="24">
        <f>+C45+E45+G45+I45+K45+M45+O45+Q45+S45+U45+W45+Y45</f>
        <v>157409011.73</v>
      </c>
      <c r="AB45" s="8"/>
    </row>
    <row r="46" spans="1:28" ht="15" customHeight="1">
      <c r="A46" s="2" t="s">
        <v>167</v>
      </c>
      <c r="B46" s="3" t="s">
        <v>168</v>
      </c>
      <c r="C46" s="41">
        <v>0</v>
      </c>
      <c r="D46" s="39">
        <f t="shared" si="0"/>
        <v>0</v>
      </c>
      <c r="E46" s="41">
        <v>0</v>
      </c>
      <c r="F46" s="39">
        <f t="shared" si="1"/>
        <v>0</v>
      </c>
      <c r="G46" s="41">
        <v>0</v>
      </c>
      <c r="H46" s="39">
        <f t="shared" si="2"/>
        <v>0</v>
      </c>
      <c r="I46" s="4">
        <v>0</v>
      </c>
      <c r="J46" s="39">
        <f t="shared" si="3"/>
        <v>0</v>
      </c>
      <c r="K46" s="4">
        <v>0</v>
      </c>
      <c r="L46" s="39">
        <f t="shared" si="4"/>
        <v>0</v>
      </c>
      <c r="M46" s="4">
        <v>0</v>
      </c>
      <c r="N46" s="39">
        <f t="shared" si="5"/>
        <v>0</v>
      </c>
      <c r="O46" s="4">
        <v>0</v>
      </c>
      <c r="P46" s="39">
        <f t="shared" si="6"/>
        <v>0</v>
      </c>
      <c r="Q46" s="4">
        <v>0</v>
      </c>
      <c r="R46" s="39">
        <f t="shared" si="7"/>
        <v>0</v>
      </c>
      <c r="S46" s="4">
        <v>0</v>
      </c>
      <c r="T46" s="39">
        <f t="shared" si="8"/>
        <v>0</v>
      </c>
      <c r="U46" s="4">
        <v>0</v>
      </c>
      <c r="V46" s="39">
        <f t="shared" si="9"/>
        <v>0</v>
      </c>
      <c r="W46" s="4">
        <v>0</v>
      </c>
      <c r="X46" s="39">
        <f t="shared" si="10"/>
        <v>0</v>
      </c>
      <c r="Y46" s="4">
        <v>2669876.45</v>
      </c>
      <c r="Z46" s="39">
        <f t="shared" si="11"/>
        <v>0.14233656493993393</v>
      </c>
      <c r="AA46" s="24">
        <f t="shared" si="12"/>
        <v>2669876.45</v>
      </c>
      <c r="AB46" s="8"/>
    </row>
    <row r="47" spans="1:28" ht="18" customHeight="1">
      <c r="A47" s="56" t="s">
        <v>7</v>
      </c>
      <c r="B47" s="57"/>
      <c r="C47" s="42">
        <f>SUM(C13:C46)</f>
        <v>528839142.1599999</v>
      </c>
      <c r="D47" s="40">
        <f t="shared" si="0"/>
        <v>100</v>
      </c>
      <c r="E47" s="42">
        <f>SUM(E13:E46)</f>
        <v>871517133.3799998</v>
      </c>
      <c r="F47" s="40">
        <f t="shared" si="1"/>
        <v>100</v>
      </c>
      <c r="G47" s="6">
        <f aca="true" t="shared" si="13" ref="G47:AA47">SUM(G13:G46)</f>
        <v>795297347.3099997</v>
      </c>
      <c r="H47" s="40">
        <f t="shared" si="2"/>
        <v>100</v>
      </c>
      <c r="I47" s="6">
        <f t="shared" si="13"/>
        <v>798518797.3900001</v>
      </c>
      <c r="J47" s="40">
        <f t="shared" si="3"/>
        <v>100</v>
      </c>
      <c r="K47" s="6">
        <f t="shared" si="13"/>
        <v>961487870.5700002</v>
      </c>
      <c r="L47" s="40">
        <f t="shared" si="4"/>
        <v>100</v>
      </c>
      <c r="M47" s="6">
        <f t="shared" si="13"/>
        <v>862620422.2199999</v>
      </c>
      <c r="N47" s="40">
        <f t="shared" si="5"/>
        <v>100</v>
      </c>
      <c r="O47" s="6">
        <f t="shared" si="13"/>
        <v>906390286.7700001</v>
      </c>
      <c r="P47" s="40">
        <f t="shared" si="6"/>
        <v>100</v>
      </c>
      <c r="Q47" s="6">
        <f t="shared" si="13"/>
        <v>1258248280.65</v>
      </c>
      <c r="R47" s="40">
        <f t="shared" si="7"/>
        <v>100</v>
      </c>
      <c r="S47" s="6">
        <f t="shared" si="13"/>
        <v>1753050568.8199987</v>
      </c>
      <c r="T47" s="40">
        <f t="shared" si="8"/>
        <v>100</v>
      </c>
      <c r="U47" s="6">
        <f t="shared" si="13"/>
        <v>1508980241.67</v>
      </c>
      <c r="V47" s="40">
        <f t="shared" si="9"/>
        <v>100</v>
      </c>
      <c r="W47" s="6">
        <f t="shared" si="13"/>
        <v>1332340712.6000001</v>
      </c>
      <c r="X47" s="40">
        <f t="shared" si="10"/>
        <v>100</v>
      </c>
      <c r="Y47" s="6">
        <f t="shared" si="13"/>
        <v>1875748828.93</v>
      </c>
      <c r="Z47" s="40">
        <f t="shared" si="11"/>
        <v>100</v>
      </c>
      <c r="AA47" s="6">
        <f t="shared" si="13"/>
        <v>13453039632.47</v>
      </c>
      <c r="AB47" s="18"/>
    </row>
    <row r="48" spans="1:4" ht="12.75">
      <c r="A48" s="33" t="s">
        <v>171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1792164810.5200007</v>
      </c>
      <c r="C51" s="51">
        <f>+B51/$B$85*100</f>
        <v>13.321634808794187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46474180.799999975</v>
      </c>
      <c r="C52" s="51">
        <f aca="true" t="shared" si="15" ref="C52:C84">+B52/$B$85*100</f>
        <v>0.3454548716843945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72809489.86999999</v>
      </c>
      <c r="C53" s="51">
        <f t="shared" si="15"/>
        <v>0.541212185938027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45336470.23</v>
      </c>
      <c r="C54" s="51">
        <f t="shared" si="15"/>
        <v>0.3369979682552689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50753656.62999999</v>
      </c>
      <c r="C55" s="51">
        <f t="shared" si="15"/>
        <v>0.3772653468402927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232068356.82</v>
      </c>
      <c r="C56" s="51">
        <f t="shared" si="15"/>
        <v>1.7250254452524192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183857865.18</v>
      </c>
      <c r="C57" s="51">
        <f t="shared" si="15"/>
        <v>1.366664116087521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263944325.96</v>
      </c>
      <c r="C58" s="51">
        <f t="shared" si="15"/>
        <v>1.9619679505213754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56706366.06</v>
      </c>
      <c r="C59" s="51">
        <f t="shared" si="15"/>
        <v>0.42151340967683315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117089570.49000002</v>
      </c>
      <c r="C60" s="51">
        <f t="shared" si="15"/>
        <v>0.8703577309576556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261232806.70000014</v>
      </c>
      <c r="C61" s="51">
        <f t="shared" si="15"/>
        <v>1.9418125110513587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212093432.44</v>
      </c>
      <c r="C62" s="51">
        <f t="shared" si="15"/>
        <v>1.5765465518149173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315333645.93</v>
      </c>
      <c r="C63" s="51">
        <f t="shared" si="15"/>
        <v>2.343958351010256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300228586.21999997</v>
      </c>
      <c r="C64" s="51">
        <f t="shared" si="15"/>
        <v>2.231678449050087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149057750.29000002</v>
      </c>
      <c r="C65" s="51">
        <f t="shared" si="15"/>
        <v>1.107985662438971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95026729.11999997</v>
      </c>
      <c r="C66" s="51">
        <f t="shared" si="15"/>
        <v>0.7063587985769795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60287802.16000002</v>
      </c>
      <c r="C67" s="51">
        <f t="shared" si="15"/>
        <v>0.44813517098760736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65596986.47</v>
      </c>
      <c r="C68" s="51">
        <f t="shared" si="15"/>
        <v>0.4875997414864992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143010383.17000014</v>
      </c>
      <c r="C69" s="51">
        <f t="shared" si="15"/>
        <v>1.0630339839691918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89017854.57000002</v>
      </c>
      <c r="C70" s="51">
        <f t="shared" si="15"/>
        <v>0.661693245555809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49341105.22</v>
      </c>
      <c r="C71" s="51">
        <f t="shared" si="15"/>
        <v>0.36676547879121124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117368869.87</v>
      </c>
      <c r="C72" s="51">
        <f t="shared" si="15"/>
        <v>0.8724338370840798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75748308.55</v>
      </c>
      <c r="C73" s="51">
        <f t="shared" si="15"/>
        <v>0.56305720208521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6161814381.669999</v>
      </c>
      <c r="C74" s="51">
        <f t="shared" si="15"/>
        <v>45.802395220764545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458570040.01</v>
      </c>
      <c r="C75" s="51">
        <f t="shared" si="15"/>
        <v>3.408672333821155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229515730.16999996</v>
      </c>
      <c r="C76" s="51">
        <f t="shared" si="15"/>
        <v>1.706051096556983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52272852.160000004</v>
      </c>
      <c r="C77" s="51">
        <f t="shared" si="15"/>
        <v>0.3885579288255068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226296694.64000002</v>
      </c>
      <c r="C78" s="51">
        <f t="shared" si="15"/>
        <v>1.6821231544863262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339829623.44000006</v>
      </c>
      <c r="C79" s="51">
        <f t="shared" si="15"/>
        <v>2.526043427537326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429850245.6500001</v>
      </c>
      <c r="C80" s="51">
        <f t="shared" si="15"/>
        <v>3.1951905100503963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388525493.84000015</v>
      </c>
      <c r="C81" s="51">
        <f t="shared" si="15"/>
        <v>2.888012705338818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211736329.44000003</v>
      </c>
      <c r="C82" s="51">
        <f t="shared" si="15"/>
        <v>1.5738921108130632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157409011.73</v>
      </c>
      <c r="C83" s="51">
        <f t="shared" si="15"/>
        <v>1.1700627964410408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169</v>
      </c>
      <c r="B84" s="18">
        <f t="shared" si="14"/>
        <v>2669876.45</v>
      </c>
      <c r="C84" s="51">
        <f t="shared" si="15"/>
        <v>0.01984589745469892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13453039632.47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170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10</v>
      </c>
      <c r="D10" s="66"/>
      <c r="E10" s="66"/>
      <c r="F10" s="66"/>
      <c r="G10" s="57"/>
      <c r="H10" s="62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4"/>
      <c r="B11" s="61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1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1390533788.9199998</v>
      </c>
      <c r="D12" s="15">
        <v>51805572.56000001</v>
      </c>
      <c r="E12" s="15">
        <v>349622036.54</v>
      </c>
      <c r="F12" s="15">
        <v>203412.5</v>
      </c>
      <c r="G12" s="15">
        <v>0</v>
      </c>
      <c r="H12" s="24">
        <f>SUM(C12:G12)</f>
        <v>1792164810.5199997</v>
      </c>
    </row>
    <row r="13" spans="1:8" ht="15" customHeight="1">
      <c r="A13" s="2" t="s">
        <v>35</v>
      </c>
      <c r="B13" s="3" t="s">
        <v>66</v>
      </c>
      <c r="C13" s="15">
        <v>37505420.99000001</v>
      </c>
      <c r="D13" s="15">
        <v>1521781.38</v>
      </c>
      <c r="E13" s="15">
        <v>3753366.57</v>
      </c>
      <c r="F13" s="15">
        <v>3693611.8600000003</v>
      </c>
      <c r="G13" s="15">
        <v>0</v>
      </c>
      <c r="H13" s="24">
        <f aca="true" t="shared" si="0" ref="H13:H45">SUM(C13:G13)</f>
        <v>46474180.80000001</v>
      </c>
    </row>
    <row r="14" spans="1:8" ht="15" customHeight="1">
      <c r="A14" s="2" t="s">
        <v>36</v>
      </c>
      <c r="B14" s="3" t="s">
        <v>67</v>
      </c>
      <c r="C14" s="15">
        <v>57113661.53000001</v>
      </c>
      <c r="D14" s="15">
        <v>1701319.8700000003</v>
      </c>
      <c r="E14" s="15">
        <v>5464605.199999999</v>
      </c>
      <c r="F14" s="15">
        <v>8529903.27</v>
      </c>
      <c r="G14" s="15">
        <v>0</v>
      </c>
      <c r="H14" s="24">
        <f t="shared" si="0"/>
        <v>72809489.87</v>
      </c>
    </row>
    <row r="15" spans="1:8" ht="15" customHeight="1">
      <c r="A15" s="2" t="s">
        <v>37</v>
      </c>
      <c r="B15" s="3" t="s">
        <v>68</v>
      </c>
      <c r="C15" s="15">
        <v>32418834.810000002</v>
      </c>
      <c r="D15" s="15">
        <v>3053085.440000001</v>
      </c>
      <c r="E15" s="15">
        <v>646500</v>
      </c>
      <c r="F15" s="15">
        <v>9218049.98</v>
      </c>
      <c r="G15" s="15">
        <v>0</v>
      </c>
      <c r="H15" s="24">
        <f t="shared" si="0"/>
        <v>45336470.230000004</v>
      </c>
    </row>
    <row r="16" spans="1:8" ht="15" customHeight="1">
      <c r="A16" s="2" t="s">
        <v>38</v>
      </c>
      <c r="B16" s="3" t="s">
        <v>69</v>
      </c>
      <c r="C16" s="15">
        <v>43403703.64000002</v>
      </c>
      <c r="D16" s="15">
        <v>2249083.4099999997</v>
      </c>
      <c r="E16" s="15">
        <v>2985078.49</v>
      </c>
      <c r="F16" s="15">
        <v>2115791.09</v>
      </c>
      <c r="G16" s="15">
        <v>0</v>
      </c>
      <c r="H16" s="24">
        <f t="shared" si="0"/>
        <v>50753656.630000025</v>
      </c>
    </row>
    <row r="17" spans="1:8" ht="15" customHeight="1">
      <c r="A17" s="2" t="s">
        <v>39</v>
      </c>
      <c r="B17" s="3" t="s">
        <v>70</v>
      </c>
      <c r="C17" s="15">
        <v>187561876.72000027</v>
      </c>
      <c r="D17" s="15">
        <v>4731049.36</v>
      </c>
      <c r="E17" s="15">
        <v>12860071.570000002</v>
      </c>
      <c r="F17" s="15">
        <v>26915359.169999994</v>
      </c>
      <c r="G17" s="15">
        <v>0</v>
      </c>
      <c r="H17" s="24">
        <f t="shared" si="0"/>
        <v>232068356.82000026</v>
      </c>
    </row>
    <row r="18" spans="1:8" ht="15" customHeight="1">
      <c r="A18" s="2" t="s">
        <v>40</v>
      </c>
      <c r="B18" s="3" t="s">
        <v>71</v>
      </c>
      <c r="C18" s="15">
        <v>140578804.03</v>
      </c>
      <c r="D18" s="15">
        <v>2030165.02</v>
      </c>
      <c r="E18" s="15">
        <v>15907685.21</v>
      </c>
      <c r="F18" s="15">
        <v>25341210.919999987</v>
      </c>
      <c r="G18" s="15">
        <v>0</v>
      </c>
      <c r="H18" s="24">
        <f t="shared" si="0"/>
        <v>183857865.18</v>
      </c>
    </row>
    <row r="19" spans="1:8" ht="15" customHeight="1">
      <c r="A19" s="2" t="s">
        <v>41</v>
      </c>
      <c r="B19" s="3" t="s">
        <v>72</v>
      </c>
      <c r="C19" s="15">
        <v>189523912.50000003</v>
      </c>
      <c r="D19" s="15">
        <v>4651089.53</v>
      </c>
      <c r="E19" s="15">
        <v>33668627.31</v>
      </c>
      <c r="F19" s="15">
        <v>36100696.62</v>
      </c>
      <c r="G19" s="15">
        <v>0</v>
      </c>
      <c r="H19" s="24">
        <f t="shared" si="0"/>
        <v>263944325.96000004</v>
      </c>
    </row>
    <row r="20" spans="1:8" ht="15" customHeight="1">
      <c r="A20" s="2" t="s">
        <v>42</v>
      </c>
      <c r="B20" s="3" t="s">
        <v>73</v>
      </c>
      <c r="C20" s="15">
        <v>43436745.76000002</v>
      </c>
      <c r="D20" s="15">
        <v>2397054.14</v>
      </c>
      <c r="E20" s="15">
        <v>3941363.21</v>
      </c>
      <c r="F20" s="15">
        <v>6931202.950000001</v>
      </c>
      <c r="G20" s="15">
        <v>0</v>
      </c>
      <c r="H20" s="24">
        <f t="shared" si="0"/>
        <v>56706366.060000025</v>
      </c>
    </row>
    <row r="21" spans="1:8" ht="15" customHeight="1">
      <c r="A21" s="2" t="s">
        <v>43</v>
      </c>
      <c r="B21" s="3" t="s">
        <v>74</v>
      </c>
      <c r="C21" s="15">
        <v>92280512.6200001</v>
      </c>
      <c r="D21" s="15">
        <v>1649621.65</v>
      </c>
      <c r="E21" s="15">
        <v>16086642.959999999</v>
      </c>
      <c r="F21" s="15">
        <v>7072793.259999999</v>
      </c>
      <c r="G21" s="15">
        <v>0</v>
      </c>
      <c r="H21" s="24">
        <f t="shared" si="0"/>
        <v>117089570.4900001</v>
      </c>
    </row>
    <row r="22" spans="1:8" ht="15" customHeight="1">
      <c r="A22" s="2" t="s">
        <v>44</v>
      </c>
      <c r="B22" s="3" t="s">
        <v>75</v>
      </c>
      <c r="C22" s="15">
        <v>184882286.57999995</v>
      </c>
      <c r="D22" s="15">
        <v>6940238.430000001</v>
      </c>
      <c r="E22" s="15">
        <v>30322969.209999997</v>
      </c>
      <c r="F22" s="15">
        <v>39087312.48</v>
      </c>
      <c r="G22" s="15">
        <v>0</v>
      </c>
      <c r="H22" s="24">
        <f t="shared" si="0"/>
        <v>261232806.69999996</v>
      </c>
    </row>
    <row r="23" spans="1:8" ht="15" customHeight="1">
      <c r="A23" s="2" t="s">
        <v>45</v>
      </c>
      <c r="B23" s="3" t="s">
        <v>76</v>
      </c>
      <c r="C23" s="15">
        <v>154840820.31000003</v>
      </c>
      <c r="D23" s="15">
        <v>2439535.1500000004</v>
      </c>
      <c r="E23" s="15">
        <v>21532446.84</v>
      </c>
      <c r="F23" s="15">
        <v>33280630.14000001</v>
      </c>
      <c r="G23" s="15">
        <v>0</v>
      </c>
      <c r="H23" s="24">
        <f t="shared" si="0"/>
        <v>212093432.44000006</v>
      </c>
    </row>
    <row r="24" spans="1:8" ht="15" customHeight="1">
      <c r="A24" s="2" t="s">
        <v>46</v>
      </c>
      <c r="B24" s="3" t="s">
        <v>77</v>
      </c>
      <c r="C24" s="15">
        <v>241711647.66999963</v>
      </c>
      <c r="D24" s="15">
        <v>5743852.520000001</v>
      </c>
      <c r="E24" s="15">
        <v>41860612.18</v>
      </c>
      <c r="F24" s="15">
        <v>26017533.56</v>
      </c>
      <c r="G24" s="15">
        <v>0</v>
      </c>
      <c r="H24" s="24">
        <f t="shared" si="0"/>
        <v>315333645.92999965</v>
      </c>
    </row>
    <row r="25" spans="1:8" ht="15" customHeight="1">
      <c r="A25" s="2" t="s">
        <v>47</v>
      </c>
      <c r="B25" s="3" t="s">
        <v>78</v>
      </c>
      <c r="C25" s="15">
        <v>217041090.50000006</v>
      </c>
      <c r="D25" s="15">
        <v>4625491.460000001</v>
      </c>
      <c r="E25" s="15">
        <v>44789172.98</v>
      </c>
      <c r="F25" s="15">
        <v>33772831.27999999</v>
      </c>
      <c r="G25" s="15">
        <v>0</v>
      </c>
      <c r="H25" s="24">
        <f t="shared" si="0"/>
        <v>300228586.22</v>
      </c>
    </row>
    <row r="26" spans="1:8" ht="15" customHeight="1">
      <c r="A26" s="2" t="s">
        <v>48</v>
      </c>
      <c r="B26" s="3" t="s">
        <v>79</v>
      </c>
      <c r="C26" s="15">
        <v>117571846.36</v>
      </c>
      <c r="D26" s="15">
        <v>3602488.3800000004</v>
      </c>
      <c r="E26" s="15">
        <v>17929626.07</v>
      </c>
      <c r="F26" s="15">
        <v>9953789.48</v>
      </c>
      <c r="G26" s="15">
        <v>0</v>
      </c>
      <c r="H26" s="24">
        <f t="shared" si="0"/>
        <v>149057750.29</v>
      </c>
    </row>
    <row r="27" spans="1:8" ht="15" customHeight="1">
      <c r="A27" s="2" t="s">
        <v>49</v>
      </c>
      <c r="B27" s="3" t="s">
        <v>80</v>
      </c>
      <c r="C27" s="15">
        <v>73476020.30999999</v>
      </c>
      <c r="D27" s="15">
        <v>2763033.54</v>
      </c>
      <c r="E27" s="15">
        <v>10923716.440000001</v>
      </c>
      <c r="F27" s="15">
        <v>7863958.829999999</v>
      </c>
      <c r="G27" s="15">
        <v>0</v>
      </c>
      <c r="H27" s="24">
        <f t="shared" si="0"/>
        <v>95026729.11999999</v>
      </c>
    </row>
    <row r="28" spans="1:8" ht="15" customHeight="1">
      <c r="A28" s="2" t="s">
        <v>50</v>
      </c>
      <c r="B28" s="3" t="s">
        <v>81</v>
      </c>
      <c r="C28" s="15">
        <v>49369136.36999999</v>
      </c>
      <c r="D28" s="15">
        <v>477909.29999999993</v>
      </c>
      <c r="E28" s="15">
        <v>5605049.29</v>
      </c>
      <c r="F28" s="15">
        <v>4835707.2</v>
      </c>
      <c r="G28" s="15">
        <v>0</v>
      </c>
      <c r="H28" s="24">
        <f t="shared" si="0"/>
        <v>60287802.15999999</v>
      </c>
    </row>
    <row r="29" spans="1:8" ht="15" customHeight="1">
      <c r="A29" s="2" t="s">
        <v>51</v>
      </c>
      <c r="B29" s="3" t="s">
        <v>82</v>
      </c>
      <c r="C29" s="15">
        <v>55421546.370000005</v>
      </c>
      <c r="D29" s="15">
        <v>1750117.2400000002</v>
      </c>
      <c r="E29" s="15">
        <v>2937048.31</v>
      </c>
      <c r="F29" s="15">
        <v>5488274.550000001</v>
      </c>
      <c r="G29" s="15">
        <v>0</v>
      </c>
      <c r="H29" s="24">
        <f t="shared" si="0"/>
        <v>65596986.47000001</v>
      </c>
    </row>
    <row r="30" spans="1:8" ht="15" customHeight="1">
      <c r="A30" s="2" t="s">
        <v>52</v>
      </c>
      <c r="B30" s="3" t="s">
        <v>83</v>
      </c>
      <c r="C30" s="15">
        <v>114473678.80000001</v>
      </c>
      <c r="D30" s="15">
        <v>3012053.95</v>
      </c>
      <c r="E30" s="15">
        <v>11147082.159999998</v>
      </c>
      <c r="F30" s="15">
        <v>14377568.26</v>
      </c>
      <c r="G30" s="15">
        <v>0</v>
      </c>
      <c r="H30" s="24">
        <f t="shared" si="0"/>
        <v>143010383.17000002</v>
      </c>
    </row>
    <row r="31" spans="1:8" ht="15" customHeight="1">
      <c r="A31" s="2" t="s">
        <v>53</v>
      </c>
      <c r="B31" s="3" t="s">
        <v>84</v>
      </c>
      <c r="C31" s="15">
        <v>62223229.79</v>
      </c>
      <c r="D31" s="15">
        <v>2250355.4099999997</v>
      </c>
      <c r="E31" s="15">
        <v>12579225.87</v>
      </c>
      <c r="F31" s="15">
        <v>11965043.5</v>
      </c>
      <c r="G31" s="15">
        <v>0</v>
      </c>
      <c r="H31" s="24">
        <f t="shared" si="0"/>
        <v>89017854.57</v>
      </c>
    </row>
    <row r="32" spans="1:8" ht="15" customHeight="1">
      <c r="A32" s="2" t="s">
        <v>54</v>
      </c>
      <c r="B32" s="3" t="s">
        <v>85</v>
      </c>
      <c r="C32" s="15">
        <v>40366741.11</v>
      </c>
      <c r="D32" s="15">
        <v>697922</v>
      </c>
      <c r="E32" s="15">
        <v>4040830.6100000003</v>
      </c>
      <c r="F32" s="15">
        <v>4235611.5</v>
      </c>
      <c r="G32" s="15">
        <v>0</v>
      </c>
      <c r="H32" s="24">
        <f t="shared" si="0"/>
        <v>49341105.22</v>
      </c>
    </row>
    <row r="33" spans="1:8" ht="15" customHeight="1">
      <c r="A33" s="2" t="s">
        <v>55</v>
      </c>
      <c r="B33" s="3" t="s">
        <v>86</v>
      </c>
      <c r="C33" s="15">
        <v>83305179.31999996</v>
      </c>
      <c r="D33" s="15">
        <v>1301274.3099999996</v>
      </c>
      <c r="E33" s="15">
        <v>21059305.15</v>
      </c>
      <c r="F33" s="15">
        <v>11703111.089999998</v>
      </c>
      <c r="G33" s="15">
        <v>0</v>
      </c>
      <c r="H33" s="24">
        <f t="shared" si="0"/>
        <v>117368869.86999997</v>
      </c>
    </row>
    <row r="34" spans="1:8" ht="15" customHeight="1">
      <c r="A34" s="2" t="s">
        <v>56</v>
      </c>
      <c r="B34" s="3" t="s">
        <v>87</v>
      </c>
      <c r="C34" s="15">
        <v>62800725.47999997</v>
      </c>
      <c r="D34" s="15">
        <v>1013084.62</v>
      </c>
      <c r="E34" s="15">
        <v>6660572.7</v>
      </c>
      <c r="F34" s="15">
        <v>5273925.75</v>
      </c>
      <c r="G34" s="15">
        <v>0</v>
      </c>
      <c r="H34" s="24">
        <f t="shared" si="0"/>
        <v>75748308.54999997</v>
      </c>
    </row>
    <row r="35" spans="1:8" ht="15" customHeight="1">
      <c r="A35" s="2" t="s">
        <v>57</v>
      </c>
      <c r="B35" s="3" t="s">
        <v>88</v>
      </c>
      <c r="C35" s="15">
        <v>1754210477.6699984</v>
      </c>
      <c r="D35" s="15">
        <v>11970534.379999997</v>
      </c>
      <c r="E35" s="15">
        <v>4394730926.710002</v>
      </c>
      <c r="F35" s="15">
        <v>902442.91</v>
      </c>
      <c r="G35" s="15">
        <v>0</v>
      </c>
      <c r="H35" s="24">
        <f t="shared" si="0"/>
        <v>6161814381.67</v>
      </c>
    </row>
    <row r="36" spans="1:8" ht="15" customHeight="1">
      <c r="A36" s="2" t="s">
        <v>58</v>
      </c>
      <c r="B36" s="3" t="s">
        <v>89</v>
      </c>
      <c r="C36" s="15">
        <v>178558153.45999998</v>
      </c>
      <c r="D36" s="15">
        <v>3049988.92</v>
      </c>
      <c r="E36" s="15">
        <v>274956397.8600001</v>
      </c>
      <c r="F36" s="15">
        <v>2005499.7700000003</v>
      </c>
      <c r="G36" s="15">
        <v>0</v>
      </c>
      <c r="H36" s="24">
        <f t="shared" si="0"/>
        <v>458570040.01</v>
      </c>
    </row>
    <row r="37" spans="1:8" ht="15" customHeight="1">
      <c r="A37" s="2" t="s">
        <v>59</v>
      </c>
      <c r="B37" s="3" t="s">
        <v>90</v>
      </c>
      <c r="C37" s="15">
        <v>131560023.63000005</v>
      </c>
      <c r="D37" s="15">
        <v>7211469.11</v>
      </c>
      <c r="E37" s="15">
        <v>24541073.67</v>
      </c>
      <c r="F37" s="15">
        <v>66203163.760000005</v>
      </c>
      <c r="G37" s="15">
        <v>0</v>
      </c>
      <c r="H37" s="24">
        <f t="shared" si="0"/>
        <v>229515730.17000008</v>
      </c>
    </row>
    <row r="38" spans="1:8" ht="15" customHeight="1">
      <c r="A38" s="2" t="s">
        <v>60</v>
      </c>
      <c r="B38" s="3" t="s">
        <v>91</v>
      </c>
      <c r="C38" s="15">
        <v>38840293.49999999</v>
      </c>
      <c r="D38" s="15">
        <v>435016.8</v>
      </c>
      <c r="E38" s="15">
        <v>8387532.29</v>
      </c>
      <c r="F38" s="15">
        <v>4610009.57</v>
      </c>
      <c r="G38" s="15">
        <v>0</v>
      </c>
      <c r="H38" s="24">
        <f t="shared" si="0"/>
        <v>52272852.15999999</v>
      </c>
    </row>
    <row r="39" spans="1:8" ht="15" customHeight="1">
      <c r="A39" s="2" t="s">
        <v>61</v>
      </c>
      <c r="B39" s="3" t="s">
        <v>92</v>
      </c>
      <c r="C39" s="15">
        <v>133853450.18999988</v>
      </c>
      <c r="D39" s="15">
        <v>4416780.63</v>
      </c>
      <c r="E39" s="15">
        <v>64692691.89999999</v>
      </c>
      <c r="F39" s="15">
        <v>23333771.919999998</v>
      </c>
      <c r="G39" s="15">
        <v>0</v>
      </c>
      <c r="H39" s="24">
        <f t="shared" si="0"/>
        <v>226296694.63999984</v>
      </c>
    </row>
    <row r="40" spans="1:8" ht="15" customHeight="1">
      <c r="A40" s="2" t="s">
        <v>62</v>
      </c>
      <c r="B40" s="3" t="s">
        <v>93</v>
      </c>
      <c r="C40" s="15">
        <v>252044420.62999994</v>
      </c>
      <c r="D40" s="15">
        <v>5855941.179999999</v>
      </c>
      <c r="E40" s="15">
        <v>48105510.19</v>
      </c>
      <c r="F40" s="15">
        <v>32404597.44</v>
      </c>
      <c r="G40" s="15">
        <v>1419154</v>
      </c>
      <c r="H40" s="24">
        <f t="shared" si="0"/>
        <v>339829623.43999994</v>
      </c>
    </row>
    <row r="41" spans="1:8" ht="15" customHeight="1">
      <c r="A41" s="2" t="s">
        <v>63</v>
      </c>
      <c r="B41" s="3" t="s">
        <v>94</v>
      </c>
      <c r="C41" s="15">
        <v>325381173.19000036</v>
      </c>
      <c r="D41" s="15">
        <v>4748816.5</v>
      </c>
      <c r="E41" s="15">
        <v>65969620.37</v>
      </c>
      <c r="F41" s="15">
        <v>32454695.589999996</v>
      </c>
      <c r="G41" s="15">
        <v>1295940</v>
      </c>
      <c r="H41" s="24">
        <f t="shared" si="0"/>
        <v>429850245.65000033</v>
      </c>
    </row>
    <row r="42" spans="1:8" ht="15" customHeight="1">
      <c r="A42" s="2" t="s">
        <v>64</v>
      </c>
      <c r="B42" s="3" t="s">
        <v>95</v>
      </c>
      <c r="C42" s="15">
        <v>315359743.9400001</v>
      </c>
      <c r="D42" s="15">
        <v>6048757.9</v>
      </c>
      <c r="E42" s="15">
        <v>46965598.18999999</v>
      </c>
      <c r="F42" s="15">
        <v>19531322.180000003</v>
      </c>
      <c r="G42" s="15">
        <v>620071.63</v>
      </c>
      <c r="H42" s="24">
        <f>SUM(C42:G42)</f>
        <v>388525493.8400001</v>
      </c>
    </row>
    <row r="43" spans="1:8" ht="15" customHeight="1">
      <c r="A43" s="2" t="s">
        <v>65</v>
      </c>
      <c r="B43" s="3" t="s">
        <v>96</v>
      </c>
      <c r="C43" s="15">
        <v>161416658.94000003</v>
      </c>
      <c r="D43" s="15">
        <v>5042053.990000001</v>
      </c>
      <c r="E43" s="15">
        <v>21308606.95</v>
      </c>
      <c r="F43" s="15">
        <v>23667199.76</v>
      </c>
      <c r="G43" s="15">
        <v>301809.8</v>
      </c>
      <c r="H43" s="24">
        <f>SUM(C43:G43)</f>
        <v>211736329.44000003</v>
      </c>
    </row>
    <row r="44" spans="1:8" ht="15" customHeight="1">
      <c r="A44" s="2" t="s">
        <v>164</v>
      </c>
      <c r="B44" s="3" t="s">
        <v>162</v>
      </c>
      <c r="C44" s="15">
        <v>91314570.36</v>
      </c>
      <c r="D44" s="15">
        <v>38242.2</v>
      </c>
      <c r="E44" s="15">
        <v>60690549.440000005</v>
      </c>
      <c r="F44" s="15">
        <v>5365649.73</v>
      </c>
      <c r="G44" s="15">
        <v>0</v>
      </c>
      <c r="H44" s="24">
        <f>SUM(C44:G44)</f>
        <v>157409011.73</v>
      </c>
    </row>
    <row r="45" spans="1:8" ht="15" customHeight="1">
      <c r="A45" s="2" t="s">
        <v>167</v>
      </c>
      <c r="B45" s="3" t="s">
        <v>168</v>
      </c>
      <c r="C45" s="15">
        <v>0</v>
      </c>
      <c r="D45" s="15">
        <v>0</v>
      </c>
      <c r="E45" s="15">
        <v>2669876.45</v>
      </c>
      <c r="F45" s="15">
        <v>0</v>
      </c>
      <c r="G45" s="15">
        <v>0</v>
      </c>
      <c r="H45" s="24">
        <f t="shared" si="0"/>
        <v>2669876.45</v>
      </c>
    </row>
    <row r="46" spans="1:9" ht="19.5" customHeight="1">
      <c r="A46" s="56" t="s">
        <v>7</v>
      </c>
      <c r="B46" s="57"/>
      <c r="C46" s="6">
        <f aca="true" t="shared" si="1" ref="C46:H46">SUM(C12:C45)</f>
        <v>7054380175.999998</v>
      </c>
      <c r="D46" s="6">
        <f t="shared" si="1"/>
        <v>161224780.28000003</v>
      </c>
      <c r="E46" s="6">
        <f t="shared" si="1"/>
        <v>5689342018.889999</v>
      </c>
      <c r="F46" s="6">
        <f t="shared" si="1"/>
        <v>544455681.87</v>
      </c>
      <c r="G46" s="6">
        <f t="shared" si="1"/>
        <v>3636975.4299999997</v>
      </c>
      <c r="H46" s="6">
        <f t="shared" si="1"/>
        <v>13453039632.47</v>
      </c>
      <c r="I46" s="5"/>
    </row>
    <row r="47" spans="1:8" ht="12.75">
      <c r="A47" s="33" t="s">
        <v>171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7054.380175999998</v>
      </c>
      <c r="E60" s="25">
        <f>+C46/H46*100</f>
        <v>52.43707272647649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161.22478028000003</v>
      </c>
      <c r="E61" s="25">
        <f>+D46/H46*100</f>
        <v>1.1984264128002045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5689.342018889999</v>
      </c>
      <c r="E62" s="25">
        <f>+E46/H46*100</f>
        <v>42.290383246610766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544.45568187</v>
      </c>
      <c r="E63" s="25">
        <f>+F46/H46*100</f>
        <v>4.04708301427963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3.6369754299999997</v>
      </c>
      <c r="E64" s="25">
        <f>+G46/H46*100</f>
        <v>0.02703459983290219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170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  <c r="L10" s="34"/>
      <c r="Q10" s="23"/>
      <c r="R10" s="23"/>
      <c r="S10" s="23"/>
      <c r="T10" s="23"/>
    </row>
    <row r="11" spans="1:20" s="10" customFormat="1" ht="12.75">
      <c r="A11" s="64"/>
      <c r="B11" s="61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1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716845337.6700006</v>
      </c>
      <c r="D12" s="15">
        <v>26383141.560000006</v>
      </c>
      <c r="E12" s="15">
        <v>519861610.90999997</v>
      </c>
      <c r="F12" s="15">
        <v>25862665</v>
      </c>
      <c r="G12" s="15">
        <v>15012540.14</v>
      </c>
      <c r="H12" s="43">
        <v>0</v>
      </c>
      <c r="I12" s="43">
        <v>86568493.64000002</v>
      </c>
      <c r="J12" s="24">
        <f>SUM(C12:I12)</f>
        <v>1390533788.9200008</v>
      </c>
      <c r="M12" s="31"/>
    </row>
    <row r="13" spans="1:13" ht="15" customHeight="1">
      <c r="A13" s="2" t="s">
        <v>35</v>
      </c>
      <c r="B13" s="3" t="s">
        <v>165</v>
      </c>
      <c r="C13" s="15">
        <v>25570233.44</v>
      </c>
      <c r="D13" s="15">
        <v>1216677.73</v>
      </c>
      <c r="E13" s="15">
        <v>10384806.410000004</v>
      </c>
      <c r="F13" s="15">
        <v>0</v>
      </c>
      <c r="G13" s="15">
        <v>93899.51000000001</v>
      </c>
      <c r="H13" s="43">
        <v>0</v>
      </c>
      <c r="I13" s="43">
        <v>239803.9</v>
      </c>
      <c r="J13" s="24">
        <f aca="true" t="shared" si="0" ref="J13:J44">SUM(C13:I13)</f>
        <v>37505420.99</v>
      </c>
      <c r="M13" s="31"/>
    </row>
    <row r="14" spans="1:13" ht="15" customHeight="1">
      <c r="A14" s="2" t="s">
        <v>36</v>
      </c>
      <c r="B14" s="3" t="s">
        <v>166</v>
      </c>
      <c r="C14" s="15">
        <v>31170958.750000015</v>
      </c>
      <c r="D14" s="15">
        <v>2274159.83</v>
      </c>
      <c r="E14" s="15">
        <v>23532056.11000001</v>
      </c>
      <c r="F14" s="15">
        <v>0</v>
      </c>
      <c r="G14" s="15">
        <v>86131.79999999999</v>
      </c>
      <c r="H14" s="43">
        <v>0</v>
      </c>
      <c r="I14" s="43">
        <v>50355.03999999999</v>
      </c>
      <c r="J14" s="24">
        <f t="shared" si="0"/>
        <v>57113661.53000002</v>
      </c>
      <c r="M14" s="31"/>
    </row>
    <row r="15" spans="1:13" ht="15" customHeight="1">
      <c r="A15" s="2" t="s">
        <v>37</v>
      </c>
      <c r="B15" s="3" t="s">
        <v>68</v>
      </c>
      <c r="C15" s="15">
        <v>15476714.43</v>
      </c>
      <c r="D15" s="15">
        <v>737263.3800000001</v>
      </c>
      <c r="E15" s="15">
        <v>16078758.37</v>
      </c>
      <c r="F15" s="15">
        <v>0</v>
      </c>
      <c r="G15" s="15">
        <v>87008.01</v>
      </c>
      <c r="H15" s="43">
        <v>0</v>
      </c>
      <c r="I15" s="43">
        <v>39090.619999999995</v>
      </c>
      <c r="J15" s="24">
        <f t="shared" si="0"/>
        <v>32418834.810000002</v>
      </c>
      <c r="M15" s="31"/>
    </row>
    <row r="16" spans="1:13" ht="15" customHeight="1">
      <c r="A16" s="2" t="s">
        <v>38</v>
      </c>
      <c r="B16" s="3" t="s">
        <v>69</v>
      </c>
      <c r="C16" s="15">
        <v>19552877.480000008</v>
      </c>
      <c r="D16" s="15">
        <v>1686920.6600000001</v>
      </c>
      <c r="E16" s="15">
        <v>21897866.33</v>
      </c>
      <c r="F16" s="15">
        <v>0</v>
      </c>
      <c r="G16" s="15">
        <v>0</v>
      </c>
      <c r="H16" s="43">
        <v>0</v>
      </c>
      <c r="I16" s="43">
        <v>266039.17000000004</v>
      </c>
      <c r="J16" s="24">
        <f t="shared" si="0"/>
        <v>43403703.64000001</v>
      </c>
      <c r="M16" s="31"/>
    </row>
    <row r="17" spans="1:13" ht="15" customHeight="1">
      <c r="A17" s="2" t="s">
        <v>39</v>
      </c>
      <c r="B17" s="3" t="s">
        <v>70</v>
      </c>
      <c r="C17" s="15">
        <v>117742721.73999994</v>
      </c>
      <c r="D17" s="15">
        <v>14355490.179999998</v>
      </c>
      <c r="E17" s="15">
        <v>55021762.09999999</v>
      </c>
      <c r="F17" s="15">
        <v>0</v>
      </c>
      <c r="G17" s="15">
        <v>385172.09</v>
      </c>
      <c r="H17" s="43">
        <v>0</v>
      </c>
      <c r="I17" s="43">
        <v>56730.61</v>
      </c>
      <c r="J17" s="24">
        <f t="shared" si="0"/>
        <v>187561876.71999994</v>
      </c>
      <c r="M17" s="31"/>
    </row>
    <row r="18" spans="1:13" ht="15" customHeight="1">
      <c r="A18" s="2" t="s">
        <v>40</v>
      </c>
      <c r="B18" s="3" t="s">
        <v>71</v>
      </c>
      <c r="C18" s="15">
        <v>87430801.49000001</v>
      </c>
      <c r="D18" s="15">
        <v>9764213.09</v>
      </c>
      <c r="E18" s="15">
        <v>43036581.11000002</v>
      </c>
      <c r="F18" s="15">
        <v>0</v>
      </c>
      <c r="G18" s="15">
        <v>186552.82</v>
      </c>
      <c r="H18" s="43">
        <v>0</v>
      </c>
      <c r="I18" s="43">
        <v>160655.52</v>
      </c>
      <c r="J18" s="24">
        <f t="shared" si="0"/>
        <v>140578804.03000003</v>
      </c>
      <c r="M18" s="31"/>
    </row>
    <row r="19" spans="1:13" ht="15" customHeight="1">
      <c r="A19" s="2" t="s">
        <v>41</v>
      </c>
      <c r="B19" s="3" t="s">
        <v>72</v>
      </c>
      <c r="C19" s="15">
        <v>93655736.17000005</v>
      </c>
      <c r="D19" s="15">
        <v>9256366.959999999</v>
      </c>
      <c r="E19" s="15">
        <v>86300750.98</v>
      </c>
      <c r="F19" s="15">
        <v>0</v>
      </c>
      <c r="G19" s="15">
        <v>117414.3</v>
      </c>
      <c r="H19" s="43">
        <v>0</v>
      </c>
      <c r="I19" s="43">
        <v>193644.09</v>
      </c>
      <c r="J19" s="24">
        <f t="shared" si="0"/>
        <v>189523912.50000006</v>
      </c>
      <c r="M19" s="31"/>
    </row>
    <row r="20" spans="1:13" ht="15" customHeight="1">
      <c r="A20" s="2" t="s">
        <v>42</v>
      </c>
      <c r="B20" s="3" t="s">
        <v>73</v>
      </c>
      <c r="C20" s="15">
        <v>25440507.419999998</v>
      </c>
      <c r="D20" s="15">
        <v>2121387.9999999995</v>
      </c>
      <c r="E20" s="15">
        <v>15834019.340000005</v>
      </c>
      <c r="F20" s="15">
        <v>0</v>
      </c>
      <c r="G20" s="15">
        <v>30000</v>
      </c>
      <c r="H20" s="43">
        <v>0</v>
      </c>
      <c r="I20" s="43">
        <v>10831</v>
      </c>
      <c r="J20" s="24">
        <f t="shared" si="0"/>
        <v>43436745.760000005</v>
      </c>
      <c r="M20" s="31"/>
    </row>
    <row r="21" spans="1:13" ht="15" customHeight="1">
      <c r="A21" s="2" t="s">
        <v>43</v>
      </c>
      <c r="B21" s="3" t="s">
        <v>74</v>
      </c>
      <c r="C21" s="15">
        <v>59048677.37999996</v>
      </c>
      <c r="D21" s="15">
        <v>5601341.72</v>
      </c>
      <c r="E21" s="15">
        <v>27563903.320000004</v>
      </c>
      <c r="F21" s="15">
        <v>0</v>
      </c>
      <c r="G21" s="15">
        <v>66590.2</v>
      </c>
      <c r="H21" s="43">
        <v>0</v>
      </c>
      <c r="I21" s="43">
        <v>0</v>
      </c>
      <c r="J21" s="24">
        <f t="shared" si="0"/>
        <v>92280512.61999996</v>
      </c>
      <c r="M21" s="31"/>
    </row>
    <row r="22" spans="1:13" ht="15" customHeight="1">
      <c r="A22" s="2" t="s">
        <v>44</v>
      </c>
      <c r="B22" s="3" t="s">
        <v>75</v>
      </c>
      <c r="C22" s="15">
        <v>95876484.82000004</v>
      </c>
      <c r="D22" s="15">
        <v>9202425.770000001</v>
      </c>
      <c r="E22" s="15">
        <v>79408057.29999997</v>
      </c>
      <c r="F22" s="15">
        <v>0</v>
      </c>
      <c r="G22" s="15">
        <v>68808.47</v>
      </c>
      <c r="H22" s="43">
        <v>0</v>
      </c>
      <c r="I22" s="43">
        <v>326510.22000000003</v>
      </c>
      <c r="J22" s="24">
        <f t="shared" si="0"/>
        <v>184882286.57999998</v>
      </c>
      <c r="M22" s="31"/>
    </row>
    <row r="23" spans="1:13" ht="15" customHeight="1">
      <c r="A23" s="2" t="s">
        <v>45</v>
      </c>
      <c r="B23" s="3" t="s">
        <v>76</v>
      </c>
      <c r="C23" s="15">
        <v>92117647.85</v>
      </c>
      <c r="D23" s="15">
        <v>4597047.33</v>
      </c>
      <c r="E23" s="15">
        <v>57948397.91000001</v>
      </c>
      <c r="F23" s="15">
        <v>0</v>
      </c>
      <c r="G23" s="15">
        <v>49979.22</v>
      </c>
      <c r="H23" s="43">
        <v>0</v>
      </c>
      <c r="I23" s="43">
        <v>127748</v>
      </c>
      <c r="J23" s="24">
        <f t="shared" si="0"/>
        <v>154840820.31</v>
      </c>
      <c r="M23" s="31"/>
    </row>
    <row r="24" spans="1:13" ht="15" customHeight="1">
      <c r="A24" s="2" t="s">
        <v>46</v>
      </c>
      <c r="B24" s="3" t="s">
        <v>77</v>
      </c>
      <c r="C24" s="15">
        <v>143058127.64000008</v>
      </c>
      <c r="D24" s="15">
        <v>16383691.989999998</v>
      </c>
      <c r="E24" s="15">
        <v>80944923.56000002</v>
      </c>
      <c r="F24" s="15">
        <v>0</v>
      </c>
      <c r="G24" s="15">
        <v>243201.32</v>
      </c>
      <c r="H24" s="43">
        <v>0</v>
      </c>
      <c r="I24" s="43">
        <v>1081703.16</v>
      </c>
      <c r="J24" s="24">
        <f t="shared" si="0"/>
        <v>241711647.6700001</v>
      </c>
      <c r="M24" s="31"/>
    </row>
    <row r="25" spans="1:13" ht="15" customHeight="1">
      <c r="A25" s="2" t="s">
        <v>47</v>
      </c>
      <c r="B25" s="3" t="s">
        <v>78</v>
      </c>
      <c r="C25" s="15">
        <v>118914157.92999996</v>
      </c>
      <c r="D25" s="15">
        <v>14149634.149999999</v>
      </c>
      <c r="E25" s="15">
        <v>79732431.50999999</v>
      </c>
      <c r="F25" s="15">
        <v>0</v>
      </c>
      <c r="G25" s="15">
        <v>222731.93</v>
      </c>
      <c r="H25" s="43">
        <v>0</v>
      </c>
      <c r="I25" s="43">
        <v>4022134.9799999995</v>
      </c>
      <c r="J25" s="24">
        <f t="shared" si="0"/>
        <v>217041090.49999994</v>
      </c>
      <c r="M25" s="31"/>
    </row>
    <row r="26" spans="1:13" ht="15" customHeight="1">
      <c r="A26" s="2" t="s">
        <v>48</v>
      </c>
      <c r="B26" s="3" t="s">
        <v>79</v>
      </c>
      <c r="C26" s="15">
        <v>58348982.41999997</v>
      </c>
      <c r="D26" s="15">
        <v>10417873.149999999</v>
      </c>
      <c r="E26" s="15">
        <v>47175472.24999997</v>
      </c>
      <c r="F26" s="15">
        <v>0</v>
      </c>
      <c r="G26" s="15">
        <v>64750.40000000001</v>
      </c>
      <c r="H26" s="43">
        <v>0</v>
      </c>
      <c r="I26" s="43">
        <v>1564768.1400000004</v>
      </c>
      <c r="J26" s="24">
        <f t="shared" si="0"/>
        <v>117571846.35999994</v>
      </c>
      <c r="M26" s="31"/>
    </row>
    <row r="27" spans="1:13" ht="15" customHeight="1">
      <c r="A27" s="2" t="s">
        <v>49</v>
      </c>
      <c r="B27" s="3" t="s">
        <v>80</v>
      </c>
      <c r="C27" s="15">
        <v>41890572.34999998</v>
      </c>
      <c r="D27" s="15">
        <v>2562599.83</v>
      </c>
      <c r="E27" s="15">
        <v>28662799.140000008</v>
      </c>
      <c r="F27" s="15">
        <v>0</v>
      </c>
      <c r="G27" s="15">
        <v>26331.119999999995</v>
      </c>
      <c r="H27" s="43">
        <v>0</v>
      </c>
      <c r="I27" s="43">
        <v>333717.87</v>
      </c>
      <c r="J27" s="24">
        <f t="shared" si="0"/>
        <v>73476020.31</v>
      </c>
      <c r="M27" s="31"/>
    </row>
    <row r="28" spans="1:13" ht="15" customHeight="1">
      <c r="A28" s="2" t="s">
        <v>50</v>
      </c>
      <c r="B28" s="3" t="s">
        <v>81</v>
      </c>
      <c r="C28" s="15">
        <v>30541512.90999999</v>
      </c>
      <c r="D28" s="15">
        <v>178560.75999999995</v>
      </c>
      <c r="E28" s="15">
        <v>18446991.4</v>
      </c>
      <c r="F28" s="15">
        <v>0</v>
      </c>
      <c r="G28" s="15">
        <v>25004.34</v>
      </c>
      <c r="H28" s="43">
        <v>0</v>
      </c>
      <c r="I28" s="43">
        <v>177066.96</v>
      </c>
      <c r="J28" s="24">
        <f t="shared" si="0"/>
        <v>49369136.37</v>
      </c>
      <c r="M28" s="31"/>
    </row>
    <row r="29" spans="1:13" ht="15" customHeight="1">
      <c r="A29" s="2" t="s">
        <v>51</v>
      </c>
      <c r="B29" s="3" t="s">
        <v>82</v>
      </c>
      <c r="C29" s="15">
        <v>38231787.12</v>
      </c>
      <c r="D29" s="15">
        <v>3911076.6</v>
      </c>
      <c r="E29" s="15">
        <v>12649357.889999997</v>
      </c>
      <c r="F29" s="15">
        <v>0</v>
      </c>
      <c r="G29" s="15">
        <v>436529.48000000004</v>
      </c>
      <c r="H29" s="43">
        <v>0</v>
      </c>
      <c r="I29" s="43">
        <v>192795.28</v>
      </c>
      <c r="J29" s="24">
        <f t="shared" si="0"/>
        <v>55421546.37</v>
      </c>
      <c r="M29" s="31"/>
    </row>
    <row r="30" spans="1:13" ht="15" customHeight="1">
      <c r="A30" s="2" t="s">
        <v>52</v>
      </c>
      <c r="B30" s="3" t="s">
        <v>83</v>
      </c>
      <c r="C30" s="15">
        <v>68496972.41000006</v>
      </c>
      <c r="D30" s="15">
        <v>6617607.619999999</v>
      </c>
      <c r="E30" s="15">
        <v>38939301.320000015</v>
      </c>
      <c r="F30" s="15">
        <v>0</v>
      </c>
      <c r="G30" s="15">
        <v>167547.44</v>
      </c>
      <c r="H30" s="43">
        <v>0</v>
      </c>
      <c r="I30" s="43">
        <v>252250.01</v>
      </c>
      <c r="J30" s="24">
        <f t="shared" si="0"/>
        <v>114473678.80000009</v>
      </c>
      <c r="M30" s="31"/>
    </row>
    <row r="31" spans="1:13" ht="15" customHeight="1">
      <c r="A31" s="2" t="s">
        <v>53</v>
      </c>
      <c r="B31" s="3" t="s">
        <v>84</v>
      </c>
      <c r="C31" s="15">
        <v>30733296.5</v>
      </c>
      <c r="D31" s="15">
        <v>929583.42</v>
      </c>
      <c r="E31" s="15">
        <v>29909413.48000001</v>
      </c>
      <c r="F31" s="15">
        <v>0</v>
      </c>
      <c r="G31" s="15">
        <v>6643.06</v>
      </c>
      <c r="H31" s="43">
        <v>0</v>
      </c>
      <c r="I31" s="43">
        <v>644293.3299999998</v>
      </c>
      <c r="J31" s="24">
        <f t="shared" si="0"/>
        <v>62223229.790000014</v>
      </c>
      <c r="M31" s="31"/>
    </row>
    <row r="32" spans="1:13" ht="15" customHeight="1">
      <c r="A32" s="2" t="s">
        <v>54</v>
      </c>
      <c r="B32" s="3" t="s">
        <v>85</v>
      </c>
      <c r="C32" s="15">
        <v>16547260.1</v>
      </c>
      <c r="D32" s="15">
        <v>152527.44</v>
      </c>
      <c r="E32" s="15">
        <v>23419435.770000007</v>
      </c>
      <c r="F32" s="15">
        <v>0</v>
      </c>
      <c r="G32" s="15">
        <v>0</v>
      </c>
      <c r="H32" s="43">
        <v>0</v>
      </c>
      <c r="I32" s="43">
        <v>247517.8</v>
      </c>
      <c r="J32" s="24">
        <f t="shared" si="0"/>
        <v>40366741.11</v>
      </c>
      <c r="M32" s="31"/>
    </row>
    <row r="33" spans="1:13" ht="15" customHeight="1">
      <c r="A33" s="2" t="s">
        <v>55</v>
      </c>
      <c r="B33" s="3" t="s">
        <v>86</v>
      </c>
      <c r="C33" s="15">
        <v>41396297.65000001</v>
      </c>
      <c r="D33" s="15">
        <v>280946.05</v>
      </c>
      <c r="E33" s="15">
        <v>41530129.000000015</v>
      </c>
      <c r="F33" s="15">
        <v>0</v>
      </c>
      <c r="G33" s="15">
        <v>1071.62</v>
      </c>
      <c r="H33" s="43">
        <v>0</v>
      </c>
      <c r="I33" s="43">
        <v>96735</v>
      </c>
      <c r="J33" s="24">
        <f t="shared" si="0"/>
        <v>83305179.32000002</v>
      </c>
      <c r="M33" s="31"/>
    </row>
    <row r="34" spans="1:13" ht="15" customHeight="1">
      <c r="A34" s="2" t="s">
        <v>56</v>
      </c>
      <c r="B34" s="3" t="s">
        <v>87</v>
      </c>
      <c r="C34" s="15">
        <v>37967582.119999975</v>
      </c>
      <c r="D34" s="15">
        <v>72706.48</v>
      </c>
      <c r="E34" s="15">
        <v>24645060.89999999</v>
      </c>
      <c r="F34" s="15">
        <v>0</v>
      </c>
      <c r="G34" s="15">
        <v>0</v>
      </c>
      <c r="H34" s="43">
        <v>0</v>
      </c>
      <c r="I34" s="43">
        <v>115375.98</v>
      </c>
      <c r="J34" s="24">
        <f t="shared" si="0"/>
        <v>62800725.47999996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1013874176.6499995</v>
      </c>
      <c r="F35" s="15">
        <v>591127203.46</v>
      </c>
      <c r="G35" s="15">
        <v>145528005.43</v>
      </c>
      <c r="H35" s="43">
        <v>0</v>
      </c>
      <c r="I35" s="43">
        <v>3681092.1299999994</v>
      </c>
      <c r="J35" s="24">
        <f t="shared" si="0"/>
        <v>1754210477.6699998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171441267.4599999</v>
      </c>
      <c r="F36" s="15">
        <v>0</v>
      </c>
      <c r="G36" s="15">
        <v>997</v>
      </c>
      <c r="H36" s="43">
        <v>0</v>
      </c>
      <c r="I36" s="43">
        <v>7115889.000000001</v>
      </c>
      <c r="J36" s="24">
        <f t="shared" si="0"/>
        <v>178558153.4599999</v>
      </c>
      <c r="M36" s="31"/>
    </row>
    <row r="37" spans="1:13" ht="15" customHeight="1">
      <c r="A37" s="2" t="s">
        <v>59</v>
      </c>
      <c r="B37" s="3" t="s">
        <v>90</v>
      </c>
      <c r="C37" s="15">
        <v>15066042.790000001</v>
      </c>
      <c r="D37" s="15">
        <v>21000</v>
      </c>
      <c r="E37" s="15">
        <v>115173734.48000005</v>
      </c>
      <c r="F37" s="15">
        <v>0</v>
      </c>
      <c r="G37" s="15">
        <v>94735.56</v>
      </c>
      <c r="H37" s="43">
        <v>0</v>
      </c>
      <c r="I37" s="43">
        <v>1204510.8000000003</v>
      </c>
      <c r="J37" s="24">
        <f t="shared" si="0"/>
        <v>131560023.63000005</v>
      </c>
      <c r="M37" s="31"/>
    </row>
    <row r="38" spans="1:13" ht="15" customHeight="1">
      <c r="A38" s="2" t="s">
        <v>60</v>
      </c>
      <c r="B38" s="3" t="s">
        <v>91</v>
      </c>
      <c r="C38" s="15">
        <v>11846723.85</v>
      </c>
      <c r="D38" s="15">
        <v>64700.159999999996</v>
      </c>
      <c r="E38" s="15">
        <v>26242990.749999996</v>
      </c>
      <c r="F38" s="15">
        <v>0</v>
      </c>
      <c r="G38" s="15">
        <v>5625.54</v>
      </c>
      <c r="H38" s="43">
        <v>0</v>
      </c>
      <c r="I38" s="43">
        <v>680253.2</v>
      </c>
      <c r="J38" s="24">
        <f t="shared" si="0"/>
        <v>38840293.5</v>
      </c>
      <c r="M38" s="31"/>
    </row>
    <row r="39" spans="1:13" ht="15" customHeight="1">
      <c r="A39" s="2" t="s">
        <v>61</v>
      </c>
      <c r="B39" s="3" t="s">
        <v>92</v>
      </c>
      <c r="C39" s="15">
        <v>216177.4</v>
      </c>
      <c r="D39" s="15">
        <v>0</v>
      </c>
      <c r="E39" s="15">
        <v>132863755.9399999</v>
      </c>
      <c r="F39" s="15">
        <v>0</v>
      </c>
      <c r="G39" s="15">
        <v>0</v>
      </c>
      <c r="H39" s="43">
        <v>0</v>
      </c>
      <c r="I39" s="43">
        <v>773516.8500000001</v>
      </c>
      <c r="J39" s="24">
        <f t="shared" si="0"/>
        <v>133853450.1899999</v>
      </c>
      <c r="M39" s="31"/>
    </row>
    <row r="40" spans="1:13" ht="15" customHeight="1">
      <c r="A40" s="2" t="s">
        <v>62</v>
      </c>
      <c r="B40" s="3" t="s">
        <v>93</v>
      </c>
      <c r="C40" s="15">
        <v>155350326.03</v>
      </c>
      <c r="D40" s="15">
        <v>6663352.73</v>
      </c>
      <c r="E40" s="15">
        <v>87921006.88</v>
      </c>
      <c r="F40" s="15">
        <v>0</v>
      </c>
      <c r="G40" s="15">
        <v>251495.25</v>
      </c>
      <c r="H40" s="43">
        <v>0</v>
      </c>
      <c r="I40" s="43">
        <v>1858239.7400000005</v>
      </c>
      <c r="J40" s="24">
        <f t="shared" si="0"/>
        <v>252044420.63</v>
      </c>
      <c r="M40" s="31"/>
    </row>
    <row r="41" spans="1:13" ht="15" customHeight="1">
      <c r="A41" s="2" t="s">
        <v>63</v>
      </c>
      <c r="B41" s="3" t="s">
        <v>94</v>
      </c>
      <c r="C41" s="15">
        <v>166495708.15999994</v>
      </c>
      <c r="D41" s="15">
        <v>3148565.3100000005</v>
      </c>
      <c r="E41" s="15">
        <v>153946226.78000003</v>
      </c>
      <c r="F41" s="15">
        <v>0</v>
      </c>
      <c r="G41" s="15">
        <v>389434.58</v>
      </c>
      <c r="H41" s="43">
        <v>0</v>
      </c>
      <c r="I41" s="43">
        <v>1401238.3599999999</v>
      </c>
      <c r="J41" s="24">
        <f t="shared" si="0"/>
        <v>325381173.19</v>
      </c>
      <c r="M41" s="31"/>
    </row>
    <row r="42" spans="1:13" ht="15" customHeight="1">
      <c r="A42" s="2" t="s">
        <v>64</v>
      </c>
      <c r="B42" s="3" t="s">
        <v>95</v>
      </c>
      <c r="C42" s="15">
        <v>186413811.16999987</v>
      </c>
      <c r="D42" s="15">
        <v>10201151.8</v>
      </c>
      <c r="E42" s="15">
        <v>117052966.30000001</v>
      </c>
      <c r="F42" s="15">
        <v>0</v>
      </c>
      <c r="G42" s="15">
        <v>1195226.65</v>
      </c>
      <c r="H42" s="43">
        <v>0</v>
      </c>
      <c r="I42" s="43">
        <v>496588.02</v>
      </c>
      <c r="J42" s="24">
        <f t="shared" si="0"/>
        <v>315359743.9399998</v>
      </c>
      <c r="M42" s="31"/>
    </row>
    <row r="43" spans="1:13" ht="15" customHeight="1">
      <c r="A43" s="2" t="s">
        <v>65</v>
      </c>
      <c r="B43" s="3" t="s">
        <v>96</v>
      </c>
      <c r="C43" s="15">
        <v>89132386.21000001</v>
      </c>
      <c r="D43" s="15">
        <v>2629721.4899999993</v>
      </c>
      <c r="E43" s="15">
        <v>68721691.55</v>
      </c>
      <c r="F43" s="15">
        <v>0</v>
      </c>
      <c r="G43" s="15">
        <v>70047.27</v>
      </c>
      <c r="H43" s="43">
        <v>0</v>
      </c>
      <c r="I43" s="43">
        <v>862812.4199999999</v>
      </c>
      <c r="J43" s="24">
        <f>SUM(C43:I43)</f>
        <v>161416658.94</v>
      </c>
      <c r="M43" s="31"/>
    </row>
    <row r="44" spans="1:13" ht="15" customHeight="1">
      <c r="A44" s="2">
        <v>148</v>
      </c>
      <c r="B44" s="3" t="s">
        <v>162</v>
      </c>
      <c r="C44" s="15">
        <v>1034388</v>
      </c>
      <c r="D44" s="15">
        <v>0</v>
      </c>
      <c r="E44" s="15">
        <v>89777247.05</v>
      </c>
      <c r="F44" s="15">
        <v>0</v>
      </c>
      <c r="G44" s="15">
        <v>0</v>
      </c>
      <c r="H44" s="43">
        <v>0</v>
      </c>
      <c r="I44" s="43">
        <v>502935.31</v>
      </c>
      <c r="J44" s="24">
        <f t="shared" si="0"/>
        <v>91314570.36</v>
      </c>
      <c r="M44" s="31"/>
    </row>
    <row r="45" spans="1:10" ht="15" customHeight="1">
      <c r="A45" s="56" t="s">
        <v>7</v>
      </c>
      <c r="B45" s="57"/>
      <c r="C45" s="6">
        <f aca="true" t="shared" si="1" ref="C45:J45">SUM(C12:C44)</f>
        <v>2631610811.4000006</v>
      </c>
      <c r="D45" s="6">
        <f t="shared" si="1"/>
        <v>165581735.19</v>
      </c>
      <c r="E45" s="6">
        <f t="shared" si="1"/>
        <v>3359938950.250001</v>
      </c>
      <c r="F45" s="6">
        <f t="shared" si="1"/>
        <v>616989868.46</v>
      </c>
      <c r="G45" s="6">
        <f t="shared" si="1"/>
        <v>164913474.55000004</v>
      </c>
      <c r="H45" s="6">
        <f t="shared" si="1"/>
        <v>0</v>
      </c>
      <c r="I45" s="6">
        <f t="shared" si="1"/>
        <v>115345336.15000002</v>
      </c>
      <c r="J45" s="6">
        <f t="shared" si="1"/>
        <v>7054380175.999999</v>
      </c>
    </row>
    <row r="46" ht="12.75">
      <c r="A46" s="33" t="s">
        <v>171</v>
      </c>
    </row>
    <row r="47" ht="6" customHeight="1"/>
    <row r="48" spans="1:10" ht="12.75">
      <c r="A48" s="38" t="s">
        <v>8</v>
      </c>
      <c r="J48" s="50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2" s="16" customFormat="1" ht="12.75">
      <c r="A56" s="44"/>
      <c r="L56" s="35"/>
    </row>
    <row r="57" spans="1:12" s="16" customFormat="1" ht="12.75">
      <c r="A57" s="44"/>
      <c r="L57" s="35"/>
    </row>
    <row r="58" spans="1:12" s="16" customFormat="1" ht="12.75">
      <c r="A58" s="44"/>
      <c r="C58" s="16">
        <v>1000000</v>
      </c>
      <c r="L58" s="35"/>
    </row>
    <row r="59" spans="1:12" s="16" customFormat="1" ht="12.75">
      <c r="A59" s="44"/>
      <c r="C59" s="26" t="s">
        <v>104</v>
      </c>
      <c r="D59" s="26" t="s">
        <v>102</v>
      </c>
      <c r="E59" s="26" t="s">
        <v>103</v>
      </c>
      <c r="L59" s="35"/>
    </row>
    <row r="60" spans="1:12" s="16" customFormat="1" ht="12.75">
      <c r="A60" s="44"/>
      <c r="C60" s="27" t="s">
        <v>105</v>
      </c>
      <c r="D60" s="37">
        <f>+C45/$C$58</f>
        <v>2631.610811400001</v>
      </c>
      <c r="E60" s="25">
        <f>+C45/J45*100</f>
        <v>37.30463549941799</v>
      </c>
      <c r="L60" s="35"/>
    </row>
    <row r="61" spans="1:12" s="16" customFormat="1" ht="12.75">
      <c r="A61" s="44"/>
      <c r="C61" s="27" t="s">
        <v>106</v>
      </c>
      <c r="D61" s="37">
        <f>+D45/$C$58</f>
        <v>165.58173519</v>
      </c>
      <c r="E61" s="25">
        <f>+D45/J45*100</f>
        <v>2.3472187642130846</v>
      </c>
      <c r="L61" s="35"/>
    </row>
    <row r="62" spans="1:12" s="16" customFormat="1" ht="12.75">
      <c r="A62" s="44"/>
      <c r="C62" s="27" t="s">
        <v>107</v>
      </c>
      <c r="D62" s="37">
        <f>+E45/$C$58</f>
        <v>3359.9389502500007</v>
      </c>
      <c r="E62" s="25">
        <f>+E45/J45*100</f>
        <v>47.629116469806796</v>
      </c>
      <c r="L62" s="35"/>
    </row>
    <row r="63" spans="1:12" s="16" customFormat="1" ht="12.75">
      <c r="A63" s="44"/>
      <c r="C63" s="27" t="s">
        <v>108</v>
      </c>
      <c r="D63" s="37">
        <f>+F45/$C$58</f>
        <v>616.98986846</v>
      </c>
      <c r="E63" s="25">
        <f>+F45/J45*100</f>
        <v>8.746195315062364</v>
      </c>
      <c r="L63" s="35"/>
    </row>
    <row r="64" spans="1:12" s="16" customFormat="1" ht="12.75">
      <c r="A64" s="44"/>
      <c r="C64" s="27" t="s">
        <v>109</v>
      </c>
      <c r="D64" s="37">
        <f>+G45/$C$58</f>
        <v>164.91347455000005</v>
      </c>
      <c r="E64" s="25">
        <f>+G45/J45*100</f>
        <v>2.337745775469531</v>
      </c>
      <c r="L64" s="35"/>
    </row>
    <row r="65" spans="1:12" s="16" customFormat="1" ht="12.75">
      <c r="A65" s="44"/>
      <c r="C65" s="27" t="s">
        <v>110</v>
      </c>
      <c r="D65" s="37">
        <f>+H45/$C$58</f>
        <v>0</v>
      </c>
      <c r="E65" s="25">
        <f>+H45/J45*100</f>
        <v>0</v>
      </c>
      <c r="L65" s="35"/>
    </row>
    <row r="66" spans="1:12" s="16" customFormat="1" ht="12.75">
      <c r="A66" s="44"/>
      <c r="C66" s="27" t="s">
        <v>117</v>
      </c>
      <c r="D66" s="37">
        <f>+I45/$C$58</f>
        <v>115.34533615000002</v>
      </c>
      <c r="E66" s="25">
        <f>+I45/J45*100</f>
        <v>1.6350881760302798</v>
      </c>
      <c r="L66" s="35"/>
    </row>
    <row r="67" spans="1:12" s="16" customFormat="1" ht="12.75">
      <c r="A67" s="44"/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:12" s="5" customFormat="1" ht="12.75">
      <c r="A81" s="11"/>
      <c r="L81" s="18"/>
    </row>
    <row r="82" spans="1:12" s="5" customFormat="1" ht="12.75">
      <c r="A82" s="11"/>
      <c r="L82" s="18"/>
    </row>
    <row r="83" spans="1:12" s="16" customFormat="1" ht="12.75">
      <c r="A83" s="19"/>
      <c r="L83" s="3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170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2" t="s">
        <v>30</v>
      </c>
      <c r="P10" s="23"/>
      <c r="Q10" s="23"/>
      <c r="R10" s="23"/>
      <c r="S10" s="23"/>
    </row>
    <row r="11" spans="1:19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1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99190</v>
      </c>
      <c r="D12" s="15">
        <v>0</v>
      </c>
      <c r="E12" s="15">
        <v>45363699.82000001</v>
      </c>
      <c r="F12" s="15">
        <v>0</v>
      </c>
      <c r="G12" s="15">
        <v>84132.5</v>
      </c>
      <c r="H12" s="15">
        <v>6258550.24</v>
      </c>
      <c r="I12" s="24">
        <f>SUM(C12:H12)</f>
        <v>51805572.56000001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1496755.2999999998</v>
      </c>
      <c r="F13" s="15">
        <v>0</v>
      </c>
      <c r="G13" s="15">
        <v>0</v>
      </c>
      <c r="H13" s="15">
        <v>25026.08</v>
      </c>
      <c r="I13" s="24">
        <f aca="true" t="shared" si="0" ref="I13:I44">SUM(C13:H13)</f>
        <v>1521781.38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1699939.8700000003</v>
      </c>
      <c r="F14" s="15">
        <v>0</v>
      </c>
      <c r="G14" s="15">
        <v>0</v>
      </c>
      <c r="H14" s="15">
        <v>1380</v>
      </c>
      <c r="I14" s="24">
        <f t="shared" si="0"/>
        <v>1701319.8700000003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2808249.0300000007</v>
      </c>
      <c r="F15" s="15">
        <v>0</v>
      </c>
      <c r="G15" s="15">
        <v>0</v>
      </c>
      <c r="H15" s="15">
        <v>244836.41</v>
      </c>
      <c r="I15" s="24">
        <f t="shared" si="0"/>
        <v>3053085.440000001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2060911.5699999998</v>
      </c>
      <c r="F16" s="15">
        <v>0</v>
      </c>
      <c r="G16" s="15">
        <v>119309.61</v>
      </c>
      <c r="H16" s="15">
        <v>68862.23000000001</v>
      </c>
      <c r="I16" s="24">
        <f t="shared" si="0"/>
        <v>2249083.4099999997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4394661.0600000005</v>
      </c>
      <c r="F17" s="15">
        <v>0</v>
      </c>
      <c r="G17" s="15">
        <v>4956.4</v>
      </c>
      <c r="H17" s="15">
        <v>331431.9</v>
      </c>
      <c r="I17" s="24">
        <f t="shared" si="0"/>
        <v>4731049.360000001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1970016.52</v>
      </c>
      <c r="F18" s="15">
        <v>0</v>
      </c>
      <c r="G18" s="15">
        <v>0</v>
      </c>
      <c r="H18" s="15">
        <v>60148.5</v>
      </c>
      <c r="I18" s="24">
        <f t="shared" si="0"/>
        <v>2030165.02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4581156.37</v>
      </c>
      <c r="F19" s="15">
        <v>0</v>
      </c>
      <c r="G19" s="15">
        <v>0</v>
      </c>
      <c r="H19" s="15">
        <v>69933.16</v>
      </c>
      <c r="I19" s="24">
        <f t="shared" si="0"/>
        <v>4651089.53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2397054.14</v>
      </c>
      <c r="F20" s="15">
        <v>0</v>
      </c>
      <c r="G20" s="15">
        <v>0</v>
      </c>
      <c r="H20" s="15">
        <v>0</v>
      </c>
      <c r="I20" s="24">
        <f t="shared" si="0"/>
        <v>2397054.14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1646282.13</v>
      </c>
      <c r="F21" s="15">
        <v>0</v>
      </c>
      <c r="G21" s="15">
        <v>0</v>
      </c>
      <c r="H21" s="15">
        <v>3339.52</v>
      </c>
      <c r="I21" s="24">
        <f t="shared" si="0"/>
        <v>1649621.65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6320604.879999999</v>
      </c>
      <c r="F22" s="15">
        <v>0</v>
      </c>
      <c r="G22" s="15">
        <v>97047.12</v>
      </c>
      <c r="H22" s="15">
        <v>522586.43</v>
      </c>
      <c r="I22" s="24">
        <f t="shared" si="0"/>
        <v>6940238.429999999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2414375.139999999</v>
      </c>
      <c r="F23" s="15">
        <v>0</v>
      </c>
      <c r="G23" s="15">
        <v>0</v>
      </c>
      <c r="H23" s="15">
        <v>25160.01</v>
      </c>
      <c r="I23" s="24">
        <f t="shared" si="0"/>
        <v>2439535.149999999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5317065.590000001</v>
      </c>
      <c r="F24" s="15">
        <v>0</v>
      </c>
      <c r="G24" s="15">
        <v>140493.51</v>
      </c>
      <c r="H24" s="15">
        <v>286293.42</v>
      </c>
      <c r="I24" s="24">
        <f t="shared" si="0"/>
        <v>5743852.5200000005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3294784.78</v>
      </c>
      <c r="F25" s="15">
        <v>0</v>
      </c>
      <c r="G25" s="15">
        <v>1023919.21</v>
      </c>
      <c r="H25" s="15">
        <v>306787.47</v>
      </c>
      <c r="I25" s="24">
        <f t="shared" si="0"/>
        <v>4625491.46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3570759.28</v>
      </c>
      <c r="F26" s="15">
        <v>0</v>
      </c>
      <c r="G26" s="15">
        <v>0</v>
      </c>
      <c r="H26" s="15">
        <v>31729.1</v>
      </c>
      <c r="I26" s="24">
        <f t="shared" si="0"/>
        <v>3602488.38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2672122.6599999997</v>
      </c>
      <c r="F27" s="15">
        <v>0</v>
      </c>
      <c r="G27" s="15">
        <v>41544.35</v>
      </c>
      <c r="H27" s="15">
        <v>49366.53</v>
      </c>
      <c r="I27" s="24">
        <f t="shared" si="0"/>
        <v>2763033.5399999996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18890</v>
      </c>
      <c r="D28" s="15">
        <v>0</v>
      </c>
      <c r="E28" s="15">
        <v>459019.3</v>
      </c>
      <c r="F28" s="15">
        <v>0</v>
      </c>
      <c r="G28" s="15">
        <v>0</v>
      </c>
      <c r="H28" s="15">
        <v>0</v>
      </c>
      <c r="I28" s="24">
        <f t="shared" si="0"/>
        <v>477909.3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1718684.31</v>
      </c>
      <c r="F29" s="15">
        <v>0</v>
      </c>
      <c r="G29" s="15">
        <v>1500</v>
      </c>
      <c r="H29" s="15">
        <v>29932.93</v>
      </c>
      <c r="I29" s="24">
        <f t="shared" si="0"/>
        <v>1750117.24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2893647.22</v>
      </c>
      <c r="F30" s="15">
        <v>0</v>
      </c>
      <c r="G30" s="15">
        <v>8976.47</v>
      </c>
      <c r="H30" s="15">
        <v>109430.26000000001</v>
      </c>
      <c r="I30" s="24">
        <f t="shared" si="0"/>
        <v>3012053.95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2244365.41</v>
      </c>
      <c r="F31" s="15">
        <v>0</v>
      </c>
      <c r="G31" s="15">
        <v>0</v>
      </c>
      <c r="H31" s="15">
        <v>5990</v>
      </c>
      <c r="I31" s="24">
        <f t="shared" si="0"/>
        <v>2250355.41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687102</v>
      </c>
      <c r="F32" s="15">
        <v>0</v>
      </c>
      <c r="G32" s="15">
        <v>0</v>
      </c>
      <c r="H32" s="15">
        <v>10820</v>
      </c>
      <c r="I32" s="24">
        <f t="shared" si="0"/>
        <v>697922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1207399.27</v>
      </c>
      <c r="F33" s="15">
        <v>0</v>
      </c>
      <c r="G33" s="15">
        <v>0</v>
      </c>
      <c r="H33" s="15">
        <v>93875.04000000001</v>
      </c>
      <c r="I33" s="24">
        <f t="shared" si="0"/>
        <v>1301274.31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1004453.2200000001</v>
      </c>
      <c r="F34" s="15">
        <v>0</v>
      </c>
      <c r="G34" s="15">
        <v>0</v>
      </c>
      <c r="H34" s="15">
        <v>8631.4</v>
      </c>
      <c r="I34" s="24">
        <f t="shared" si="0"/>
        <v>1013084.6200000001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7843845.2299999995</v>
      </c>
      <c r="F35" s="15">
        <v>0</v>
      </c>
      <c r="G35" s="15">
        <v>4126689.15</v>
      </c>
      <c r="H35" s="15">
        <v>0</v>
      </c>
      <c r="I35" s="24">
        <f t="shared" si="0"/>
        <v>11970534.379999999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2427037.27</v>
      </c>
      <c r="F36" s="15">
        <v>0</v>
      </c>
      <c r="G36" s="15">
        <v>0</v>
      </c>
      <c r="H36" s="15">
        <v>622951.65</v>
      </c>
      <c r="I36" s="24">
        <f t="shared" si="0"/>
        <v>3049988.92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245203</v>
      </c>
      <c r="D37" s="15">
        <v>0</v>
      </c>
      <c r="E37" s="15">
        <v>6179830.21</v>
      </c>
      <c r="F37" s="15">
        <v>0</v>
      </c>
      <c r="G37" s="15">
        <v>12760</v>
      </c>
      <c r="H37" s="15">
        <v>773675.9</v>
      </c>
      <c r="I37" s="24">
        <f t="shared" si="0"/>
        <v>7211469.11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433816.80000000005</v>
      </c>
      <c r="F38" s="15">
        <v>0</v>
      </c>
      <c r="G38" s="15">
        <v>0</v>
      </c>
      <c r="H38" s="15">
        <v>1200</v>
      </c>
      <c r="I38" s="24">
        <f t="shared" si="0"/>
        <v>435016.80000000005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3866513.73</v>
      </c>
      <c r="F39" s="15">
        <v>0</v>
      </c>
      <c r="G39" s="15">
        <v>0</v>
      </c>
      <c r="H39" s="15">
        <v>550266.9</v>
      </c>
      <c r="I39" s="24">
        <f t="shared" si="0"/>
        <v>4416780.63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5768426.640000001</v>
      </c>
      <c r="F40" s="15">
        <v>0</v>
      </c>
      <c r="G40" s="15">
        <v>0</v>
      </c>
      <c r="H40" s="15">
        <v>87514.54000000001</v>
      </c>
      <c r="I40" s="24">
        <f t="shared" si="0"/>
        <v>5855941.180000001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4748816.5</v>
      </c>
      <c r="F41" s="15">
        <v>0</v>
      </c>
      <c r="G41" s="15">
        <v>0</v>
      </c>
      <c r="H41" s="15">
        <v>0</v>
      </c>
      <c r="I41" s="24">
        <f t="shared" si="0"/>
        <v>4748816.5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5905617.600000001</v>
      </c>
      <c r="F42" s="15">
        <v>0</v>
      </c>
      <c r="G42" s="15">
        <v>13873.3</v>
      </c>
      <c r="H42" s="15">
        <v>129267</v>
      </c>
      <c r="I42" s="24">
        <f t="shared" si="0"/>
        <v>6048757.9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4720325.609999999</v>
      </c>
      <c r="F43" s="15">
        <v>0</v>
      </c>
      <c r="G43" s="15">
        <v>0</v>
      </c>
      <c r="H43" s="15">
        <v>321728.38</v>
      </c>
      <c r="I43" s="24">
        <f t="shared" si="0"/>
        <v>5042053.989999999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38242.2</v>
      </c>
      <c r="F44" s="15">
        <v>0</v>
      </c>
      <c r="G44" s="15">
        <v>0</v>
      </c>
      <c r="H44" s="15">
        <v>0</v>
      </c>
      <c r="I44" s="24">
        <f t="shared" si="0"/>
        <v>38242.2</v>
      </c>
      <c r="K44" s="8"/>
      <c r="L44" s="8"/>
      <c r="M44" s="8"/>
      <c r="N44" s="8"/>
    </row>
    <row r="45" spans="1:9" ht="15" customHeight="1">
      <c r="A45" s="56" t="s">
        <v>7</v>
      </c>
      <c r="B45" s="57"/>
      <c r="C45" s="6">
        <f aca="true" t="shared" si="1" ref="C45:I45">SUM(C12:C44)</f>
        <v>363283</v>
      </c>
      <c r="D45" s="6">
        <f t="shared" si="1"/>
        <v>0</v>
      </c>
      <c r="E45" s="6">
        <f t="shared" si="1"/>
        <v>144155580.65999997</v>
      </c>
      <c r="F45" s="6">
        <f t="shared" si="1"/>
        <v>0</v>
      </c>
      <c r="G45" s="6">
        <f t="shared" si="1"/>
        <v>5675201.62</v>
      </c>
      <c r="H45" s="6">
        <f t="shared" si="1"/>
        <v>11030715</v>
      </c>
      <c r="I45" s="6">
        <f t="shared" si="1"/>
        <v>161224780.28000003</v>
      </c>
    </row>
    <row r="46" ht="12.75">
      <c r="A46" s="33" t="s">
        <v>171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0.363283</v>
      </c>
      <c r="E61" s="29">
        <f>+C45/I45*100</f>
        <v>0.22532702439977542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>
        <f>+D45/I45*100</f>
        <v>0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144.15558065999997</v>
      </c>
      <c r="E63" s="29">
        <f>+E45/I45*100</f>
        <v>89.41279399459818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>
        <f>+F45/I45*100</f>
        <v>0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5.67520162</v>
      </c>
      <c r="E65" s="29">
        <f>+G45/I45*100</f>
        <v>3.520055422090726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11.030715</v>
      </c>
      <c r="E66" s="29">
        <f>+H45/I45*100</f>
        <v>6.841823558911287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170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</row>
    <row r="11" spans="1:10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172</v>
      </c>
      <c r="I11" s="7" t="s">
        <v>117</v>
      </c>
      <c r="J11" s="61"/>
    </row>
    <row r="12" spans="1:10" ht="15" customHeight="1">
      <c r="A12" s="2" t="s">
        <v>5</v>
      </c>
      <c r="B12" s="3" t="s">
        <v>6</v>
      </c>
      <c r="C12" s="15">
        <v>24436222.020000003</v>
      </c>
      <c r="D12" s="15">
        <v>0</v>
      </c>
      <c r="E12" s="15">
        <v>191013629.58000013</v>
      </c>
      <c r="F12" s="15">
        <v>0</v>
      </c>
      <c r="G12" s="15">
        <v>0</v>
      </c>
      <c r="H12" s="15">
        <v>0</v>
      </c>
      <c r="I12" s="15">
        <v>134172184.94</v>
      </c>
      <c r="J12" s="24">
        <f aca="true" t="shared" si="0" ref="J12:J45">SUM(C12:I12)</f>
        <v>349622036.54000014</v>
      </c>
    </row>
    <row r="13" spans="1:10" ht="15" customHeight="1">
      <c r="A13" s="32" t="s">
        <v>35</v>
      </c>
      <c r="B13" s="3" t="s">
        <v>66</v>
      </c>
      <c r="C13" s="15">
        <v>1142157.6</v>
      </c>
      <c r="D13" s="15">
        <v>0</v>
      </c>
      <c r="E13" s="15">
        <v>887703.98</v>
      </c>
      <c r="F13" s="15">
        <v>0</v>
      </c>
      <c r="G13" s="15">
        <v>0</v>
      </c>
      <c r="H13" s="15">
        <v>0</v>
      </c>
      <c r="I13" s="15">
        <v>1723504.9899999998</v>
      </c>
      <c r="J13" s="24">
        <f t="shared" si="0"/>
        <v>3753366.57</v>
      </c>
    </row>
    <row r="14" spans="1:10" ht="15" customHeight="1">
      <c r="A14" s="32" t="s">
        <v>36</v>
      </c>
      <c r="B14" s="3" t="s">
        <v>67</v>
      </c>
      <c r="C14" s="15">
        <v>2410731.8</v>
      </c>
      <c r="D14" s="15">
        <v>0</v>
      </c>
      <c r="E14" s="15">
        <v>3053873.4000000004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5464605.2</v>
      </c>
    </row>
    <row r="15" spans="1:10" ht="15" customHeight="1">
      <c r="A15" s="32" t="s">
        <v>37</v>
      </c>
      <c r="B15" s="3" t="s">
        <v>68</v>
      </c>
      <c r="C15" s="15">
        <v>429000</v>
      </c>
      <c r="D15" s="15">
        <v>0</v>
      </c>
      <c r="E15" s="15">
        <v>217500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646500</v>
      </c>
    </row>
    <row r="16" spans="1:10" ht="15" customHeight="1">
      <c r="A16" s="32" t="s">
        <v>38</v>
      </c>
      <c r="B16" s="3" t="s">
        <v>69</v>
      </c>
      <c r="C16" s="15">
        <v>968174.89</v>
      </c>
      <c r="D16" s="15">
        <v>0</v>
      </c>
      <c r="E16" s="15">
        <v>1984903.5999999999</v>
      </c>
      <c r="F16" s="15">
        <v>0</v>
      </c>
      <c r="G16" s="15">
        <v>0</v>
      </c>
      <c r="H16" s="15">
        <v>0</v>
      </c>
      <c r="I16" s="15">
        <v>32000</v>
      </c>
      <c r="J16" s="24">
        <f t="shared" si="0"/>
        <v>2985078.4899999998</v>
      </c>
    </row>
    <row r="17" spans="1:10" ht="15" customHeight="1">
      <c r="A17" s="32" t="s">
        <v>39</v>
      </c>
      <c r="B17" s="3" t="s">
        <v>70</v>
      </c>
      <c r="C17" s="15">
        <v>5766538</v>
      </c>
      <c r="D17" s="15">
        <v>0</v>
      </c>
      <c r="E17" s="15">
        <v>6256705.37</v>
      </c>
      <c r="F17" s="15">
        <v>0</v>
      </c>
      <c r="G17" s="15">
        <v>0</v>
      </c>
      <c r="H17" s="15">
        <v>0</v>
      </c>
      <c r="I17" s="15">
        <v>836828.2</v>
      </c>
      <c r="J17" s="24">
        <f t="shared" si="0"/>
        <v>12860071.57</v>
      </c>
    </row>
    <row r="18" spans="1:10" ht="15" customHeight="1">
      <c r="A18" s="32" t="s">
        <v>40</v>
      </c>
      <c r="B18" s="3" t="s">
        <v>71</v>
      </c>
      <c r="C18" s="15">
        <v>5687517</v>
      </c>
      <c r="D18" s="15">
        <v>0</v>
      </c>
      <c r="E18" s="15">
        <v>10220168.209999999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15907685.209999999</v>
      </c>
    </row>
    <row r="19" spans="1:10" ht="15" customHeight="1">
      <c r="A19" s="32" t="s">
        <v>41</v>
      </c>
      <c r="B19" s="3" t="s">
        <v>72</v>
      </c>
      <c r="C19" s="15">
        <v>6563992</v>
      </c>
      <c r="D19" s="15">
        <v>0</v>
      </c>
      <c r="E19" s="15">
        <v>27104635.31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33668627.31</v>
      </c>
    </row>
    <row r="20" spans="1:10" ht="15" customHeight="1">
      <c r="A20" s="32" t="s">
        <v>42</v>
      </c>
      <c r="B20" s="3" t="s">
        <v>73</v>
      </c>
      <c r="C20" s="15">
        <v>1496037.6</v>
      </c>
      <c r="D20" s="15">
        <v>0</v>
      </c>
      <c r="E20" s="15">
        <v>2445325.6100000003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3941363.2100000004</v>
      </c>
    </row>
    <row r="21" spans="1:10" ht="15" customHeight="1">
      <c r="A21" s="32" t="s">
        <v>43</v>
      </c>
      <c r="B21" s="3" t="s">
        <v>74</v>
      </c>
      <c r="C21" s="15">
        <v>4242902</v>
      </c>
      <c r="D21" s="15">
        <v>0</v>
      </c>
      <c r="E21" s="15">
        <v>11843740.96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16086642.96</v>
      </c>
    </row>
    <row r="22" spans="1:10" ht="15" customHeight="1">
      <c r="A22" s="32" t="s">
        <v>44</v>
      </c>
      <c r="B22" s="3" t="s">
        <v>75</v>
      </c>
      <c r="C22" s="15">
        <v>7768893.04</v>
      </c>
      <c r="D22" s="15">
        <v>0</v>
      </c>
      <c r="E22" s="15">
        <v>22554076.17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30322969.21</v>
      </c>
    </row>
    <row r="23" spans="1:10" ht="15" customHeight="1">
      <c r="A23" s="32" t="s">
        <v>45</v>
      </c>
      <c r="B23" s="3" t="s">
        <v>76</v>
      </c>
      <c r="C23" s="15">
        <v>7438806</v>
      </c>
      <c r="D23" s="15">
        <v>0</v>
      </c>
      <c r="E23" s="15">
        <v>13863482.5</v>
      </c>
      <c r="F23" s="15">
        <v>0</v>
      </c>
      <c r="G23" s="15">
        <v>0</v>
      </c>
      <c r="H23" s="15">
        <v>0</v>
      </c>
      <c r="I23" s="15">
        <v>230158.34</v>
      </c>
      <c r="J23" s="24">
        <f t="shared" si="0"/>
        <v>21532446.84</v>
      </c>
    </row>
    <row r="24" spans="1:10" ht="15" customHeight="1">
      <c r="A24" s="32" t="s">
        <v>46</v>
      </c>
      <c r="B24" s="3" t="s">
        <v>77</v>
      </c>
      <c r="C24" s="15">
        <v>10045457.600000001</v>
      </c>
      <c r="D24" s="15">
        <v>0</v>
      </c>
      <c r="E24" s="15">
        <v>31815154.58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41860612.18</v>
      </c>
    </row>
    <row r="25" spans="1:10" ht="15" customHeight="1">
      <c r="A25" s="32" t="s">
        <v>47</v>
      </c>
      <c r="B25" s="3" t="s">
        <v>78</v>
      </c>
      <c r="C25" s="15">
        <v>11692414.8</v>
      </c>
      <c r="D25" s="15">
        <v>0</v>
      </c>
      <c r="E25" s="15">
        <v>29463846.76</v>
      </c>
      <c r="F25" s="15">
        <v>0</v>
      </c>
      <c r="G25" s="15">
        <v>0</v>
      </c>
      <c r="H25" s="15">
        <v>0</v>
      </c>
      <c r="I25" s="15">
        <v>3632911.42</v>
      </c>
      <c r="J25" s="24">
        <f t="shared" si="0"/>
        <v>44789172.980000004</v>
      </c>
    </row>
    <row r="26" spans="1:10" ht="15" customHeight="1">
      <c r="A26" s="32" t="s">
        <v>48</v>
      </c>
      <c r="B26" s="3" t="s">
        <v>79</v>
      </c>
      <c r="C26" s="15">
        <v>3249984</v>
      </c>
      <c r="D26" s="15">
        <v>0</v>
      </c>
      <c r="E26" s="15">
        <v>14679642.069999998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17929626.07</v>
      </c>
    </row>
    <row r="27" spans="1:10" ht="15" customHeight="1">
      <c r="A27" s="32" t="s">
        <v>49</v>
      </c>
      <c r="B27" s="3" t="s">
        <v>80</v>
      </c>
      <c r="C27" s="15">
        <v>2864033</v>
      </c>
      <c r="D27" s="15">
        <v>0</v>
      </c>
      <c r="E27" s="15">
        <v>8059683.44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10923716.440000001</v>
      </c>
    </row>
    <row r="28" spans="1:10" ht="15" customHeight="1">
      <c r="A28" s="32" t="s">
        <v>50</v>
      </c>
      <c r="B28" s="3" t="s">
        <v>81</v>
      </c>
      <c r="C28" s="15">
        <v>2836498.4</v>
      </c>
      <c r="D28" s="15">
        <v>0</v>
      </c>
      <c r="E28" s="15">
        <v>2768550.89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5605049.29</v>
      </c>
    </row>
    <row r="29" spans="1:10" ht="15" customHeight="1">
      <c r="A29" s="32" t="s">
        <v>51</v>
      </c>
      <c r="B29" s="3" t="s">
        <v>82</v>
      </c>
      <c r="C29" s="15">
        <v>2179891.08</v>
      </c>
      <c r="D29" s="15">
        <v>0</v>
      </c>
      <c r="E29" s="15">
        <v>757157.23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2937048.31</v>
      </c>
    </row>
    <row r="30" spans="1:10" ht="15" customHeight="1">
      <c r="A30" s="32" t="s">
        <v>52</v>
      </c>
      <c r="B30" s="3" t="s">
        <v>83</v>
      </c>
      <c r="C30" s="15">
        <v>5138520.4</v>
      </c>
      <c r="D30" s="15">
        <v>0</v>
      </c>
      <c r="E30" s="15">
        <v>6008561.76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11147082.16</v>
      </c>
    </row>
    <row r="31" spans="1:10" ht="15" customHeight="1">
      <c r="A31" s="32" t="s">
        <v>53</v>
      </c>
      <c r="B31" s="3" t="s">
        <v>84</v>
      </c>
      <c r="C31" s="15">
        <v>3136992</v>
      </c>
      <c r="D31" s="15">
        <v>0</v>
      </c>
      <c r="E31" s="15">
        <v>9442233.869999997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12579225.869999997</v>
      </c>
    </row>
    <row r="32" spans="1:10" ht="15" customHeight="1">
      <c r="A32" s="32" t="s">
        <v>54</v>
      </c>
      <c r="B32" s="3" t="s">
        <v>85</v>
      </c>
      <c r="C32" s="15">
        <v>1006482</v>
      </c>
      <c r="D32" s="15">
        <v>0</v>
      </c>
      <c r="E32" s="15">
        <v>3034348.61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4040830.61</v>
      </c>
    </row>
    <row r="33" spans="1:10" ht="15" customHeight="1">
      <c r="A33" s="32" t="s">
        <v>55</v>
      </c>
      <c r="B33" s="3" t="s">
        <v>86</v>
      </c>
      <c r="C33" s="15">
        <v>5952562</v>
      </c>
      <c r="D33" s="15">
        <v>0</v>
      </c>
      <c r="E33" s="15">
        <v>15106743.15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21059305.15</v>
      </c>
    </row>
    <row r="34" spans="1:10" ht="15" customHeight="1">
      <c r="A34" s="32" t="s">
        <v>56</v>
      </c>
      <c r="B34" s="3" t="s">
        <v>87</v>
      </c>
      <c r="C34" s="15">
        <v>2483740</v>
      </c>
      <c r="D34" s="15">
        <v>0</v>
      </c>
      <c r="E34" s="15">
        <v>4176832.6999999997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6660572.699999999</v>
      </c>
    </row>
    <row r="35" spans="1:10" ht="15" customHeight="1">
      <c r="A35" s="32" t="s">
        <v>57</v>
      </c>
      <c r="B35" s="3" t="s">
        <v>88</v>
      </c>
      <c r="C35" s="15">
        <v>0</v>
      </c>
      <c r="D35" s="15">
        <v>0</v>
      </c>
      <c r="E35" s="15">
        <v>4068070055.8299994</v>
      </c>
      <c r="F35" s="15">
        <v>147215674.07999998</v>
      </c>
      <c r="G35" s="15">
        <v>178198633</v>
      </c>
      <c r="H35" s="15">
        <v>0</v>
      </c>
      <c r="I35" s="15">
        <v>1246563.8</v>
      </c>
      <c r="J35" s="24">
        <f t="shared" si="0"/>
        <v>4394730926.71</v>
      </c>
    </row>
    <row r="36" spans="1:10" ht="15" customHeight="1">
      <c r="A36" s="32" t="s">
        <v>58</v>
      </c>
      <c r="B36" s="3" t="s">
        <v>89</v>
      </c>
      <c r="C36" s="15">
        <v>0</v>
      </c>
      <c r="D36" s="15">
        <v>0</v>
      </c>
      <c r="E36" s="15">
        <v>43825137.870000005</v>
      </c>
      <c r="F36" s="15">
        <v>0</v>
      </c>
      <c r="G36" s="15">
        <v>0</v>
      </c>
      <c r="H36" s="15">
        <v>5480304</v>
      </c>
      <c r="I36" s="15">
        <v>225650955.99</v>
      </c>
      <c r="J36" s="24">
        <f t="shared" si="0"/>
        <v>274956397.86</v>
      </c>
    </row>
    <row r="37" spans="1:10" ht="15" customHeight="1">
      <c r="A37" s="32" t="s">
        <v>59</v>
      </c>
      <c r="B37" s="3" t="s">
        <v>90</v>
      </c>
      <c r="C37" s="15">
        <v>1583983</v>
      </c>
      <c r="D37" s="15">
        <v>0</v>
      </c>
      <c r="E37" s="15">
        <v>22957090.669999998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24541073.669999998</v>
      </c>
    </row>
    <row r="38" spans="1:10" ht="15" customHeight="1">
      <c r="A38" s="32" t="s">
        <v>60</v>
      </c>
      <c r="B38" s="3" t="s">
        <v>91</v>
      </c>
      <c r="C38" s="15">
        <v>722561</v>
      </c>
      <c r="D38" s="15">
        <v>0</v>
      </c>
      <c r="E38" s="15">
        <v>7664971.29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8387532.29</v>
      </c>
    </row>
    <row r="39" spans="1:10" ht="15" customHeight="1">
      <c r="A39" s="32" t="s">
        <v>61</v>
      </c>
      <c r="B39" s="3" t="s">
        <v>92</v>
      </c>
      <c r="C39" s="15">
        <v>64606.6</v>
      </c>
      <c r="D39" s="15">
        <v>0</v>
      </c>
      <c r="E39" s="15">
        <v>64628085.3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64692691.9</v>
      </c>
    </row>
    <row r="40" spans="1:10" ht="15" customHeight="1">
      <c r="A40" s="32" t="s">
        <v>62</v>
      </c>
      <c r="B40" s="3" t="s">
        <v>93</v>
      </c>
      <c r="C40" s="15">
        <v>6279360</v>
      </c>
      <c r="D40" s="15">
        <v>0</v>
      </c>
      <c r="E40" s="15">
        <v>41197721.989999995</v>
      </c>
      <c r="F40" s="15">
        <v>0</v>
      </c>
      <c r="G40" s="15">
        <v>0</v>
      </c>
      <c r="H40" s="15">
        <v>0</v>
      </c>
      <c r="I40" s="15">
        <v>628428.2</v>
      </c>
      <c r="J40" s="24">
        <f t="shared" si="0"/>
        <v>48105510.19</v>
      </c>
    </row>
    <row r="41" spans="1:10" ht="15" customHeight="1">
      <c r="A41" s="2" t="s">
        <v>63</v>
      </c>
      <c r="B41" s="3" t="s">
        <v>94</v>
      </c>
      <c r="C41" s="15">
        <v>11565346.5</v>
      </c>
      <c r="D41" s="15">
        <v>0</v>
      </c>
      <c r="E41" s="15">
        <v>53682246.019999996</v>
      </c>
      <c r="F41" s="15">
        <v>0</v>
      </c>
      <c r="G41" s="15">
        <v>0</v>
      </c>
      <c r="H41" s="15">
        <v>0</v>
      </c>
      <c r="I41" s="15">
        <v>722027.85</v>
      </c>
      <c r="J41" s="24">
        <f t="shared" si="0"/>
        <v>65969620.37</v>
      </c>
    </row>
    <row r="42" spans="1:10" ht="15" customHeight="1">
      <c r="A42" s="32" t="s">
        <v>64</v>
      </c>
      <c r="B42" s="3" t="s">
        <v>95</v>
      </c>
      <c r="C42" s="15">
        <v>13171271</v>
      </c>
      <c r="D42" s="15">
        <v>0</v>
      </c>
      <c r="E42" s="15">
        <v>31762192.190000005</v>
      </c>
      <c r="F42" s="15">
        <v>0</v>
      </c>
      <c r="G42" s="15">
        <v>0</v>
      </c>
      <c r="H42" s="15">
        <v>0</v>
      </c>
      <c r="I42" s="15">
        <v>2032134.9999999998</v>
      </c>
      <c r="J42" s="24">
        <f t="shared" si="0"/>
        <v>46965598.190000005</v>
      </c>
    </row>
    <row r="43" spans="1:10" ht="15" customHeight="1">
      <c r="A43" s="32" t="s">
        <v>65</v>
      </c>
      <c r="B43" s="3" t="s">
        <v>96</v>
      </c>
      <c r="C43" s="15">
        <v>7072047</v>
      </c>
      <c r="D43" s="15">
        <v>0</v>
      </c>
      <c r="E43" s="15">
        <v>14236559.950000001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21308606.950000003</v>
      </c>
    </row>
    <row r="44" spans="1:10" ht="15" customHeight="1">
      <c r="A44" s="32" t="s">
        <v>164</v>
      </c>
      <c r="B44" s="3" t="s">
        <v>162</v>
      </c>
      <c r="C44" s="15">
        <v>405444</v>
      </c>
      <c r="D44" s="15">
        <v>0</v>
      </c>
      <c r="E44" s="15">
        <v>60285105.440000005</v>
      </c>
      <c r="F44" s="15">
        <v>0</v>
      </c>
      <c r="G44" s="15">
        <v>0</v>
      </c>
      <c r="H44" s="15">
        <v>0</v>
      </c>
      <c r="I44" s="15">
        <v>0</v>
      </c>
      <c r="J44" s="24">
        <f t="shared" si="0"/>
        <v>60690549.440000005</v>
      </c>
    </row>
    <row r="45" spans="1:10" ht="15" customHeight="1">
      <c r="A45" s="32" t="s">
        <v>167</v>
      </c>
      <c r="B45" s="3" t="s">
        <v>168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2669876.4499999997</v>
      </c>
      <c r="J45" s="24">
        <f t="shared" si="0"/>
        <v>2669876.4499999997</v>
      </c>
    </row>
    <row r="46" spans="1:10" ht="12.75">
      <c r="A46" s="56" t="s">
        <v>7</v>
      </c>
      <c r="B46" s="57"/>
      <c r="C46" s="6">
        <f aca="true" t="shared" si="1" ref="C46:J46">SUM(C12:C45)</f>
        <v>159802166.33</v>
      </c>
      <c r="D46" s="6">
        <f t="shared" si="1"/>
        <v>0</v>
      </c>
      <c r="E46" s="6">
        <f t="shared" si="1"/>
        <v>4825067666.299999</v>
      </c>
      <c r="F46" s="6">
        <f t="shared" si="1"/>
        <v>147215674.07999998</v>
      </c>
      <c r="G46" s="6">
        <f t="shared" si="1"/>
        <v>178198633</v>
      </c>
      <c r="H46" s="6">
        <f t="shared" si="1"/>
        <v>5480304</v>
      </c>
      <c r="I46" s="6">
        <f t="shared" si="1"/>
        <v>373577575.18</v>
      </c>
      <c r="J46" s="6">
        <f t="shared" si="1"/>
        <v>5689342018.8899975</v>
      </c>
    </row>
    <row r="47" ht="12.75">
      <c r="A47" s="33" t="s">
        <v>171</v>
      </c>
    </row>
    <row r="48" ht="9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ht="12.75">
      <c r="A57" s="13"/>
    </row>
    <row r="66" ht="12.75">
      <c r="C66" s="5">
        <v>1000000</v>
      </c>
    </row>
    <row r="67" spans="3:6" ht="12.75">
      <c r="C67" s="22" t="s">
        <v>104</v>
      </c>
      <c r="D67" s="22" t="s">
        <v>102</v>
      </c>
      <c r="E67" s="22" t="s">
        <v>103</v>
      </c>
      <c r="F67" s="22"/>
    </row>
    <row r="68" spans="3:6" ht="12.75">
      <c r="C68" s="28" t="s">
        <v>112</v>
      </c>
      <c r="D68" s="29">
        <f>+C46/$C$66</f>
        <v>159.80216633</v>
      </c>
      <c r="E68" s="29">
        <f>+C46/J46*100</f>
        <v>2.8087987292628567</v>
      </c>
      <c r="F68" s="29"/>
    </row>
    <row r="69" spans="3:6" ht="12.75">
      <c r="C69" s="28" t="s">
        <v>113</v>
      </c>
      <c r="D69" s="29">
        <f>+D46/$C$66</f>
        <v>0</v>
      </c>
      <c r="E69" s="29">
        <f>+D46/J46*100</f>
        <v>0</v>
      </c>
      <c r="F69" s="29"/>
    </row>
    <row r="70" spans="3:6" ht="12.75">
      <c r="C70" s="28" t="s">
        <v>114</v>
      </c>
      <c r="D70" s="29">
        <f>+E46/$C$66</f>
        <v>4825.0676662999995</v>
      </c>
      <c r="E70" s="29">
        <f>+E46/J46*100</f>
        <v>84.80888739470403</v>
      </c>
      <c r="F70" s="29"/>
    </row>
    <row r="71" spans="3:6" ht="12.75">
      <c r="C71" s="28" t="s">
        <v>115</v>
      </c>
      <c r="D71" s="29">
        <f>+F46/$C$66</f>
        <v>147.21567407999999</v>
      </c>
      <c r="E71" s="29">
        <f>+F46/J46*100</f>
        <v>2.5875694164845107</v>
      </c>
      <c r="F71" s="29"/>
    </row>
    <row r="72" spans="3:6" ht="12.75">
      <c r="C72" s="28" t="s">
        <v>116</v>
      </c>
      <c r="D72" s="29">
        <f>+G46/$C$66</f>
        <v>178.198633</v>
      </c>
      <c r="E72" s="29">
        <f>+G46/J46*100</f>
        <v>3.1321483645795465</v>
      </c>
      <c r="F72" s="29"/>
    </row>
    <row r="73" spans="3:6" ht="12.75">
      <c r="C73" s="28" t="s">
        <v>172</v>
      </c>
      <c r="D73" s="29">
        <f>+H46/$C$66</f>
        <v>5.480304</v>
      </c>
      <c r="E73" s="29">
        <f>+H46/J46*100</f>
        <v>0.09632579623098873</v>
      </c>
      <c r="F73" s="29"/>
    </row>
    <row r="74" spans="3:6" ht="12.75">
      <c r="C74" s="28" t="s">
        <v>117</v>
      </c>
      <c r="D74" s="29">
        <f>+I46/$C$66</f>
        <v>373.57757518</v>
      </c>
      <c r="E74" s="29">
        <f>+I46/J46*100</f>
        <v>6.566270298738091</v>
      </c>
      <c r="F74" s="29"/>
    </row>
    <row r="78" ht="12.75">
      <c r="A78" s="33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170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13" s="10" customFormat="1" ht="12.75">
      <c r="A11" s="64"/>
      <c r="B11" s="61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1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191937.61000000002</v>
      </c>
      <c r="E12" s="15">
        <v>0</v>
      </c>
      <c r="F12" s="15">
        <v>0</v>
      </c>
      <c r="G12" s="15">
        <v>11474.89</v>
      </c>
      <c r="H12" s="24">
        <f>SUM(C12:G12)</f>
        <v>203412.5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3553063.42</v>
      </c>
      <c r="E13" s="15">
        <v>0</v>
      </c>
      <c r="F13" s="15">
        <v>0</v>
      </c>
      <c r="G13" s="15">
        <v>140548.44</v>
      </c>
      <c r="H13" s="24">
        <f aca="true" t="shared" si="0" ref="H13:H44">SUM(C13:G13)</f>
        <v>3693611.86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5663</v>
      </c>
      <c r="D14" s="15">
        <v>7740734.269999999</v>
      </c>
      <c r="E14" s="15">
        <v>0</v>
      </c>
      <c r="F14" s="15">
        <v>0</v>
      </c>
      <c r="G14" s="15">
        <v>783506</v>
      </c>
      <c r="H14" s="24">
        <f t="shared" si="0"/>
        <v>8529903.27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6176781.489999999</v>
      </c>
      <c r="E15" s="15">
        <v>0</v>
      </c>
      <c r="F15" s="15">
        <v>0</v>
      </c>
      <c r="G15" s="15">
        <v>3041268.49</v>
      </c>
      <c r="H15" s="24">
        <f t="shared" si="0"/>
        <v>9218049.98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2115791.09</v>
      </c>
      <c r="E16" s="15">
        <v>0</v>
      </c>
      <c r="F16" s="15">
        <v>0</v>
      </c>
      <c r="G16" s="15">
        <v>0</v>
      </c>
      <c r="H16" s="24">
        <f t="shared" si="0"/>
        <v>2115791.09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24573215.269999996</v>
      </c>
      <c r="E17" s="15">
        <v>0</v>
      </c>
      <c r="F17" s="15">
        <v>12700</v>
      </c>
      <c r="G17" s="15">
        <v>2329443.9</v>
      </c>
      <c r="H17" s="24">
        <f t="shared" si="0"/>
        <v>26915359.169999994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25031344.63999999</v>
      </c>
      <c r="E18" s="15">
        <v>0</v>
      </c>
      <c r="F18" s="15">
        <v>0</v>
      </c>
      <c r="G18" s="15">
        <v>309866.28</v>
      </c>
      <c r="H18" s="24">
        <f t="shared" si="0"/>
        <v>25341210.91999999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35903296.620000005</v>
      </c>
      <c r="E19" s="15">
        <v>0</v>
      </c>
      <c r="F19" s="15">
        <v>0</v>
      </c>
      <c r="G19" s="15">
        <v>197400</v>
      </c>
      <c r="H19" s="24">
        <f t="shared" si="0"/>
        <v>36100696.620000005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6630947.3100000005</v>
      </c>
      <c r="E20" s="15">
        <v>0</v>
      </c>
      <c r="F20" s="15">
        <v>0</v>
      </c>
      <c r="G20" s="15">
        <v>300255.63999999996</v>
      </c>
      <c r="H20" s="24">
        <f t="shared" si="0"/>
        <v>6931202.95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7072793.260000002</v>
      </c>
      <c r="E21" s="15">
        <v>0</v>
      </c>
      <c r="F21" s="15">
        <v>0</v>
      </c>
      <c r="G21" s="15">
        <v>0</v>
      </c>
      <c r="H21" s="24">
        <f t="shared" si="0"/>
        <v>7072793.260000002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38715540.08</v>
      </c>
      <c r="E22" s="15">
        <v>0</v>
      </c>
      <c r="F22" s="15">
        <v>0</v>
      </c>
      <c r="G22" s="15">
        <v>371772.4</v>
      </c>
      <c r="H22" s="24">
        <f t="shared" si="0"/>
        <v>39087312.48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30804698.539999995</v>
      </c>
      <c r="E23" s="15">
        <v>0</v>
      </c>
      <c r="F23" s="15">
        <v>0</v>
      </c>
      <c r="G23" s="15">
        <v>2475931.6</v>
      </c>
      <c r="H23" s="24">
        <f t="shared" si="0"/>
        <v>33280630.139999997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25795110.279999997</v>
      </c>
      <c r="E24" s="15">
        <v>0</v>
      </c>
      <c r="F24" s="15">
        <v>0</v>
      </c>
      <c r="G24" s="15">
        <v>222423.28</v>
      </c>
      <c r="H24" s="24">
        <f t="shared" si="0"/>
        <v>26017533.56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33399856.76000001</v>
      </c>
      <c r="E25" s="15">
        <v>0</v>
      </c>
      <c r="F25" s="15">
        <v>0</v>
      </c>
      <c r="G25" s="15">
        <v>372974.52</v>
      </c>
      <c r="H25" s="24">
        <f t="shared" si="0"/>
        <v>33772831.28000001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9482878.870000001</v>
      </c>
      <c r="E26" s="15">
        <v>0</v>
      </c>
      <c r="F26" s="15">
        <v>0</v>
      </c>
      <c r="G26" s="15">
        <v>470910.61</v>
      </c>
      <c r="H26" s="24">
        <f t="shared" si="0"/>
        <v>9953789.48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7838318.410000001</v>
      </c>
      <c r="E27" s="15">
        <v>0</v>
      </c>
      <c r="F27" s="15">
        <v>0</v>
      </c>
      <c r="G27" s="15">
        <v>25640.42</v>
      </c>
      <c r="H27" s="24">
        <f t="shared" si="0"/>
        <v>7863958.830000001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4835707.2</v>
      </c>
      <c r="E28" s="15">
        <v>0</v>
      </c>
      <c r="F28" s="15">
        <v>0</v>
      </c>
      <c r="G28" s="15">
        <v>0</v>
      </c>
      <c r="H28" s="24">
        <f t="shared" si="0"/>
        <v>4835707.2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5319430.17</v>
      </c>
      <c r="E29" s="15">
        <v>0</v>
      </c>
      <c r="F29" s="15">
        <v>0</v>
      </c>
      <c r="G29" s="15">
        <v>168844.37999999998</v>
      </c>
      <c r="H29" s="24">
        <f t="shared" si="0"/>
        <v>5488274.55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14377568.26</v>
      </c>
      <c r="E30" s="15">
        <v>0</v>
      </c>
      <c r="F30" s="15">
        <v>0</v>
      </c>
      <c r="G30" s="15">
        <v>0</v>
      </c>
      <c r="H30" s="24">
        <f t="shared" si="0"/>
        <v>14377568.26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11640819.210000003</v>
      </c>
      <c r="E31" s="15">
        <v>0</v>
      </c>
      <c r="F31" s="15">
        <v>0</v>
      </c>
      <c r="G31" s="15">
        <v>324224.29</v>
      </c>
      <c r="H31" s="24">
        <f t="shared" si="0"/>
        <v>11965043.500000002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4070831.0300000003</v>
      </c>
      <c r="E32" s="15">
        <v>0</v>
      </c>
      <c r="F32" s="15">
        <v>0</v>
      </c>
      <c r="G32" s="15">
        <v>164780.47</v>
      </c>
      <c r="H32" s="24">
        <f t="shared" si="0"/>
        <v>4235611.5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11128557.560000002</v>
      </c>
      <c r="E33" s="15">
        <v>0</v>
      </c>
      <c r="F33" s="15">
        <v>0</v>
      </c>
      <c r="G33" s="15">
        <v>574553.53</v>
      </c>
      <c r="H33" s="24">
        <f t="shared" si="0"/>
        <v>11703111.090000002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5205590.75</v>
      </c>
      <c r="E34" s="15">
        <v>0</v>
      </c>
      <c r="F34" s="15">
        <v>0</v>
      </c>
      <c r="G34" s="15">
        <v>68335</v>
      </c>
      <c r="H34" s="24">
        <f t="shared" si="0"/>
        <v>5273925.75</v>
      </c>
      <c r="J34" s="18"/>
      <c r="K34" s="31"/>
    </row>
    <row r="35" spans="1:11" ht="15" customHeight="1">
      <c r="A35" s="2" t="s">
        <v>57</v>
      </c>
      <c r="B35" s="3" t="s">
        <v>88</v>
      </c>
      <c r="C35" s="15">
        <v>0</v>
      </c>
      <c r="D35" s="15">
        <v>573942.91</v>
      </c>
      <c r="E35" s="15">
        <v>0</v>
      </c>
      <c r="F35" s="15">
        <v>0</v>
      </c>
      <c r="G35" s="15">
        <v>328500</v>
      </c>
      <c r="H35" s="24">
        <f t="shared" si="0"/>
        <v>902442.91</v>
      </c>
      <c r="J35" s="18"/>
      <c r="K35" s="31"/>
    </row>
    <row r="36" spans="1:11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2005499.7699999998</v>
      </c>
      <c r="H36" s="24">
        <f t="shared" si="0"/>
        <v>2005499.7699999998</v>
      </c>
      <c r="J36" s="18"/>
      <c r="K36" s="31"/>
    </row>
    <row r="37" spans="1:11" ht="15" customHeight="1">
      <c r="A37" s="2" t="s">
        <v>59</v>
      </c>
      <c r="B37" s="3" t="s">
        <v>90</v>
      </c>
      <c r="C37" s="15">
        <v>0</v>
      </c>
      <c r="D37" s="15">
        <v>63806367.08999999</v>
      </c>
      <c r="E37" s="15">
        <v>0</v>
      </c>
      <c r="F37" s="15">
        <v>0</v>
      </c>
      <c r="G37" s="15">
        <v>2396796.67</v>
      </c>
      <c r="H37" s="24">
        <f t="shared" si="0"/>
        <v>66203163.75999999</v>
      </c>
      <c r="J37" s="18"/>
      <c r="K37" s="31"/>
    </row>
    <row r="38" spans="1:11" ht="15" customHeight="1">
      <c r="A38" s="2" t="s">
        <v>60</v>
      </c>
      <c r="B38" s="3" t="s">
        <v>91</v>
      </c>
      <c r="C38" s="15">
        <v>0</v>
      </c>
      <c r="D38" s="15">
        <v>4486492.2</v>
      </c>
      <c r="E38" s="15">
        <v>0</v>
      </c>
      <c r="F38" s="15">
        <v>0</v>
      </c>
      <c r="G38" s="15">
        <v>123517.37</v>
      </c>
      <c r="H38" s="24">
        <f t="shared" si="0"/>
        <v>4610009.57</v>
      </c>
      <c r="J38" s="18"/>
      <c r="K38" s="31"/>
    </row>
    <row r="39" spans="1:11" ht="15" customHeight="1">
      <c r="A39" s="2" t="s">
        <v>61</v>
      </c>
      <c r="B39" s="3" t="s">
        <v>92</v>
      </c>
      <c r="C39" s="15">
        <v>0</v>
      </c>
      <c r="D39" s="15">
        <v>23069878.55</v>
      </c>
      <c r="E39" s="15">
        <v>0</v>
      </c>
      <c r="F39" s="15">
        <v>0</v>
      </c>
      <c r="G39" s="15">
        <v>263893.37</v>
      </c>
      <c r="H39" s="24">
        <f t="shared" si="0"/>
        <v>23333771.92</v>
      </c>
      <c r="J39" s="18"/>
      <c r="K39" s="31"/>
    </row>
    <row r="40" spans="1:11" ht="15" customHeight="1">
      <c r="A40" s="2" t="s">
        <v>62</v>
      </c>
      <c r="B40" s="3" t="s">
        <v>93</v>
      </c>
      <c r="C40" s="15">
        <v>72013</v>
      </c>
      <c r="D40" s="15">
        <v>29739482.880000006</v>
      </c>
      <c r="E40" s="15">
        <v>0</v>
      </c>
      <c r="F40" s="15">
        <v>0</v>
      </c>
      <c r="G40" s="15">
        <v>2593101.5600000005</v>
      </c>
      <c r="H40" s="24">
        <f t="shared" si="0"/>
        <v>32404597.440000005</v>
      </c>
      <c r="J40" s="18"/>
      <c r="K40" s="31"/>
    </row>
    <row r="41" spans="1:11" ht="15" customHeight="1">
      <c r="A41" s="2" t="s">
        <v>63</v>
      </c>
      <c r="B41" s="3" t="s">
        <v>94</v>
      </c>
      <c r="C41" s="15">
        <v>489930</v>
      </c>
      <c r="D41" s="15">
        <v>27841828.260000005</v>
      </c>
      <c r="E41" s="15">
        <v>0</v>
      </c>
      <c r="F41" s="15">
        <v>0</v>
      </c>
      <c r="G41" s="15">
        <v>4122937.3299999996</v>
      </c>
      <c r="H41" s="24">
        <f t="shared" si="0"/>
        <v>32454695.590000004</v>
      </c>
      <c r="J41" s="18"/>
      <c r="K41" s="31"/>
    </row>
    <row r="42" spans="1:11" ht="15" customHeight="1">
      <c r="A42" s="2" t="s">
        <v>64</v>
      </c>
      <c r="B42" s="3" t="s">
        <v>95</v>
      </c>
      <c r="C42" s="15">
        <v>95684</v>
      </c>
      <c r="D42" s="15">
        <v>16609342.630000003</v>
      </c>
      <c r="E42" s="15">
        <v>0</v>
      </c>
      <c r="F42" s="15">
        <v>0</v>
      </c>
      <c r="G42" s="15">
        <v>2826295.55</v>
      </c>
      <c r="H42" s="24">
        <f t="shared" si="0"/>
        <v>19531322.180000003</v>
      </c>
      <c r="J42" s="18"/>
      <c r="K42" s="31"/>
    </row>
    <row r="43" spans="1:11" ht="15" customHeight="1">
      <c r="A43" s="2" t="s">
        <v>65</v>
      </c>
      <c r="B43" s="3" t="s">
        <v>96</v>
      </c>
      <c r="C43" s="15">
        <v>350972</v>
      </c>
      <c r="D43" s="15">
        <v>21971011.399999995</v>
      </c>
      <c r="E43" s="15">
        <v>0</v>
      </c>
      <c r="F43" s="15">
        <v>0</v>
      </c>
      <c r="G43" s="15">
        <v>1345216.3599999999</v>
      </c>
      <c r="H43" s="24">
        <f t="shared" si="0"/>
        <v>23667199.759999994</v>
      </c>
      <c r="J43" s="18"/>
      <c r="K43" s="31"/>
    </row>
    <row r="44" spans="1:11" ht="15" customHeight="1">
      <c r="A44" s="2" t="s">
        <v>164</v>
      </c>
      <c r="B44" s="3" t="s">
        <v>162</v>
      </c>
      <c r="C44" s="15">
        <v>0</v>
      </c>
      <c r="D44" s="15">
        <v>5365649.73</v>
      </c>
      <c r="E44" s="15">
        <v>0</v>
      </c>
      <c r="F44" s="15">
        <v>0</v>
      </c>
      <c r="G44" s="15">
        <v>0</v>
      </c>
      <c r="H44" s="24">
        <f t="shared" si="0"/>
        <v>5365649.73</v>
      </c>
      <c r="J44" s="18"/>
      <c r="K44" s="31"/>
    </row>
    <row r="45" spans="1:11" ht="15" customHeight="1">
      <c r="A45" s="56" t="s">
        <v>7</v>
      </c>
      <c r="B45" s="57"/>
      <c r="C45" s="6">
        <f aca="true" t="shared" si="1" ref="C45:H45">SUM(C12:C44)</f>
        <v>1014262</v>
      </c>
      <c r="D45" s="6">
        <f t="shared" si="1"/>
        <v>515068807.74999994</v>
      </c>
      <c r="E45" s="6">
        <f t="shared" si="1"/>
        <v>0</v>
      </c>
      <c r="F45" s="6">
        <f t="shared" si="1"/>
        <v>12700</v>
      </c>
      <c r="G45" s="6">
        <f t="shared" si="1"/>
        <v>28359912.12</v>
      </c>
      <c r="H45" s="6">
        <f t="shared" si="1"/>
        <v>544455681.87</v>
      </c>
      <c r="K45" s="31"/>
    </row>
    <row r="46" ht="12.75">
      <c r="A46" s="33" t="s">
        <v>171</v>
      </c>
    </row>
    <row r="47" ht="9.75" customHeight="1">
      <c r="A47" s="33"/>
    </row>
    <row r="48" spans="1:8" ht="12.75">
      <c r="A48" s="38" t="s">
        <v>8</v>
      </c>
      <c r="H48" s="8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57" ht="12.75">
      <c r="B57" s="12"/>
    </row>
    <row r="58" ht="12.75">
      <c r="A58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8" t="s">
        <v>112</v>
      </c>
      <c r="D64" s="29">
        <f>+C45/$C$62</f>
        <v>1.014262</v>
      </c>
      <c r="E64" s="29">
        <f>+C45/H45*100</f>
        <v>0.18628917536802858</v>
      </c>
    </row>
    <row r="65" spans="3:5" ht="12.75">
      <c r="C65" s="28" t="s">
        <v>113</v>
      </c>
      <c r="D65" s="29">
        <f>+D45/$C$62</f>
        <v>515.0688077499999</v>
      </c>
      <c r="E65" s="29">
        <f>+D45/H45*100</f>
        <v>94.60252228077275</v>
      </c>
    </row>
    <row r="66" spans="3:5" ht="12.75">
      <c r="C66" s="28" t="s">
        <v>114</v>
      </c>
      <c r="D66" s="29">
        <f>+E45/$C$62</f>
        <v>0</v>
      </c>
      <c r="E66" s="29">
        <f>+E45/H45*100</f>
        <v>0</v>
      </c>
    </row>
    <row r="67" spans="3:5" ht="12.75">
      <c r="C67" s="28" t="s">
        <v>116</v>
      </c>
      <c r="D67" s="29">
        <f>+F45/$C$62</f>
        <v>0.0127</v>
      </c>
      <c r="E67" s="29">
        <f>+F45/H45*100</f>
        <v>0.002332604915863912</v>
      </c>
    </row>
    <row r="68" spans="3:5" ht="12.75">
      <c r="C68" s="28" t="s">
        <v>118</v>
      </c>
      <c r="D68" s="29">
        <f>+G45/$C$62</f>
        <v>28.35991212</v>
      </c>
      <c r="E68" s="29">
        <f>+G45/H45*100</f>
        <v>5.208855938943349</v>
      </c>
    </row>
  </sheetData>
  <sheetProtection/>
  <mergeCells count="5">
    <mergeCell ref="H10:H11"/>
    <mergeCell ref="A45:B45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170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8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1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1419154</v>
      </c>
      <c r="F12" s="15">
        <v>0</v>
      </c>
      <c r="G12" s="15">
        <v>0</v>
      </c>
      <c r="H12" s="41">
        <f>SUM(C12:G12)</f>
        <v>1419154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1295940</v>
      </c>
      <c r="F13" s="15">
        <v>0</v>
      </c>
      <c r="G13" s="15">
        <v>0</v>
      </c>
      <c r="H13" s="41">
        <f>SUM(C13:G13)</f>
        <v>1295940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620071.6300000001</v>
      </c>
      <c r="F14" s="15">
        <v>0</v>
      </c>
      <c r="G14" s="15">
        <v>0</v>
      </c>
      <c r="H14" s="41">
        <f>SUM(C14:G14)</f>
        <v>620071.6300000001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301809.8</v>
      </c>
      <c r="F15" s="15">
        <v>0</v>
      </c>
      <c r="G15" s="15">
        <v>0</v>
      </c>
      <c r="H15" s="41">
        <f>SUM(C15:G15)</f>
        <v>301809.8</v>
      </c>
    </row>
    <row r="16" spans="1:8" ht="12.75">
      <c r="A16" s="56" t="s">
        <v>7</v>
      </c>
      <c r="B16" s="57"/>
      <c r="C16" s="6">
        <f aca="true" t="shared" si="0" ref="C16:H16">SUM(C12:C15)</f>
        <v>0</v>
      </c>
      <c r="D16" s="6">
        <f t="shared" si="0"/>
        <v>0</v>
      </c>
      <c r="E16" s="6">
        <f t="shared" si="0"/>
        <v>3636975.4299999997</v>
      </c>
      <c r="F16" s="6">
        <f t="shared" si="0"/>
        <v>0</v>
      </c>
      <c r="G16" s="6">
        <f t="shared" si="0"/>
        <v>0</v>
      </c>
      <c r="H16" s="42">
        <f t="shared" si="0"/>
        <v>3636975.4299999997</v>
      </c>
    </row>
    <row r="17" ht="12.75">
      <c r="A17" s="33" t="s">
        <v>171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admin</cp:lastModifiedBy>
  <cp:lastPrinted>2019-03-20T20:09:06Z</cp:lastPrinted>
  <dcterms:created xsi:type="dcterms:W3CDTF">2006-10-30T16:22:15Z</dcterms:created>
  <dcterms:modified xsi:type="dcterms:W3CDTF">2022-01-21T18:08:19Z</dcterms:modified>
  <cp:category/>
  <cp:version/>
  <cp:contentType/>
  <cp:contentStatus/>
</cp:coreProperties>
</file>