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ROOC" sheetId="5" r:id="rId5"/>
    <sheet name="EJECUCION DYT" sheetId="6" r:id="rId6"/>
    <sheet name="EJECUCION RD" sheetId="7" r:id="rId7"/>
  </sheets>
  <definedNames>
    <definedName name="_xlnm.Print_Area" localSheetId="1">'EJECUCION FTE'!$A$1:$H$85</definedName>
    <definedName name="_xlnm.Print_Area" localSheetId="2">'EJECUCION RO'!$A$1:$J$92</definedName>
  </definedNames>
  <calcPr fullCalcOnLoad="1"/>
</workbook>
</file>

<file path=xl/sharedStrings.xml><?xml version="1.0" encoding="utf-8"?>
<sst xmlns="http://schemas.openxmlformats.org/spreadsheetml/2006/main" count="674" uniqueCount="173">
  <si>
    <t>PLIEGO 011 MINISTERIO DE SALUD</t>
  </si>
  <si>
    <t>COD. EJECUTORA</t>
  </si>
  <si>
    <t>ENERO</t>
  </si>
  <si>
    <t>FEBRERO</t>
  </si>
  <si>
    <t>MARZO</t>
  </si>
  <si>
    <t>001</t>
  </si>
  <si>
    <t>ADMINISTRACION CENTRAL - MINSA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</si>
  <si>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</si>
  <si>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</si>
  <si>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</si>
  <si>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</si>
  <si>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</si>
  <si>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</si>
  <si>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</si>
  <si>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</si>
  <si>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</si>
  <si>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</si>
  <si>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</si>
  <si>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</si>
  <si>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</si>
  <si>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</si>
  <si>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</si>
  <si>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</si>
  <si>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</si>
  <si>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JULIO</t>
  </si>
  <si>
    <t>AGOSTO</t>
  </si>
  <si>
    <t>SETIEMBRE</t>
  </si>
  <si>
    <t>OCTUBRE</t>
  </si>
  <si>
    <t>NOVIEMBRE</t>
  </si>
  <si>
    <t>DICIEMBRE</t>
  </si>
  <si>
    <t>Total 
General</t>
  </si>
  <si>
    <t>EJECUCION  MENSUAL</t>
  </si>
  <si>
    <t>5 Recursos Determinados</t>
  </si>
  <si>
    <t>UNIDADES EJECUTORAS</t>
  </si>
  <si>
    <t>(EN SOLES)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</si>
  <si>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</si>
  <si>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</si>
  <si>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</si>
  <si>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</si>
  <si>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</si>
  <si>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</si>
  <si>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</si>
  <si>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</si>
  <si>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</si>
  <si>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</si>
  <si>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</si>
  <si>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</si>
  <si>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</si>
  <si>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</si>
  <si>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</si>
  <si>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</si>
  <si>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</si>
  <si>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</si>
  <si>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</si>
  <si>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</si>
  <si>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</si>
  <si>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</si>
  <si>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</si>
  <si>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</si>
  <si>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</si>
  <si>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</si>
  <si>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</si>
  <si>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</si>
  <si>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</si>
  <si>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</si>
  <si>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</si>
  <si>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</si>
  <si>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</si>
  <si>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</si>
  <si>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</si>
  <si>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</si>
  <si>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</si>
  <si>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</si>
  <si>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</si>
  <si>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</si>
  <si>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</si>
  <si>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</si>
  <si>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</si>
  <si>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</si>
  <si>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</si>
  <si>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</si>
  <si>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</si>
  <si>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</si>
  <si>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</si>
  <si>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</si>
  <si>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</si>
  <si>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</si>
  <si>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</si>
  <si>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</si>
  <si>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</si>
  <si>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</si>
  <si>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</si>
  <si>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</si>
  <si>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</si>
  <si>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</si>
  <si>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</si>
  <si>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</si>
  <si>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RO</t>
  </si>
  <si>
    <t>RDR</t>
  </si>
  <si>
    <t>ROOC</t>
  </si>
  <si>
    <t>DYT</t>
  </si>
  <si>
    <t>FUENTE</t>
  </si>
  <si>
    <t>Millones</t>
  </si>
  <si>
    <t>%</t>
  </si>
  <si>
    <t>GENERICA</t>
  </si>
  <si>
    <t>5.2.1</t>
  </si>
  <si>
    <t>5.2.2</t>
  </si>
  <si>
    <t>5.2.3</t>
  </si>
  <si>
    <t>5.2.4</t>
  </si>
  <si>
    <t>5.2.5</t>
  </si>
  <si>
    <t>6.2.4</t>
  </si>
  <si>
    <t>FUENTE DE FINANCIAMIENTO RECURSOS DETERMINADOS</t>
  </si>
  <si>
    <t>5-2.1</t>
  </si>
  <si>
    <t>5-2.2</t>
  </si>
  <si>
    <t>5-2.3</t>
  </si>
  <si>
    <t>5-2.4</t>
  </si>
  <si>
    <t>5-2.5</t>
  </si>
  <si>
    <t>6-2.6</t>
  </si>
  <si>
    <t>5-2.6</t>
  </si>
  <si>
    <t>5-21: Personal y Obligaciones Sociales</t>
  </si>
  <si>
    <t>5-22: Pensiones y Otras Prestaciones Sociales</t>
  </si>
  <si>
    <t>5-23: Bienes y Servicios</t>
  </si>
  <si>
    <t>5-24: Donaciones y Transferencias</t>
  </si>
  <si>
    <t>5-25: Otros Gastos</t>
  </si>
  <si>
    <t>6-24: Donaciones y Transferencias</t>
  </si>
  <si>
    <t>6-26: Adquisición de Activos No Financieros</t>
  </si>
  <si>
    <t>DEVENGADO</t>
  </si>
  <si>
    <t>001  Adm. Central</t>
  </si>
  <si>
    <t>005  INS Mental</t>
  </si>
  <si>
    <t>007  INC Neurologicas</t>
  </si>
  <si>
    <t>008  IN Oftalmología</t>
  </si>
  <si>
    <t>009  IN Rehabilitación</t>
  </si>
  <si>
    <t>010  INS Niño</t>
  </si>
  <si>
    <t>011  INM Perinatal</t>
  </si>
  <si>
    <t>017  Hosp. Herm. Valdizan</t>
  </si>
  <si>
    <t>020  Hosp. Serg. Bernales</t>
  </si>
  <si>
    <t>021  Hosp. Cayet. Heredia</t>
  </si>
  <si>
    <t>036  Hosp. Carlos LF.LH</t>
  </si>
  <si>
    <t>049  Hosp. SJL</t>
  </si>
  <si>
    <t>050  Hosp. Vitarte</t>
  </si>
  <si>
    <t>124  CENARES</t>
  </si>
  <si>
    <t>125  PRONIS</t>
  </si>
  <si>
    <t>139  INS - SAN BORJA</t>
  </si>
  <si>
    <t>140  Hosp. Huaycan</t>
  </si>
  <si>
    <t>142  Hosp. Emerg. Villa ES</t>
  </si>
  <si>
    <t>UE</t>
  </si>
  <si>
    <t>Dev</t>
  </si>
  <si>
    <t>025  Hosp. M. Auxiliadora</t>
  </si>
  <si>
    <t>032  Hosp. V.L. Herrera</t>
  </si>
  <si>
    <t>033  Hosp. M. Niño SB</t>
  </si>
  <si>
    <t>143  DIRIS Lima Centro</t>
  </si>
  <si>
    <t>144  DIRIS Lima Norte</t>
  </si>
  <si>
    <t>145  DIRIS Lima Sur</t>
  </si>
  <si>
    <t>146  DIRIS Lima Este</t>
  </si>
  <si>
    <t>030  Hosp. Casimiro Ulloa</t>
  </si>
  <si>
    <t>027  Hosp. A. Loayza</t>
  </si>
  <si>
    <t>031  Hosp. Pediatricas</t>
  </si>
  <si>
    <t>028  Hosp. Dos de Mayo</t>
  </si>
  <si>
    <t>016  Hosp. Hipo. Unanue</t>
  </si>
  <si>
    <t>042  Hosp. J.A. T-Chosica</t>
  </si>
  <si>
    <t>029  Hosp. Santa Rosa</t>
  </si>
  <si>
    <t>RD</t>
  </si>
  <si>
    <t>HOSPITAL EMERGENCIA ATE VITARTE</t>
  </si>
  <si>
    <t>148 Hosp. Ate Vitarte</t>
  </si>
  <si>
    <t>148</t>
  </si>
  <si>
    <t xml:space="preserve">INSTITUTO NACIONAL DE SALUD MENTAL </t>
  </si>
  <si>
    <t xml:space="preserve">INSTITUTO NACIONAL DE CIENCIAS NEUROLOGICAS </t>
  </si>
  <si>
    <t>149</t>
  </si>
  <si>
    <t>PROGRAMA DE CREACIÓN DE REDES INTEGRADAS EN SALUD</t>
  </si>
  <si>
    <t>149 PCRIS</t>
  </si>
  <si>
    <t>6-2.4</t>
  </si>
  <si>
    <t>EJECUCION PRESUPUESTAL A MES DE MARZO 2022</t>
  </si>
  <si>
    <t>Fuente: Reporte SIAF Operaciones en Linea al 31 de Marzo del 2022</t>
  </si>
</sst>
</file>

<file path=xl/styles.xml><?xml version="1.0" encoding="utf-8"?>
<styleSheet xmlns="http://schemas.openxmlformats.org/spreadsheetml/2006/main">
  <numFmts count="5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.0"/>
    <numFmt numFmtId="195" formatCode="_-* #,##0.0\ _€_-;\-* #,##0.0\ _€_-;_-* &quot;-&quot;??\ _€_-;_-@_-"/>
    <numFmt numFmtId="196" formatCode="_-* #,##0\ _€_-;\-* #,##0\ _€_-;_-* &quot;-&quot;??\ _€_-;_-@_-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0.0000000"/>
    <numFmt numFmtId="203" formatCode="_ * #,##0_ ;_ * \-#,##0_ ;_ * &quot;-&quot;??_ ;_ @_ "/>
    <numFmt numFmtId="204" formatCode="0.0%"/>
    <numFmt numFmtId="205" formatCode="#,##0.000"/>
    <numFmt numFmtId="206" formatCode="_-* #,##0_-;\-* #,##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</numFmts>
  <fonts count="60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10"/>
      <color indexed="8"/>
      <name val="Calibri"/>
      <family val="0"/>
    </font>
    <font>
      <sz val="6"/>
      <color indexed="63"/>
      <name val="Calibri"/>
      <family val="0"/>
    </font>
    <font>
      <sz val="10.5"/>
      <color indexed="63"/>
      <name val="Calibri"/>
      <family val="0"/>
    </font>
    <font>
      <sz val="9"/>
      <color indexed="63"/>
      <name val="Calibri"/>
      <family val="0"/>
    </font>
    <font>
      <sz val="4.8"/>
      <color indexed="63"/>
      <name val="Calibri"/>
      <family val="0"/>
    </font>
    <font>
      <sz val="10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sz val="14"/>
      <color indexed="63"/>
      <name val="Calibri"/>
      <family val="0"/>
    </font>
    <font>
      <b/>
      <sz val="3"/>
      <color indexed="8"/>
      <name val="Calibri"/>
      <family val="0"/>
    </font>
    <font>
      <b/>
      <sz val="7"/>
      <color indexed="8"/>
      <name val="Calibri"/>
      <family val="0"/>
    </font>
    <font>
      <b/>
      <sz val="7"/>
      <color indexed="9"/>
      <name val="Calibri"/>
      <family val="0"/>
    </font>
    <font>
      <b/>
      <sz val="14"/>
      <color indexed="63"/>
      <name val="Calibri"/>
      <family val="0"/>
    </font>
    <font>
      <b/>
      <sz val="18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 quotePrefix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169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vertical="center"/>
      <protection/>
    </xf>
    <xf numFmtId="3" fontId="57" fillId="0" borderId="0" xfId="0" applyNumberFormat="1" applyFont="1" applyFill="1" applyBorder="1" applyAlignment="1" applyProtection="1">
      <alignment vertical="center"/>
      <protection/>
    </xf>
    <xf numFmtId="196" fontId="2" fillId="0" borderId="0" xfId="49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201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 quotePrefix="1">
      <alignment horizontal="center" vertical="center"/>
      <protection/>
    </xf>
    <xf numFmtId="201" fontId="2" fillId="0" borderId="0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196" fontId="1" fillId="0" borderId="0" xfId="49" applyNumberFormat="1" applyFont="1" applyFill="1" applyBorder="1" applyAlignment="1" applyProtection="1">
      <alignment vertical="center"/>
      <protection/>
    </xf>
    <xf numFmtId="196" fontId="57" fillId="0" borderId="0" xfId="49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4" fontId="57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" fontId="2" fillId="0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vertical="center"/>
      <protection/>
    </xf>
    <xf numFmtId="41" fontId="2" fillId="0" borderId="10" xfId="0" applyNumberFormat="1" applyFont="1" applyFill="1" applyBorder="1" applyAlignment="1" applyProtection="1">
      <alignment vertical="center"/>
      <protection/>
    </xf>
    <xf numFmtId="41" fontId="1" fillId="33" borderId="10" xfId="0" applyNumberFormat="1" applyFont="1" applyFill="1" applyBorder="1" applyAlignment="1" applyProtection="1">
      <alignment vertical="center"/>
      <protection/>
    </xf>
    <xf numFmtId="206" fontId="2" fillId="0" borderId="10" xfId="0" applyNumberFormat="1" applyFont="1" applyFill="1" applyBorder="1" applyAlignment="1" applyProtection="1">
      <alignment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  <xf numFmtId="0" fontId="59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vertical="center"/>
      <protection/>
    </xf>
    <xf numFmtId="3" fontId="59" fillId="0" borderId="0" xfId="0" applyNumberFormat="1" applyFont="1" applyFill="1" applyBorder="1" applyAlignment="1" applyProtection="1">
      <alignment vertical="center"/>
      <protection/>
    </xf>
    <xf numFmtId="196" fontId="59" fillId="0" borderId="0" xfId="49" applyNumberFormat="1" applyFont="1" applyFill="1" applyBorder="1" applyAlignment="1" applyProtection="1">
      <alignment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194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horizontal="center" vertical="center" wrapText="1"/>
      <protection/>
    </xf>
    <xf numFmtId="3" fontId="1" fillId="34" borderId="10" xfId="0" applyNumberFormat="1" applyFont="1" applyFill="1" applyBorder="1" applyAlignment="1" applyProtection="1">
      <alignment horizontal="center" vertical="center"/>
      <protection/>
    </xf>
    <xf numFmtId="3" fontId="1" fillId="33" borderId="11" xfId="0" applyNumberFormat="1" applyFont="1" applyFill="1" applyBorder="1" applyAlignment="1" applyProtection="1">
      <alignment horizontal="center" vertical="center" wrapText="1"/>
      <protection/>
    </xf>
    <xf numFmtId="3" fontId="1" fillId="33" borderId="12" xfId="0" applyNumberFormat="1" applyFont="1" applyFill="1" applyBorder="1" applyAlignment="1" applyProtection="1">
      <alignment horizontal="center" vertical="center" wrapText="1"/>
      <protection/>
    </xf>
    <xf numFmtId="3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5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Ejecución Presupuestal Pliego 011 MINSA - al mes de Marzo - 2022</a:t>
            </a:r>
          </a:p>
        </c:rich>
      </c:tx>
      <c:layout>
        <c:manualLayout>
          <c:xMode val="factor"/>
          <c:yMode val="factor"/>
          <c:x val="-0.000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02675"/>
          <c:w val="0.9987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MES'!$B$50</c:f>
              <c:strCache>
                <c:ptCount val="1"/>
                <c:pt idx="0">
                  <c:v>Dev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'EJECUCION MES'!$A$51:$A$84</c:f>
              <c:strCache/>
            </c:strRef>
          </c:cat>
          <c:val>
            <c:numRef>
              <c:f>'EJECUCION MES'!$B$51:$B$84</c:f>
              <c:numCache/>
            </c:numRef>
          </c:val>
        </c:ser>
        <c:axId val="31522904"/>
        <c:axId val="15270681"/>
      </c:barChart>
      <c:lineChart>
        <c:grouping val="standard"/>
        <c:varyColors val="0"/>
        <c:ser>
          <c:idx val="1"/>
          <c:order val="1"/>
          <c:tx>
            <c:strRef>
              <c:f>'EJECUCION MES'!$C$50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MES'!$A$51:$A$84</c:f>
              <c:strCache/>
            </c:strRef>
          </c:cat>
          <c:val>
            <c:numRef>
              <c:f>'EJECUCION MES'!$C$51:$C$84</c:f>
              <c:numCache/>
            </c:numRef>
          </c:val>
          <c:smooth val="0"/>
        </c:ser>
        <c:axId val="3218402"/>
        <c:axId val="28965619"/>
      </c:line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333333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22904"/>
        <c:crossesAt val="1"/>
        <c:crossBetween val="between"/>
        <c:dispUnits/>
      </c:valAx>
      <c:catAx>
        <c:axId val="3218402"/>
        <c:scaling>
          <c:orientation val="minMax"/>
        </c:scaling>
        <c:axPos val="b"/>
        <c:delete val="1"/>
        <c:majorTickMark val="out"/>
        <c:minorTickMark val="none"/>
        <c:tickLblPos val="nextTo"/>
        <c:crossAx val="28965619"/>
        <c:crosses val="autoZero"/>
        <c:auto val="1"/>
        <c:lblOffset val="100"/>
        <c:tickLblSkip val="1"/>
        <c:noMultiLvlLbl val="0"/>
      </c:catAx>
      <c:valAx>
        <c:axId val="289656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1840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7175"/>
          <c:y val="0.984"/>
          <c:w val="0.05525"/>
          <c:h val="0.0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EJECUCIÓN DEL PLIEGO 011 MINSA - AL MES DE MARZO</a:t>
            </a:r>
          </a:p>
        </c:rich>
      </c:tx>
      <c:layout>
        <c:manualLayout>
          <c:xMode val="factor"/>
          <c:yMode val="factor"/>
          <c:x val="-0.002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6725"/>
          <c:w val="0.99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FTE'!$D$59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FTE'!$D$60:$D$64</c:f>
              <c:numCache/>
            </c:numRef>
          </c:val>
        </c:ser>
        <c:overlap val="-27"/>
        <c:gapWidth val="219"/>
        <c:axId val="59363980"/>
        <c:axId val="64513773"/>
      </c:barChart>
      <c:lineChart>
        <c:grouping val="standard"/>
        <c:varyColors val="0"/>
        <c:ser>
          <c:idx val="1"/>
          <c:order val="1"/>
          <c:tx>
            <c:strRef>
              <c:f>'EJECUCION FTE'!$E$59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FTE'!$C$60:$C$64</c:f>
              <c:strCache/>
            </c:strRef>
          </c:cat>
          <c:val>
            <c:numRef>
              <c:f>'EJECUCION FTE'!$E$60:$E$64</c:f>
              <c:numCache/>
            </c:numRef>
          </c:val>
          <c:smooth val="0"/>
        </c:ser>
        <c:axId val="43753046"/>
        <c:axId val="58233095"/>
      </c:lineChart>
      <c:catAx>
        <c:axId val="593639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513773"/>
        <c:crosses val="autoZero"/>
        <c:auto val="1"/>
        <c:lblOffset val="100"/>
        <c:tickLblSkip val="1"/>
        <c:noMultiLvlLbl val="0"/>
      </c:catAx>
      <c:valAx>
        <c:axId val="64513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363980"/>
        <c:crossesAt val="1"/>
        <c:crossBetween val="between"/>
        <c:dispUnits/>
      </c:valAx>
      <c:catAx>
        <c:axId val="43753046"/>
        <c:scaling>
          <c:orientation val="minMax"/>
        </c:scaling>
        <c:axPos val="b"/>
        <c:delete val="1"/>
        <c:majorTickMark val="out"/>
        <c:minorTickMark val="none"/>
        <c:tickLblPos val="nextTo"/>
        <c:crossAx val="58233095"/>
        <c:crosses val="autoZero"/>
        <c:auto val="1"/>
        <c:lblOffset val="100"/>
        <c:tickLblSkip val="1"/>
        <c:noMultiLvlLbl val="0"/>
      </c:catAx>
      <c:valAx>
        <c:axId val="582330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75304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525"/>
          <c:y val="0.95975"/>
          <c:w val="0.12875"/>
          <c:h val="0.0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EJECUCION PLIEGO 011: MINSA AL MES DE MARZO - FUENTE RO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57"/>
          <c:w val="0.99275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RO'!$C$61:$C$67</c:f>
              <c:strCache/>
            </c:strRef>
          </c:cat>
          <c:val>
            <c:numRef>
              <c:f>'EJECUCION RO'!$D$61:$D$67</c:f>
              <c:numCache/>
            </c:numRef>
          </c:val>
        </c:ser>
        <c:overlap val="-27"/>
        <c:gapWidth val="219"/>
        <c:axId val="54335808"/>
        <c:axId val="19260225"/>
      </c:barChart>
      <c:lineChart>
        <c:grouping val="standard"/>
        <c:varyColors val="0"/>
        <c:ser>
          <c:idx val="1"/>
          <c:order val="1"/>
          <c:tx>
            <c:strRef>
              <c:f>'EJECUCION RO'!$E$60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RO'!$C$61:$C$66</c:f>
              <c:strCache/>
            </c:strRef>
          </c:cat>
          <c:val>
            <c:numRef>
              <c:f>'EJECUCION RO'!$E$61:$E$67</c:f>
              <c:numCache/>
            </c:numRef>
          </c:val>
          <c:smooth val="0"/>
        </c:ser>
        <c:axId val="39124298"/>
        <c:axId val="16574363"/>
      </c:line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260225"/>
        <c:crosses val="autoZero"/>
        <c:auto val="1"/>
        <c:lblOffset val="100"/>
        <c:tickLblSkip val="1"/>
        <c:noMultiLvlLbl val="0"/>
      </c:catAx>
      <c:valAx>
        <c:axId val="192602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335808"/>
        <c:crossesAt val="1"/>
        <c:crossBetween val="between"/>
        <c:dispUnits/>
      </c:valAx>
      <c:catAx>
        <c:axId val="39124298"/>
        <c:scaling>
          <c:orientation val="minMax"/>
        </c:scaling>
        <c:axPos val="b"/>
        <c:delete val="1"/>
        <c:majorTickMark val="out"/>
        <c:minorTickMark val="none"/>
        <c:tickLblPos val="nextTo"/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1242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4225"/>
          <c:y val="0.96575"/>
          <c:w val="0.11275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RDR</a:t>
            </a:r>
          </a:p>
        </c:rich>
      </c:tx>
      <c:layout>
        <c:manualLayout>
          <c:xMode val="factor"/>
          <c:yMode val="factor"/>
          <c:x val="0.004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65"/>
          <c:w val="0.99325"/>
          <c:h val="0.8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RDR'!$D$60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RDR'!$D$61:$D$66</c:f>
              <c:numCache/>
            </c:numRef>
          </c:val>
        </c:ser>
        <c:overlap val="-27"/>
        <c:gapWidth val="219"/>
        <c:axId val="14951540"/>
        <c:axId val="346133"/>
      </c:barChart>
      <c:lineChart>
        <c:grouping val="standard"/>
        <c:varyColors val="0"/>
        <c:ser>
          <c:idx val="1"/>
          <c:order val="1"/>
          <c:tx>
            <c:strRef>
              <c:f>'EJECUCION RDR'!$E$60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RDR'!$C$61:$C$66</c:f>
              <c:strCache/>
            </c:strRef>
          </c:cat>
          <c:val>
            <c:numRef>
              <c:f>'EJECUCION RDR'!$E$61:$E$66</c:f>
              <c:numCache/>
            </c:numRef>
          </c:val>
          <c:smooth val="0"/>
        </c:ser>
        <c:axId val="3115198"/>
        <c:axId val="28036783"/>
      </c:lineChart>
      <c:catAx>
        <c:axId val="149515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6133"/>
        <c:crosses val="autoZero"/>
        <c:auto val="1"/>
        <c:lblOffset val="100"/>
        <c:tickLblSkip val="1"/>
        <c:noMultiLvlLbl val="0"/>
      </c:catAx>
      <c:valAx>
        <c:axId val="346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951540"/>
        <c:crossesAt val="1"/>
        <c:crossBetween val="between"/>
        <c:dispUnits/>
      </c:valAx>
      <c:catAx>
        <c:axId val="3115198"/>
        <c:scaling>
          <c:orientation val="minMax"/>
        </c:scaling>
        <c:axPos val="b"/>
        <c:delete val="1"/>
        <c:majorTickMark val="out"/>
        <c:minorTickMark val="none"/>
        <c:tickLblPos val="nextTo"/>
        <c:crossAx val="28036783"/>
        <c:crosses val="autoZero"/>
        <c:auto val="1"/>
        <c:lblOffset val="100"/>
        <c:tickLblSkip val="1"/>
        <c:noMultiLvlLbl val="0"/>
      </c:catAx>
      <c:valAx>
        <c:axId val="28036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1519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7"/>
          <c:y val="0.9665"/>
          <c:w val="0.12225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ROCC</a:t>
            </a:r>
          </a:p>
        </c:rich>
      </c:tx>
      <c:layout>
        <c:manualLayout>
          <c:xMode val="factor"/>
          <c:yMode val="factor"/>
          <c:x val="-0.000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225"/>
          <c:w val="0.99325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ROOC'!$D$67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ROOC'!$C$68:$C$74</c:f>
              <c:strCache/>
            </c:strRef>
          </c:cat>
          <c:val>
            <c:numRef>
              <c:f>'EJECUCION ROOC'!$D$68:$D$74</c:f>
              <c:numCache/>
            </c:numRef>
          </c:val>
        </c:ser>
        <c:overlap val="-27"/>
        <c:gapWidth val="219"/>
        <c:axId val="51004456"/>
        <c:axId val="56386921"/>
      </c:barChart>
      <c:lineChart>
        <c:grouping val="standard"/>
        <c:varyColors val="0"/>
        <c:ser>
          <c:idx val="1"/>
          <c:order val="1"/>
          <c:tx>
            <c:strRef>
              <c:f>'EJECUCION ROOC'!$E$67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'EJECUCION ROOC'!$C$68:$C$74</c:f>
              <c:strCache/>
            </c:strRef>
          </c:cat>
          <c:val>
            <c:numRef>
              <c:f>'EJECUCION ROOC'!$E$68:$E$74</c:f>
              <c:numCache/>
            </c:numRef>
          </c:val>
          <c:smooth val="0"/>
        </c:ser>
        <c:axId val="37720242"/>
        <c:axId val="3937859"/>
      </c:lineChart>
      <c:catAx>
        <c:axId val="510044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386921"/>
        <c:crosses val="autoZero"/>
        <c:auto val="1"/>
        <c:lblOffset val="100"/>
        <c:tickLblSkip val="1"/>
        <c:noMultiLvlLbl val="0"/>
      </c:catAx>
      <c:valAx>
        <c:axId val="56386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1004456"/>
        <c:crossesAt val="1"/>
        <c:crossBetween val="between"/>
        <c:dispUnits/>
      </c:valAx>
      <c:catAx>
        <c:axId val="37720242"/>
        <c:scaling>
          <c:orientation val="minMax"/>
        </c:scaling>
        <c:axPos val="b"/>
        <c:delete val="1"/>
        <c:majorTickMark val="out"/>
        <c:minorTickMark val="none"/>
        <c:tickLblPos val="nextTo"/>
        <c:crossAx val="3937859"/>
        <c:crosses val="autoZero"/>
        <c:auto val="1"/>
        <c:lblOffset val="100"/>
        <c:tickLblSkip val="1"/>
        <c:noMultiLvlLbl val="0"/>
      </c:catAx>
      <c:valAx>
        <c:axId val="3937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72024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47"/>
          <c:w val="0.12925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EJECUCION PLIEGO 011: MINSA AL MES DE MARZO - FUENTE DYT</a:t>
            </a:r>
          </a:p>
        </c:rich>
      </c:tx>
      <c:layout>
        <c:manualLayout>
          <c:xMode val="factor"/>
          <c:yMode val="factor"/>
          <c:x val="-0.001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6525"/>
          <c:w val="0.9917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'EJECUCION DYT'!$D$63</c:f>
              <c:strCache>
                <c:ptCount val="1"/>
                <c:pt idx="0">
                  <c:v>Millones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DYT'!$D$64:$D$68</c:f>
              <c:numCache/>
            </c:numRef>
          </c:val>
        </c:ser>
        <c:overlap val="-27"/>
        <c:gapWidth val="219"/>
        <c:axId val="35440732"/>
        <c:axId val="50531133"/>
      </c:barChart>
      <c:lineChart>
        <c:grouping val="standard"/>
        <c:varyColors val="0"/>
        <c:ser>
          <c:idx val="1"/>
          <c:order val="1"/>
          <c:tx>
            <c:strRef>
              <c:f>'EJECUCION DYT'!$E$63</c:f>
              <c:strCache>
                <c:ptCount val="1"/>
                <c:pt idx="0">
                  <c:v>%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'EJECUCION DYT'!$C$64:$C$68</c:f>
              <c:strCache/>
            </c:strRef>
          </c:cat>
          <c:val>
            <c:numRef>
              <c:f>'EJECUCION DYT'!$E$64:$E$68</c:f>
              <c:numCache/>
            </c:numRef>
          </c:val>
          <c:smooth val="0"/>
        </c:ser>
        <c:axId val="52127014"/>
        <c:axId val="66489943"/>
      </c:lineChart>
      <c:catAx>
        <c:axId val="35440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531133"/>
        <c:crosses val="autoZero"/>
        <c:auto val="1"/>
        <c:lblOffset val="100"/>
        <c:tickLblSkip val="1"/>
        <c:noMultiLvlLbl val="0"/>
      </c:catAx>
      <c:valAx>
        <c:axId val="505311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440732"/>
        <c:crossesAt val="1"/>
        <c:crossBetween val="between"/>
        <c:dispUnits/>
      </c:valAx>
      <c:catAx>
        <c:axId val="52127014"/>
        <c:scaling>
          <c:orientation val="minMax"/>
        </c:scaling>
        <c:axPos val="b"/>
        <c:delete val="1"/>
        <c:majorTickMark val="out"/>
        <c:minorTickMark val="none"/>
        <c:tickLblPos val="nextTo"/>
        <c:crossAx val="66489943"/>
        <c:crosses val="autoZero"/>
        <c:auto val="1"/>
        <c:lblOffset val="100"/>
        <c:tickLblSkip val="1"/>
        <c:noMultiLvlLbl val="0"/>
      </c:catAx>
      <c:valAx>
        <c:axId val="664899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212701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45"/>
          <c:y val="0.9665"/>
          <c:w val="0.13025"/>
          <c:h val="0.02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133350</xdr:rowOff>
    </xdr:from>
    <xdr:to>
      <xdr:col>35</xdr:col>
      <xdr:colOff>485775</xdr:colOff>
      <xdr:row>122</xdr:row>
      <xdr:rowOff>142875</xdr:rowOff>
    </xdr:to>
    <xdr:graphicFrame>
      <xdr:nvGraphicFramePr>
        <xdr:cNvPr id="1" name="Gráfico 9"/>
        <xdr:cNvGraphicFramePr/>
      </xdr:nvGraphicFramePr>
      <xdr:xfrm>
        <a:off x="0" y="8991600"/>
        <a:ext cx="16478250" cy="1199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3571875</xdr:colOff>
      <xdr:row>3</xdr:row>
      <xdr:rowOff>76200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57675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2937"/>
            <a:ext cx="1640696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2937"/>
            <a:ext cx="1002115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54</xdr:row>
      <xdr:rowOff>142875</xdr:rowOff>
    </xdr:from>
    <xdr:to>
      <xdr:col>8</xdr:col>
      <xdr:colOff>19050</xdr:colOff>
      <xdr:row>84</xdr:row>
      <xdr:rowOff>95250</xdr:rowOff>
    </xdr:to>
    <xdr:graphicFrame>
      <xdr:nvGraphicFramePr>
        <xdr:cNvPr id="1" name="Gráfico 4"/>
        <xdr:cNvGraphicFramePr/>
      </xdr:nvGraphicFramePr>
      <xdr:xfrm>
        <a:off x="47625" y="9953625"/>
        <a:ext cx="99345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76200" y="8572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56</xdr:row>
      <xdr:rowOff>133350</xdr:rowOff>
    </xdr:from>
    <xdr:to>
      <xdr:col>9</xdr:col>
      <xdr:colOff>762000</xdr:colOff>
      <xdr:row>91</xdr:row>
      <xdr:rowOff>123825</xdr:rowOff>
    </xdr:to>
    <xdr:graphicFrame>
      <xdr:nvGraphicFramePr>
        <xdr:cNvPr id="1" name="Gráfico 2"/>
        <xdr:cNvGraphicFramePr/>
      </xdr:nvGraphicFramePr>
      <xdr:xfrm>
        <a:off x="57150" y="10125075"/>
        <a:ext cx="113252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85725</xdr:rowOff>
    </xdr:from>
    <xdr:to>
      <xdr:col>1</xdr:col>
      <xdr:colOff>3581400</xdr:colOff>
      <xdr:row>3</xdr:row>
      <xdr:rowOff>66675</xdr:rowOff>
    </xdr:to>
    <xdr:grpSp>
      <xdr:nvGrpSpPr>
        <xdr:cNvPr id="2" name="Grupo 5"/>
        <xdr:cNvGrpSpPr>
          <a:grpSpLocks/>
        </xdr:cNvGrpSpPr>
      </xdr:nvGrpSpPr>
      <xdr:grpSpPr>
        <a:xfrm>
          <a:off x="85725" y="85725"/>
          <a:ext cx="4257675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2677" y="143772"/>
            <a:ext cx="1640696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90562" y="143772"/>
            <a:ext cx="1002115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123825</xdr:rowOff>
    </xdr:from>
    <xdr:to>
      <xdr:col>8</xdr:col>
      <xdr:colOff>695325</xdr:colOff>
      <xdr:row>91</xdr:row>
      <xdr:rowOff>85725</xdr:rowOff>
    </xdr:to>
    <xdr:graphicFrame>
      <xdr:nvGraphicFramePr>
        <xdr:cNvPr id="1" name="Gráfico 1"/>
        <xdr:cNvGraphicFramePr/>
      </xdr:nvGraphicFramePr>
      <xdr:xfrm>
        <a:off x="47625" y="9944100"/>
        <a:ext cx="1045845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104775</xdr:rowOff>
    </xdr:from>
    <xdr:to>
      <xdr:col>1</xdr:col>
      <xdr:colOff>3581400</xdr:colOff>
      <xdr:row>3</xdr:row>
      <xdr:rowOff>85725</xdr:rowOff>
    </xdr:to>
    <xdr:grpSp>
      <xdr:nvGrpSpPr>
        <xdr:cNvPr id="2" name="Grupo 5"/>
        <xdr:cNvGrpSpPr>
          <a:grpSpLocks/>
        </xdr:cNvGrpSpPr>
      </xdr:nvGrpSpPr>
      <xdr:grpSpPr>
        <a:xfrm>
          <a:off x="76200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3590925</xdr:colOff>
      <xdr:row>3</xdr:row>
      <xdr:rowOff>76200</xdr:rowOff>
    </xdr:to>
    <xdr:grpSp>
      <xdr:nvGrpSpPr>
        <xdr:cNvPr id="1" name="Grupo 4"/>
        <xdr:cNvGrpSpPr>
          <a:grpSpLocks/>
        </xdr:cNvGrpSpPr>
      </xdr:nvGrpSpPr>
      <xdr:grpSpPr>
        <a:xfrm>
          <a:off x="85725" y="95250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1008511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  <xdr:twoCellAnchor>
    <xdr:from>
      <xdr:col>0</xdr:col>
      <xdr:colOff>9525</xdr:colOff>
      <xdr:row>56</xdr:row>
      <xdr:rowOff>104775</xdr:rowOff>
    </xdr:from>
    <xdr:to>
      <xdr:col>9</xdr:col>
      <xdr:colOff>666750</xdr:colOff>
      <xdr:row>84</xdr:row>
      <xdr:rowOff>152400</xdr:rowOff>
    </xdr:to>
    <xdr:graphicFrame>
      <xdr:nvGraphicFramePr>
        <xdr:cNvPr id="5" name="Gráfico 1"/>
        <xdr:cNvGraphicFramePr/>
      </xdr:nvGraphicFramePr>
      <xdr:xfrm>
        <a:off x="9525" y="10106025"/>
        <a:ext cx="112204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133350</xdr:rowOff>
    </xdr:from>
    <xdr:to>
      <xdr:col>7</xdr:col>
      <xdr:colOff>733425</xdr:colOff>
      <xdr:row>91</xdr:row>
      <xdr:rowOff>57150</xdr:rowOff>
    </xdr:to>
    <xdr:graphicFrame>
      <xdr:nvGraphicFramePr>
        <xdr:cNvPr id="1" name="Gráfico 1"/>
        <xdr:cNvGraphicFramePr/>
      </xdr:nvGraphicFramePr>
      <xdr:xfrm>
        <a:off x="0" y="9982200"/>
        <a:ext cx="9820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104775</xdr:rowOff>
    </xdr:from>
    <xdr:to>
      <xdr:col>2</xdr:col>
      <xdr:colOff>28575</xdr:colOff>
      <xdr:row>3</xdr:row>
      <xdr:rowOff>95250</xdr:rowOff>
    </xdr:to>
    <xdr:grpSp>
      <xdr:nvGrpSpPr>
        <xdr:cNvPr id="2" name="Grupo 5"/>
        <xdr:cNvGrpSpPr>
          <a:grpSpLocks/>
        </xdr:cNvGrpSpPr>
      </xdr:nvGrpSpPr>
      <xdr:grpSpPr>
        <a:xfrm>
          <a:off x="85725" y="104775"/>
          <a:ext cx="5219700" cy="476250"/>
          <a:chOff x="69055" y="104775"/>
          <a:chExt cx="4264318" cy="477022"/>
        </a:xfrm>
        <a:solidFill>
          <a:srgbClr val="FFFFFF"/>
        </a:solidFill>
      </xdr:grpSpPr>
      <xdr:pic>
        <xdr:nvPicPr>
          <xdr:cNvPr id="3" name="Imagen 2" descr="Imagen relacionada"/>
          <xdr:cNvPicPr preferRelativeResize="1">
            <a:picLocks noChangeAspect="1"/>
          </xdr:cNvPicPr>
        </xdr:nvPicPr>
        <xdr:blipFill>
          <a:blip r:embed="rId2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CuadroTexto 7"/>
          <xdr:cNvSpPr txBox="1">
            <a:spLocks noChangeArrowheads="1"/>
          </xdr:cNvSpPr>
        </xdr:nvSpPr>
        <xdr:spPr>
          <a:xfrm>
            <a:off x="2699073" y="142937"/>
            <a:ext cx="1634300" cy="419779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5" name="CuadroTexto 8"/>
          <xdr:cNvSpPr txBox="1">
            <a:spLocks noChangeArrowheads="1"/>
          </xdr:cNvSpPr>
        </xdr:nvSpPr>
        <xdr:spPr>
          <a:xfrm>
            <a:off x="1687364" y="142937"/>
            <a:ext cx="995718" cy="410239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133350</xdr:colOff>
      <xdr:row>3</xdr:row>
      <xdr:rowOff>85725</xdr:rowOff>
    </xdr:to>
    <xdr:grpSp>
      <xdr:nvGrpSpPr>
        <xdr:cNvPr id="1" name="Grupo 4"/>
        <xdr:cNvGrpSpPr>
          <a:grpSpLocks/>
        </xdr:cNvGrpSpPr>
      </xdr:nvGrpSpPr>
      <xdr:grpSpPr>
        <a:xfrm>
          <a:off x="66675" y="104775"/>
          <a:ext cx="4267200" cy="466725"/>
          <a:chOff x="69055" y="104775"/>
          <a:chExt cx="4264318" cy="477022"/>
        </a:xfrm>
        <a:solidFill>
          <a:srgbClr val="FFFFFF"/>
        </a:solidFill>
      </xdr:grpSpPr>
      <xdr:pic>
        <xdr:nvPicPr>
          <xdr:cNvPr id="2" name="Imagen 2" descr="Imagen relacionada"/>
          <xdr:cNvPicPr preferRelativeResize="1">
            <a:picLocks noChangeAspect="1"/>
          </xdr:cNvPicPr>
        </xdr:nvPicPr>
        <xdr:blipFill>
          <a:blip r:embed="rId1"/>
          <a:srcRect l="3402" t="37210" b="37872"/>
          <a:stretch>
            <a:fillRect/>
          </a:stretch>
        </xdr:blipFill>
        <xdr:spPr>
          <a:xfrm>
            <a:off x="69055" y="104775"/>
            <a:ext cx="1704661" cy="47702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CuadroTexto 6"/>
          <xdr:cNvSpPr txBox="1">
            <a:spLocks noChangeArrowheads="1"/>
          </xdr:cNvSpPr>
        </xdr:nvSpPr>
        <xdr:spPr>
          <a:xfrm>
            <a:off x="2695875" y="143772"/>
            <a:ext cx="1637498" cy="418587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OFICINA GENERAL DE PLANEAMIENTO, 
</a:t>
            </a:r>
            <a:r>
              <a:rPr lang="en-US" cap="none" sz="7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PRESUPUESTO Y MODERNIZACIÓN</a:t>
            </a:r>
          </a:p>
        </xdr:txBody>
      </xdr:sp>
      <xdr:sp>
        <xdr:nvSpPr>
          <xdr:cNvPr id="4" name="CuadroTexto 7"/>
          <xdr:cNvSpPr txBox="1">
            <a:spLocks noChangeArrowheads="1"/>
          </xdr:cNvSpPr>
        </xdr:nvSpPr>
        <xdr:spPr>
          <a:xfrm>
            <a:off x="1687364" y="143772"/>
            <a:ext cx="999983" cy="41858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3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3.00390625" style="8" customWidth="1"/>
    <col min="4" max="4" width="5.8515625" style="8" bestFit="1" customWidth="1"/>
    <col min="5" max="5" width="11.7109375" style="8" customWidth="1"/>
    <col min="6" max="6" width="5.8515625" style="8" customWidth="1"/>
    <col min="7" max="7" width="11.7109375" style="8" customWidth="1"/>
    <col min="8" max="8" width="5.8515625" style="8" customWidth="1"/>
    <col min="9" max="9" width="11.57421875" style="8" hidden="1" customWidth="1"/>
    <col min="10" max="10" width="5.8515625" style="8" hidden="1" customWidth="1"/>
    <col min="11" max="11" width="11.7109375" style="8" hidden="1" customWidth="1"/>
    <col min="12" max="12" width="5.8515625" style="8" hidden="1" customWidth="1"/>
    <col min="13" max="13" width="11.7109375" style="8" hidden="1" customWidth="1"/>
    <col min="14" max="14" width="5.8515625" style="8" hidden="1" customWidth="1"/>
    <col min="15" max="15" width="11.7109375" style="8" hidden="1" customWidth="1"/>
    <col min="16" max="16" width="5.8515625" style="8" hidden="1" customWidth="1"/>
    <col min="17" max="17" width="11.7109375" style="8" hidden="1" customWidth="1"/>
    <col min="18" max="18" width="5.8515625" style="8" hidden="1" customWidth="1"/>
    <col min="19" max="19" width="11.7109375" style="8" hidden="1" customWidth="1"/>
    <col min="20" max="20" width="5.8515625" style="8" hidden="1" customWidth="1"/>
    <col min="21" max="21" width="11.7109375" style="8" hidden="1" customWidth="1"/>
    <col min="22" max="22" width="5.8515625" style="8" hidden="1" customWidth="1"/>
    <col min="23" max="23" width="11.7109375" style="8" hidden="1" customWidth="1"/>
    <col min="24" max="24" width="5.8515625" style="8" hidden="1" customWidth="1"/>
    <col min="25" max="25" width="11.7109375" style="8" hidden="1" customWidth="1"/>
    <col min="26" max="26" width="5.8515625" style="8" hidden="1" customWidth="1"/>
    <col min="27" max="27" width="11.8515625" style="8" customWidth="1"/>
    <col min="28" max="28" width="15.421875" style="5" bestFit="1" customWidth="1"/>
    <col min="29" max="16384" width="11.421875" style="5" customWidth="1"/>
  </cols>
  <sheetData>
    <row r="1" spans="1:24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s="36" customFormat="1" ht="12.75">
      <c r="A3"/>
      <c r="B3" s="5"/>
      <c r="C3" s="10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s="36" customFormat="1" ht="12.75">
      <c r="A4"/>
      <c r="B4" s="5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s="36" customFormat="1" ht="4.5" customHeight="1">
      <c r="A5"/>
      <c r="B5" s="5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>
      <c r="A6" s="21" t="s">
        <v>171</v>
      </c>
    </row>
    <row r="7" ht="15.75">
      <c r="A7" s="21" t="s">
        <v>23</v>
      </c>
    </row>
    <row r="8" ht="15.75">
      <c r="A8" s="21" t="s">
        <v>0</v>
      </c>
    </row>
    <row r="9" spans="1:27" ht="12.75">
      <c r="A9" s="10"/>
      <c r="AA9" s="20" t="s">
        <v>34</v>
      </c>
    </row>
    <row r="10" spans="1:27" s="10" customFormat="1" ht="12.75" customHeight="1">
      <c r="A10" s="63" t="s">
        <v>1</v>
      </c>
      <c r="B10" s="60" t="s">
        <v>33</v>
      </c>
      <c r="C10" s="53" t="s">
        <v>31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5" t="s">
        <v>30</v>
      </c>
    </row>
    <row r="11" spans="1:27" s="10" customFormat="1" ht="12.75" customHeight="1">
      <c r="A11" s="64"/>
      <c r="B11" s="61"/>
      <c r="C11" s="54" t="s">
        <v>2</v>
      </c>
      <c r="D11" s="54"/>
      <c r="E11" s="54" t="s">
        <v>3</v>
      </c>
      <c r="F11" s="54"/>
      <c r="G11" s="54" t="s">
        <v>4</v>
      </c>
      <c r="H11" s="54"/>
      <c r="I11" s="54" t="s">
        <v>20</v>
      </c>
      <c r="J11" s="54"/>
      <c r="K11" s="54" t="s">
        <v>21</v>
      </c>
      <c r="L11" s="54"/>
      <c r="M11" s="54" t="s">
        <v>22</v>
      </c>
      <c r="N11" s="54"/>
      <c r="O11" s="54" t="s">
        <v>24</v>
      </c>
      <c r="P11" s="54"/>
      <c r="Q11" s="54" t="s">
        <v>25</v>
      </c>
      <c r="R11" s="54"/>
      <c r="S11" s="54" t="s">
        <v>26</v>
      </c>
      <c r="T11" s="54"/>
      <c r="U11" s="54" t="s">
        <v>27</v>
      </c>
      <c r="V11" s="54"/>
      <c r="W11" s="54" t="s">
        <v>28</v>
      </c>
      <c r="X11" s="54"/>
      <c r="Y11" s="54" t="s">
        <v>29</v>
      </c>
      <c r="Z11" s="54"/>
      <c r="AA11" s="56"/>
    </row>
    <row r="12" spans="1:27" s="10" customFormat="1" ht="15.75" customHeight="1">
      <c r="A12" s="65"/>
      <c r="B12" s="62"/>
      <c r="C12" s="9" t="s">
        <v>126</v>
      </c>
      <c r="D12" s="9" t="s">
        <v>103</v>
      </c>
      <c r="E12" s="9" t="s">
        <v>126</v>
      </c>
      <c r="F12" s="9" t="s">
        <v>103</v>
      </c>
      <c r="G12" s="9" t="s">
        <v>126</v>
      </c>
      <c r="H12" s="9" t="s">
        <v>103</v>
      </c>
      <c r="I12" s="9" t="s">
        <v>126</v>
      </c>
      <c r="J12" s="9" t="s">
        <v>103</v>
      </c>
      <c r="K12" s="9" t="s">
        <v>126</v>
      </c>
      <c r="L12" s="9" t="s">
        <v>103</v>
      </c>
      <c r="M12" s="9" t="s">
        <v>126</v>
      </c>
      <c r="N12" s="9" t="s">
        <v>103</v>
      </c>
      <c r="O12" s="9" t="s">
        <v>126</v>
      </c>
      <c r="P12" s="9" t="s">
        <v>103</v>
      </c>
      <c r="Q12" s="9" t="s">
        <v>126</v>
      </c>
      <c r="R12" s="9" t="s">
        <v>103</v>
      </c>
      <c r="S12" s="9" t="s">
        <v>126</v>
      </c>
      <c r="T12" s="9" t="s">
        <v>103</v>
      </c>
      <c r="U12" s="9" t="s">
        <v>126</v>
      </c>
      <c r="V12" s="9" t="s">
        <v>103</v>
      </c>
      <c r="W12" s="9" t="s">
        <v>126</v>
      </c>
      <c r="X12" s="9" t="s">
        <v>103</v>
      </c>
      <c r="Y12" s="9" t="s">
        <v>126</v>
      </c>
      <c r="Z12" s="9" t="s">
        <v>103</v>
      </c>
      <c r="AA12" s="57"/>
    </row>
    <row r="13" spans="1:28" ht="15" customHeight="1">
      <c r="A13" s="2" t="s">
        <v>5</v>
      </c>
      <c r="B13" s="3" t="s">
        <v>6</v>
      </c>
      <c r="C13" s="41">
        <v>93725759.90000023</v>
      </c>
      <c r="D13" s="39">
        <f aca="true" t="shared" si="0" ref="D13:D47">+C13/$C$47*100</f>
        <v>26.11181813531291</v>
      </c>
      <c r="E13" s="41">
        <v>93328605.94999996</v>
      </c>
      <c r="F13" s="39">
        <f aca="true" t="shared" si="1" ref="F13:F47">+E13/$E$47*100</f>
        <v>26.49449177274128</v>
      </c>
      <c r="G13" s="41">
        <v>102948502.06</v>
      </c>
      <c r="H13" s="39">
        <f aca="true" t="shared" si="2" ref="H13:H47">+G13/$G$47*100</f>
        <v>21.41507209161624</v>
      </c>
      <c r="I13" s="4"/>
      <c r="J13" s="39" t="e">
        <f aca="true" t="shared" si="3" ref="J13:J47">+I13/$I$47*100</f>
        <v>#DIV/0!</v>
      </c>
      <c r="K13" s="4"/>
      <c r="L13" s="39" t="e">
        <f aca="true" t="shared" si="4" ref="L13:L47">+K13/$K$47*100</f>
        <v>#DIV/0!</v>
      </c>
      <c r="M13" s="4"/>
      <c r="N13" s="39" t="e">
        <f aca="true" t="shared" si="5" ref="N13:N47">+M13/$M$47*100</f>
        <v>#DIV/0!</v>
      </c>
      <c r="O13" s="4"/>
      <c r="P13" s="39" t="e">
        <f aca="true" t="shared" si="6" ref="P13:P47">+O13/$O$47*100</f>
        <v>#DIV/0!</v>
      </c>
      <c r="Q13" s="4"/>
      <c r="R13" s="39" t="e">
        <f aca="true" t="shared" si="7" ref="R13:R47">+Q13/$Q$47*100</f>
        <v>#DIV/0!</v>
      </c>
      <c r="S13" s="4"/>
      <c r="T13" s="39" t="e">
        <f aca="true" t="shared" si="8" ref="T13:T47">+S13/$S$47*100</f>
        <v>#DIV/0!</v>
      </c>
      <c r="U13" s="4"/>
      <c r="V13" s="39" t="e">
        <f aca="true" t="shared" si="9" ref="V13:V47">+U13/$U$47*100</f>
        <v>#DIV/0!</v>
      </c>
      <c r="W13" s="4"/>
      <c r="X13" s="39" t="e">
        <f aca="true" t="shared" si="10" ref="X13:X47">+W13/$W$47*100</f>
        <v>#DIV/0!</v>
      </c>
      <c r="Y13" s="4"/>
      <c r="Z13" s="39" t="e">
        <f aca="true" t="shared" si="11" ref="Z13:Z47">+Y13/$Y$47*100</f>
        <v>#DIV/0!</v>
      </c>
      <c r="AA13" s="24">
        <f aca="true" t="shared" si="12" ref="AA13:AA46">+C13+E13+G13+I13+K13+M13+O13+Q13+S13+U13+W13+Y13</f>
        <v>290002867.9100002</v>
      </c>
      <c r="AB13" s="8"/>
    </row>
    <row r="14" spans="1:28" ht="15" customHeight="1">
      <c r="A14" s="2" t="s">
        <v>35</v>
      </c>
      <c r="B14" s="3" t="s">
        <v>66</v>
      </c>
      <c r="C14" s="41">
        <v>2591148.639999999</v>
      </c>
      <c r="D14" s="39">
        <f t="shared" si="0"/>
        <v>0.7218890742676517</v>
      </c>
      <c r="E14" s="41">
        <v>2794836.2099999986</v>
      </c>
      <c r="F14" s="39">
        <f t="shared" si="1"/>
        <v>0.7934090970101371</v>
      </c>
      <c r="G14" s="41">
        <v>3020627.4499999993</v>
      </c>
      <c r="H14" s="39">
        <f t="shared" si="2"/>
        <v>0.6283428443277818</v>
      </c>
      <c r="I14" s="4"/>
      <c r="J14" s="39" t="e">
        <f t="shared" si="3"/>
        <v>#DIV/0!</v>
      </c>
      <c r="K14" s="4"/>
      <c r="L14" s="39" t="e">
        <f t="shared" si="4"/>
        <v>#DIV/0!</v>
      </c>
      <c r="M14" s="4"/>
      <c r="N14" s="39" t="e">
        <f t="shared" si="5"/>
        <v>#DIV/0!</v>
      </c>
      <c r="O14" s="4"/>
      <c r="P14" s="39" t="e">
        <f t="shared" si="6"/>
        <v>#DIV/0!</v>
      </c>
      <c r="Q14" s="4"/>
      <c r="R14" s="39" t="e">
        <f t="shared" si="7"/>
        <v>#DIV/0!</v>
      </c>
      <c r="S14" s="4"/>
      <c r="T14" s="39" t="e">
        <f t="shared" si="8"/>
        <v>#DIV/0!</v>
      </c>
      <c r="U14" s="4"/>
      <c r="V14" s="39" t="e">
        <f t="shared" si="9"/>
        <v>#DIV/0!</v>
      </c>
      <c r="W14" s="4"/>
      <c r="X14" s="39" t="e">
        <f t="shared" si="10"/>
        <v>#DIV/0!</v>
      </c>
      <c r="Y14" s="4"/>
      <c r="Z14" s="39" t="e">
        <f t="shared" si="11"/>
        <v>#DIV/0!</v>
      </c>
      <c r="AA14" s="24">
        <f t="shared" si="12"/>
        <v>8406612.299999997</v>
      </c>
      <c r="AB14" s="8"/>
    </row>
    <row r="15" spans="1:28" ht="15" customHeight="1">
      <c r="A15" s="2" t="s">
        <v>36</v>
      </c>
      <c r="B15" s="3" t="s">
        <v>67</v>
      </c>
      <c r="C15" s="41">
        <v>3130361.8699999982</v>
      </c>
      <c r="D15" s="39">
        <f t="shared" si="0"/>
        <v>0.8721128527991565</v>
      </c>
      <c r="E15" s="41">
        <v>4120674.9399999976</v>
      </c>
      <c r="F15" s="39">
        <f t="shared" si="1"/>
        <v>1.1697934109769177</v>
      </c>
      <c r="G15" s="41">
        <v>4330077.38</v>
      </c>
      <c r="H15" s="39">
        <f t="shared" si="2"/>
        <v>0.9007311170096762</v>
      </c>
      <c r="I15" s="4"/>
      <c r="J15" s="39" t="e">
        <f t="shared" si="3"/>
        <v>#DIV/0!</v>
      </c>
      <c r="K15" s="4"/>
      <c r="L15" s="39" t="e">
        <f t="shared" si="4"/>
        <v>#DIV/0!</v>
      </c>
      <c r="M15" s="4"/>
      <c r="N15" s="39" t="e">
        <f t="shared" si="5"/>
        <v>#DIV/0!</v>
      </c>
      <c r="O15" s="4"/>
      <c r="P15" s="39" t="e">
        <f t="shared" si="6"/>
        <v>#DIV/0!</v>
      </c>
      <c r="Q15" s="4"/>
      <c r="R15" s="39" t="e">
        <f t="shared" si="7"/>
        <v>#DIV/0!</v>
      </c>
      <c r="S15" s="4"/>
      <c r="T15" s="39" t="e">
        <f t="shared" si="8"/>
        <v>#DIV/0!</v>
      </c>
      <c r="U15" s="4"/>
      <c r="V15" s="39" t="e">
        <f t="shared" si="9"/>
        <v>#DIV/0!</v>
      </c>
      <c r="W15" s="4"/>
      <c r="X15" s="39" t="e">
        <f t="shared" si="10"/>
        <v>#DIV/0!</v>
      </c>
      <c r="Y15" s="4"/>
      <c r="Z15" s="39" t="e">
        <f t="shared" si="11"/>
        <v>#DIV/0!</v>
      </c>
      <c r="AA15" s="24">
        <f t="shared" si="12"/>
        <v>11581114.189999996</v>
      </c>
      <c r="AB15" s="8"/>
    </row>
    <row r="16" spans="1:28" ht="15" customHeight="1">
      <c r="A16" s="2" t="s">
        <v>37</v>
      </c>
      <c r="B16" s="3" t="s">
        <v>68</v>
      </c>
      <c r="C16" s="41">
        <v>1855061.8799999994</v>
      </c>
      <c r="D16" s="39">
        <f t="shared" si="0"/>
        <v>0.5168167053752692</v>
      </c>
      <c r="E16" s="41">
        <v>2224583.8400000003</v>
      </c>
      <c r="F16" s="39">
        <f t="shared" si="1"/>
        <v>0.631523611080502</v>
      </c>
      <c r="G16" s="41">
        <v>3083757.4800000004</v>
      </c>
      <c r="H16" s="39">
        <f t="shared" si="2"/>
        <v>0.6414749843448168</v>
      </c>
      <c r="I16" s="4"/>
      <c r="J16" s="39" t="e">
        <f t="shared" si="3"/>
        <v>#DIV/0!</v>
      </c>
      <c r="K16" s="4"/>
      <c r="L16" s="39" t="e">
        <f t="shared" si="4"/>
        <v>#DIV/0!</v>
      </c>
      <c r="M16" s="4"/>
      <c r="N16" s="39" t="e">
        <f t="shared" si="5"/>
        <v>#DIV/0!</v>
      </c>
      <c r="O16" s="4"/>
      <c r="P16" s="39" t="e">
        <f t="shared" si="6"/>
        <v>#DIV/0!</v>
      </c>
      <c r="Q16" s="4"/>
      <c r="R16" s="39" t="e">
        <f t="shared" si="7"/>
        <v>#DIV/0!</v>
      </c>
      <c r="S16" s="4"/>
      <c r="T16" s="39" t="e">
        <f t="shared" si="8"/>
        <v>#DIV/0!</v>
      </c>
      <c r="U16" s="4"/>
      <c r="V16" s="39" t="e">
        <f t="shared" si="9"/>
        <v>#DIV/0!</v>
      </c>
      <c r="W16" s="4"/>
      <c r="X16" s="39" t="e">
        <f t="shared" si="10"/>
        <v>#DIV/0!</v>
      </c>
      <c r="Y16" s="4"/>
      <c r="Z16" s="39" t="e">
        <f t="shared" si="11"/>
        <v>#DIV/0!</v>
      </c>
      <c r="AA16" s="24">
        <f t="shared" si="12"/>
        <v>7163403.2</v>
      </c>
      <c r="AB16" s="8"/>
    </row>
    <row r="17" spans="1:28" ht="15" customHeight="1">
      <c r="A17" s="2" t="s">
        <v>38</v>
      </c>
      <c r="B17" s="3" t="s">
        <v>69</v>
      </c>
      <c r="C17" s="41">
        <v>2419825.480000001</v>
      </c>
      <c r="D17" s="39">
        <f t="shared" si="0"/>
        <v>0.6741587683084352</v>
      </c>
      <c r="E17" s="41">
        <v>2996516.21</v>
      </c>
      <c r="F17" s="39">
        <f t="shared" si="1"/>
        <v>0.8506628087348058</v>
      </c>
      <c r="G17" s="41">
        <v>3291284.0600000024</v>
      </c>
      <c r="H17" s="39">
        <f t="shared" si="2"/>
        <v>0.6846441085447633</v>
      </c>
      <c r="I17" s="4"/>
      <c r="J17" s="39" t="e">
        <f t="shared" si="3"/>
        <v>#DIV/0!</v>
      </c>
      <c r="K17" s="4"/>
      <c r="L17" s="39" t="e">
        <f t="shared" si="4"/>
        <v>#DIV/0!</v>
      </c>
      <c r="M17" s="4"/>
      <c r="N17" s="39" t="e">
        <f t="shared" si="5"/>
        <v>#DIV/0!</v>
      </c>
      <c r="O17" s="4"/>
      <c r="P17" s="39" t="e">
        <f t="shared" si="6"/>
        <v>#DIV/0!</v>
      </c>
      <c r="Q17" s="4"/>
      <c r="R17" s="39" t="e">
        <f t="shared" si="7"/>
        <v>#DIV/0!</v>
      </c>
      <c r="S17" s="4"/>
      <c r="T17" s="39" t="e">
        <f t="shared" si="8"/>
        <v>#DIV/0!</v>
      </c>
      <c r="U17" s="4"/>
      <c r="V17" s="39" t="e">
        <f t="shared" si="9"/>
        <v>#DIV/0!</v>
      </c>
      <c r="W17" s="4"/>
      <c r="X17" s="39" t="e">
        <f t="shared" si="10"/>
        <v>#DIV/0!</v>
      </c>
      <c r="Y17" s="4"/>
      <c r="Z17" s="39" t="e">
        <f t="shared" si="11"/>
        <v>#DIV/0!</v>
      </c>
      <c r="AA17" s="24">
        <f t="shared" si="12"/>
        <v>8707625.750000004</v>
      </c>
      <c r="AB17" s="8"/>
    </row>
    <row r="18" spans="1:28" ht="15" customHeight="1">
      <c r="A18" s="2" t="s">
        <v>39</v>
      </c>
      <c r="B18" s="3" t="s">
        <v>70</v>
      </c>
      <c r="C18" s="41">
        <v>12939041.45</v>
      </c>
      <c r="D18" s="39">
        <f t="shared" si="0"/>
        <v>3.6047922956095935</v>
      </c>
      <c r="E18" s="41">
        <v>15068497.329999993</v>
      </c>
      <c r="F18" s="39">
        <f t="shared" si="1"/>
        <v>4.277704295199096</v>
      </c>
      <c r="G18" s="41">
        <v>15952628.529999997</v>
      </c>
      <c r="H18" s="39">
        <f t="shared" si="2"/>
        <v>3.3184231259782537</v>
      </c>
      <c r="I18" s="4"/>
      <c r="J18" s="39" t="e">
        <f t="shared" si="3"/>
        <v>#DIV/0!</v>
      </c>
      <c r="K18" s="4"/>
      <c r="L18" s="39" t="e">
        <f t="shared" si="4"/>
        <v>#DIV/0!</v>
      </c>
      <c r="M18" s="4"/>
      <c r="N18" s="39" t="e">
        <f t="shared" si="5"/>
        <v>#DIV/0!</v>
      </c>
      <c r="O18" s="4"/>
      <c r="P18" s="39" t="e">
        <f t="shared" si="6"/>
        <v>#DIV/0!</v>
      </c>
      <c r="Q18" s="4"/>
      <c r="R18" s="39" t="e">
        <f t="shared" si="7"/>
        <v>#DIV/0!</v>
      </c>
      <c r="S18" s="4"/>
      <c r="T18" s="39" t="e">
        <f t="shared" si="8"/>
        <v>#DIV/0!</v>
      </c>
      <c r="U18" s="4"/>
      <c r="V18" s="39" t="e">
        <f t="shared" si="9"/>
        <v>#DIV/0!</v>
      </c>
      <c r="W18" s="4"/>
      <c r="X18" s="39" t="e">
        <f t="shared" si="10"/>
        <v>#DIV/0!</v>
      </c>
      <c r="Y18" s="4"/>
      <c r="Z18" s="39" t="e">
        <f t="shared" si="11"/>
        <v>#DIV/0!</v>
      </c>
      <c r="AA18" s="24">
        <f t="shared" si="12"/>
        <v>43960167.30999999</v>
      </c>
      <c r="AB18" s="8"/>
    </row>
    <row r="19" spans="1:28" ht="15" customHeight="1">
      <c r="A19" s="2" t="s">
        <v>40</v>
      </c>
      <c r="B19" s="3" t="s">
        <v>71</v>
      </c>
      <c r="C19" s="41">
        <v>9072519.360000001</v>
      </c>
      <c r="D19" s="39">
        <f t="shared" si="0"/>
        <v>2.5275866081020157</v>
      </c>
      <c r="E19" s="41">
        <v>10410349.58</v>
      </c>
      <c r="F19" s="39">
        <f t="shared" si="1"/>
        <v>2.955330988726407</v>
      </c>
      <c r="G19" s="41">
        <v>13547640.190000003</v>
      </c>
      <c r="H19" s="39">
        <f t="shared" si="2"/>
        <v>2.818143882958481</v>
      </c>
      <c r="I19" s="4"/>
      <c r="J19" s="39" t="e">
        <f t="shared" si="3"/>
        <v>#DIV/0!</v>
      </c>
      <c r="K19" s="4"/>
      <c r="L19" s="39" t="e">
        <f t="shared" si="4"/>
        <v>#DIV/0!</v>
      </c>
      <c r="M19" s="4"/>
      <c r="N19" s="39" t="e">
        <f t="shared" si="5"/>
        <v>#DIV/0!</v>
      </c>
      <c r="O19" s="4"/>
      <c r="P19" s="39" t="e">
        <f t="shared" si="6"/>
        <v>#DIV/0!</v>
      </c>
      <c r="Q19" s="4"/>
      <c r="R19" s="39" t="e">
        <f t="shared" si="7"/>
        <v>#DIV/0!</v>
      </c>
      <c r="S19" s="4"/>
      <c r="T19" s="39" t="e">
        <f t="shared" si="8"/>
        <v>#DIV/0!</v>
      </c>
      <c r="U19" s="4"/>
      <c r="V19" s="39" t="e">
        <f t="shared" si="9"/>
        <v>#DIV/0!</v>
      </c>
      <c r="W19" s="4"/>
      <c r="X19" s="39" t="e">
        <f t="shared" si="10"/>
        <v>#DIV/0!</v>
      </c>
      <c r="Y19" s="4"/>
      <c r="Z19" s="39" t="e">
        <f t="shared" si="11"/>
        <v>#DIV/0!</v>
      </c>
      <c r="AA19" s="24">
        <f t="shared" si="12"/>
        <v>33030509.130000003</v>
      </c>
      <c r="AB19" s="8"/>
    </row>
    <row r="20" spans="1:28" ht="15" customHeight="1">
      <c r="A20" s="2" t="s">
        <v>41</v>
      </c>
      <c r="B20" s="3" t="s">
        <v>72</v>
      </c>
      <c r="C20" s="41">
        <v>9512064.58</v>
      </c>
      <c r="D20" s="39">
        <f t="shared" si="0"/>
        <v>2.650043068941935</v>
      </c>
      <c r="E20" s="41">
        <v>10536292.879999992</v>
      </c>
      <c r="F20" s="39">
        <f t="shared" si="1"/>
        <v>2.9910842681386094</v>
      </c>
      <c r="G20" s="41">
        <v>15603357.879999984</v>
      </c>
      <c r="H20" s="39">
        <f t="shared" si="2"/>
        <v>3.245768779391679</v>
      </c>
      <c r="I20" s="4"/>
      <c r="J20" s="39" t="e">
        <f t="shared" si="3"/>
        <v>#DIV/0!</v>
      </c>
      <c r="K20" s="4"/>
      <c r="L20" s="39" t="e">
        <f t="shared" si="4"/>
        <v>#DIV/0!</v>
      </c>
      <c r="M20" s="4"/>
      <c r="N20" s="39" t="e">
        <f t="shared" si="5"/>
        <v>#DIV/0!</v>
      </c>
      <c r="O20" s="4"/>
      <c r="P20" s="39" t="e">
        <f t="shared" si="6"/>
        <v>#DIV/0!</v>
      </c>
      <c r="Q20" s="4"/>
      <c r="R20" s="39" t="e">
        <f t="shared" si="7"/>
        <v>#DIV/0!</v>
      </c>
      <c r="S20" s="4"/>
      <c r="T20" s="39" t="e">
        <f t="shared" si="8"/>
        <v>#DIV/0!</v>
      </c>
      <c r="U20" s="4"/>
      <c r="V20" s="39" t="e">
        <f t="shared" si="9"/>
        <v>#DIV/0!</v>
      </c>
      <c r="W20" s="4"/>
      <c r="X20" s="39" t="e">
        <f t="shared" si="10"/>
        <v>#DIV/0!</v>
      </c>
      <c r="Y20" s="4"/>
      <c r="Z20" s="39" t="e">
        <f t="shared" si="11"/>
        <v>#DIV/0!</v>
      </c>
      <c r="AA20" s="24">
        <f t="shared" si="12"/>
        <v>35651715.339999974</v>
      </c>
      <c r="AB20" s="8"/>
    </row>
    <row r="21" spans="1:28" ht="15" customHeight="1">
      <c r="A21" s="2" t="s">
        <v>42</v>
      </c>
      <c r="B21" s="3" t="s">
        <v>73</v>
      </c>
      <c r="C21" s="41">
        <v>2440592.0700000003</v>
      </c>
      <c r="D21" s="39">
        <f t="shared" si="0"/>
        <v>0.6799443007164855</v>
      </c>
      <c r="E21" s="41">
        <v>2530766.5099999993</v>
      </c>
      <c r="F21" s="39">
        <f t="shared" si="1"/>
        <v>0.7184439518345144</v>
      </c>
      <c r="G21" s="41">
        <v>3830467.4700000007</v>
      </c>
      <c r="H21" s="39">
        <f t="shared" si="2"/>
        <v>0.7968035995981044</v>
      </c>
      <c r="I21" s="4"/>
      <c r="J21" s="39" t="e">
        <f t="shared" si="3"/>
        <v>#DIV/0!</v>
      </c>
      <c r="K21" s="4"/>
      <c r="L21" s="39" t="e">
        <f t="shared" si="4"/>
        <v>#DIV/0!</v>
      </c>
      <c r="M21" s="4"/>
      <c r="N21" s="39" t="e">
        <f t="shared" si="5"/>
        <v>#DIV/0!</v>
      </c>
      <c r="O21" s="4"/>
      <c r="P21" s="39" t="e">
        <f t="shared" si="6"/>
        <v>#DIV/0!</v>
      </c>
      <c r="Q21" s="4"/>
      <c r="R21" s="39" t="e">
        <f t="shared" si="7"/>
        <v>#DIV/0!</v>
      </c>
      <c r="S21" s="4"/>
      <c r="T21" s="39" t="e">
        <f t="shared" si="8"/>
        <v>#DIV/0!</v>
      </c>
      <c r="U21" s="4"/>
      <c r="V21" s="39" t="e">
        <f t="shared" si="9"/>
        <v>#DIV/0!</v>
      </c>
      <c r="W21" s="4"/>
      <c r="X21" s="39" t="e">
        <f t="shared" si="10"/>
        <v>#DIV/0!</v>
      </c>
      <c r="Y21" s="4"/>
      <c r="Z21" s="39" t="e">
        <f t="shared" si="11"/>
        <v>#DIV/0!</v>
      </c>
      <c r="AA21" s="24">
        <f t="shared" si="12"/>
        <v>8801826.05</v>
      </c>
      <c r="AB21" s="8"/>
    </row>
    <row r="22" spans="1:28" ht="15" customHeight="1">
      <c r="A22" s="2" t="s">
        <v>43</v>
      </c>
      <c r="B22" s="3" t="s">
        <v>74</v>
      </c>
      <c r="C22" s="41">
        <v>6192109.510000002</v>
      </c>
      <c r="D22" s="39">
        <f t="shared" si="0"/>
        <v>1.7251099118489106</v>
      </c>
      <c r="E22" s="41">
        <v>5881507.380000004</v>
      </c>
      <c r="F22" s="39">
        <f t="shared" si="1"/>
        <v>1.6696654504216053</v>
      </c>
      <c r="G22" s="41">
        <v>9138361.210000003</v>
      </c>
      <c r="H22" s="39">
        <f t="shared" si="2"/>
        <v>1.900937460919278</v>
      </c>
      <c r="I22" s="4"/>
      <c r="J22" s="39" t="e">
        <f t="shared" si="3"/>
        <v>#DIV/0!</v>
      </c>
      <c r="K22" s="4"/>
      <c r="L22" s="39" t="e">
        <f t="shared" si="4"/>
        <v>#DIV/0!</v>
      </c>
      <c r="M22" s="4"/>
      <c r="N22" s="39" t="e">
        <f t="shared" si="5"/>
        <v>#DIV/0!</v>
      </c>
      <c r="O22" s="4"/>
      <c r="P22" s="39" t="e">
        <f t="shared" si="6"/>
        <v>#DIV/0!</v>
      </c>
      <c r="Q22" s="4"/>
      <c r="R22" s="39" t="e">
        <f t="shared" si="7"/>
        <v>#DIV/0!</v>
      </c>
      <c r="S22" s="4"/>
      <c r="T22" s="39" t="e">
        <f t="shared" si="8"/>
        <v>#DIV/0!</v>
      </c>
      <c r="U22" s="4"/>
      <c r="V22" s="39" t="e">
        <f t="shared" si="9"/>
        <v>#DIV/0!</v>
      </c>
      <c r="W22" s="4"/>
      <c r="X22" s="39" t="e">
        <f t="shared" si="10"/>
        <v>#DIV/0!</v>
      </c>
      <c r="Y22" s="4"/>
      <c r="Z22" s="39" t="e">
        <f t="shared" si="11"/>
        <v>#DIV/0!</v>
      </c>
      <c r="AA22" s="24">
        <f t="shared" si="12"/>
        <v>21211978.10000001</v>
      </c>
      <c r="AB22" s="8"/>
    </row>
    <row r="23" spans="1:28" ht="15" customHeight="1">
      <c r="A23" s="2" t="s">
        <v>44</v>
      </c>
      <c r="B23" s="3" t="s">
        <v>75</v>
      </c>
      <c r="C23" s="41">
        <v>10399003.080000006</v>
      </c>
      <c r="D23" s="39">
        <f t="shared" si="0"/>
        <v>2.897142445185107</v>
      </c>
      <c r="E23" s="41">
        <v>13648380.360000005</v>
      </c>
      <c r="F23" s="39">
        <f t="shared" si="1"/>
        <v>3.8745559036100006</v>
      </c>
      <c r="G23" s="41">
        <v>17435988.020000007</v>
      </c>
      <c r="H23" s="39">
        <f t="shared" si="2"/>
        <v>3.6269876002589916</v>
      </c>
      <c r="I23" s="4"/>
      <c r="J23" s="39" t="e">
        <f t="shared" si="3"/>
        <v>#DIV/0!</v>
      </c>
      <c r="K23" s="4"/>
      <c r="L23" s="39" t="e">
        <f t="shared" si="4"/>
        <v>#DIV/0!</v>
      </c>
      <c r="M23" s="4"/>
      <c r="N23" s="39" t="e">
        <f t="shared" si="5"/>
        <v>#DIV/0!</v>
      </c>
      <c r="O23" s="4"/>
      <c r="P23" s="39" t="e">
        <f t="shared" si="6"/>
        <v>#DIV/0!</v>
      </c>
      <c r="Q23" s="4"/>
      <c r="R23" s="39" t="e">
        <f t="shared" si="7"/>
        <v>#DIV/0!</v>
      </c>
      <c r="S23" s="4"/>
      <c r="T23" s="39" t="e">
        <f t="shared" si="8"/>
        <v>#DIV/0!</v>
      </c>
      <c r="U23" s="4"/>
      <c r="V23" s="39" t="e">
        <f t="shared" si="9"/>
        <v>#DIV/0!</v>
      </c>
      <c r="W23" s="4"/>
      <c r="X23" s="39" t="e">
        <f t="shared" si="10"/>
        <v>#DIV/0!</v>
      </c>
      <c r="Y23" s="4"/>
      <c r="Z23" s="39" t="e">
        <f t="shared" si="11"/>
        <v>#DIV/0!</v>
      </c>
      <c r="AA23" s="24">
        <f t="shared" si="12"/>
        <v>41483371.46000002</v>
      </c>
      <c r="AB23" s="8"/>
    </row>
    <row r="24" spans="1:28" ht="15" customHeight="1">
      <c r="A24" s="2" t="s">
        <v>45</v>
      </c>
      <c r="B24" s="3" t="s">
        <v>76</v>
      </c>
      <c r="C24" s="41">
        <v>10743774.020000001</v>
      </c>
      <c r="D24" s="39">
        <f t="shared" si="0"/>
        <v>2.9931949721875664</v>
      </c>
      <c r="E24" s="41">
        <v>12321895.810000002</v>
      </c>
      <c r="F24" s="39">
        <f t="shared" si="1"/>
        <v>3.497988251721234</v>
      </c>
      <c r="G24" s="41">
        <v>14791596.310000014</v>
      </c>
      <c r="H24" s="39">
        <f t="shared" si="2"/>
        <v>3.0769083084290094</v>
      </c>
      <c r="I24" s="4"/>
      <c r="J24" s="39" t="e">
        <f t="shared" si="3"/>
        <v>#DIV/0!</v>
      </c>
      <c r="K24" s="4"/>
      <c r="L24" s="39" t="e">
        <f t="shared" si="4"/>
        <v>#DIV/0!</v>
      </c>
      <c r="M24" s="4"/>
      <c r="N24" s="39" t="e">
        <f t="shared" si="5"/>
        <v>#DIV/0!</v>
      </c>
      <c r="O24" s="4"/>
      <c r="P24" s="39" t="e">
        <f t="shared" si="6"/>
        <v>#DIV/0!</v>
      </c>
      <c r="Q24" s="4"/>
      <c r="R24" s="39" t="e">
        <f t="shared" si="7"/>
        <v>#DIV/0!</v>
      </c>
      <c r="S24" s="4"/>
      <c r="T24" s="39" t="e">
        <f t="shared" si="8"/>
        <v>#DIV/0!</v>
      </c>
      <c r="U24" s="4"/>
      <c r="V24" s="39" t="e">
        <f t="shared" si="9"/>
        <v>#DIV/0!</v>
      </c>
      <c r="W24" s="4"/>
      <c r="X24" s="39" t="e">
        <f t="shared" si="10"/>
        <v>#DIV/0!</v>
      </c>
      <c r="Y24" s="4"/>
      <c r="Z24" s="39" t="e">
        <f t="shared" si="11"/>
        <v>#DIV/0!</v>
      </c>
      <c r="AA24" s="24">
        <f t="shared" si="12"/>
        <v>37857266.140000015</v>
      </c>
      <c r="AB24" s="8"/>
    </row>
    <row r="25" spans="1:28" ht="15" customHeight="1">
      <c r="A25" s="2" t="s">
        <v>46</v>
      </c>
      <c r="B25" s="3" t="s">
        <v>77</v>
      </c>
      <c r="C25" s="41">
        <v>15336790.720000003</v>
      </c>
      <c r="D25" s="39">
        <f t="shared" si="0"/>
        <v>4.272800673873157</v>
      </c>
      <c r="E25" s="41">
        <v>16541937.570000011</v>
      </c>
      <c r="F25" s="39">
        <f t="shared" si="1"/>
        <v>4.695990306427215</v>
      </c>
      <c r="G25" s="41">
        <v>23225711.180000015</v>
      </c>
      <c r="H25" s="39">
        <f t="shared" si="2"/>
        <v>4.831350329010873</v>
      </c>
      <c r="I25" s="4"/>
      <c r="J25" s="39" t="e">
        <f t="shared" si="3"/>
        <v>#DIV/0!</v>
      </c>
      <c r="K25" s="4"/>
      <c r="L25" s="39" t="e">
        <f t="shared" si="4"/>
        <v>#DIV/0!</v>
      </c>
      <c r="M25" s="4"/>
      <c r="N25" s="39" t="e">
        <f t="shared" si="5"/>
        <v>#DIV/0!</v>
      </c>
      <c r="O25" s="4"/>
      <c r="P25" s="39" t="e">
        <f t="shared" si="6"/>
        <v>#DIV/0!</v>
      </c>
      <c r="Q25" s="4"/>
      <c r="R25" s="39" t="e">
        <f t="shared" si="7"/>
        <v>#DIV/0!</v>
      </c>
      <c r="S25" s="4"/>
      <c r="T25" s="39" t="e">
        <f t="shared" si="8"/>
        <v>#DIV/0!</v>
      </c>
      <c r="U25" s="4"/>
      <c r="V25" s="39" t="e">
        <f t="shared" si="9"/>
        <v>#DIV/0!</v>
      </c>
      <c r="W25" s="4"/>
      <c r="X25" s="39" t="e">
        <f t="shared" si="10"/>
        <v>#DIV/0!</v>
      </c>
      <c r="Y25" s="4"/>
      <c r="Z25" s="39" t="e">
        <f t="shared" si="11"/>
        <v>#DIV/0!</v>
      </c>
      <c r="AA25" s="24">
        <f t="shared" si="12"/>
        <v>55104439.47000003</v>
      </c>
      <c r="AB25" s="8"/>
    </row>
    <row r="26" spans="1:28" ht="15" customHeight="1">
      <c r="A26" s="2" t="s">
        <v>47</v>
      </c>
      <c r="B26" s="3" t="s">
        <v>78</v>
      </c>
      <c r="C26" s="41">
        <v>10676759.029999994</v>
      </c>
      <c r="D26" s="39">
        <f t="shared" si="0"/>
        <v>2.9745247236551773</v>
      </c>
      <c r="E26" s="41">
        <v>12334451.87</v>
      </c>
      <c r="F26" s="39">
        <f t="shared" si="1"/>
        <v>3.501552715424315</v>
      </c>
      <c r="G26" s="41">
        <v>18709412.28999999</v>
      </c>
      <c r="H26" s="39">
        <f t="shared" si="2"/>
        <v>3.89188191148821</v>
      </c>
      <c r="I26" s="4"/>
      <c r="J26" s="39" t="e">
        <f t="shared" si="3"/>
        <v>#DIV/0!</v>
      </c>
      <c r="K26" s="4"/>
      <c r="L26" s="39" t="e">
        <f t="shared" si="4"/>
        <v>#DIV/0!</v>
      </c>
      <c r="M26" s="4"/>
      <c r="N26" s="39" t="e">
        <f t="shared" si="5"/>
        <v>#DIV/0!</v>
      </c>
      <c r="O26" s="4"/>
      <c r="P26" s="39" t="e">
        <f t="shared" si="6"/>
        <v>#DIV/0!</v>
      </c>
      <c r="Q26" s="4"/>
      <c r="R26" s="39" t="e">
        <f t="shared" si="7"/>
        <v>#DIV/0!</v>
      </c>
      <c r="S26" s="4"/>
      <c r="T26" s="39" t="e">
        <f t="shared" si="8"/>
        <v>#DIV/0!</v>
      </c>
      <c r="U26" s="4"/>
      <c r="V26" s="39" t="e">
        <f t="shared" si="9"/>
        <v>#DIV/0!</v>
      </c>
      <c r="W26" s="4"/>
      <c r="X26" s="39" t="e">
        <f t="shared" si="10"/>
        <v>#DIV/0!</v>
      </c>
      <c r="Y26" s="4"/>
      <c r="Z26" s="39" t="e">
        <f t="shared" si="11"/>
        <v>#DIV/0!</v>
      </c>
      <c r="AA26" s="24">
        <f t="shared" si="12"/>
        <v>41720623.18999998</v>
      </c>
      <c r="AB26" s="8"/>
    </row>
    <row r="27" spans="1:28" ht="15" customHeight="1">
      <c r="A27" s="2" t="s">
        <v>48</v>
      </c>
      <c r="B27" s="3" t="s">
        <v>79</v>
      </c>
      <c r="C27" s="41">
        <v>6056024.45</v>
      </c>
      <c r="D27" s="39">
        <f t="shared" si="0"/>
        <v>1.6871968734116178</v>
      </c>
      <c r="E27" s="41">
        <v>6763149.750000006</v>
      </c>
      <c r="F27" s="39">
        <f t="shared" si="1"/>
        <v>1.9199495544291099</v>
      </c>
      <c r="G27" s="41">
        <v>11096866.29</v>
      </c>
      <c r="H27" s="39">
        <f t="shared" si="2"/>
        <v>2.3083404501881493</v>
      </c>
      <c r="I27" s="4"/>
      <c r="J27" s="39" t="e">
        <f t="shared" si="3"/>
        <v>#DIV/0!</v>
      </c>
      <c r="K27" s="4"/>
      <c r="L27" s="39" t="e">
        <f t="shared" si="4"/>
        <v>#DIV/0!</v>
      </c>
      <c r="M27" s="4"/>
      <c r="N27" s="39" t="e">
        <f t="shared" si="5"/>
        <v>#DIV/0!</v>
      </c>
      <c r="O27" s="4"/>
      <c r="P27" s="39" t="e">
        <f t="shared" si="6"/>
        <v>#DIV/0!</v>
      </c>
      <c r="Q27" s="4"/>
      <c r="R27" s="39" t="e">
        <f t="shared" si="7"/>
        <v>#DIV/0!</v>
      </c>
      <c r="S27" s="4"/>
      <c r="T27" s="39" t="e">
        <f t="shared" si="8"/>
        <v>#DIV/0!</v>
      </c>
      <c r="U27" s="4"/>
      <c r="V27" s="39" t="e">
        <f t="shared" si="9"/>
        <v>#DIV/0!</v>
      </c>
      <c r="W27" s="4"/>
      <c r="X27" s="39" t="e">
        <f t="shared" si="10"/>
        <v>#DIV/0!</v>
      </c>
      <c r="Y27" s="4"/>
      <c r="Z27" s="39" t="e">
        <f t="shared" si="11"/>
        <v>#DIV/0!</v>
      </c>
      <c r="AA27" s="24">
        <f t="shared" si="12"/>
        <v>23916040.490000006</v>
      </c>
      <c r="AB27" s="8"/>
    </row>
    <row r="28" spans="1:28" ht="15" customHeight="1">
      <c r="A28" s="2" t="s">
        <v>49</v>
      </c>
      <c r="B28" s="3" t="s">
        <v>80</v>
      </c>
      <c r="C28" s="41">
        <v>4063423.540000002</v>
      </c>
      <c r="D28" s="39">
        <f t="shared" si="0"/>
        <v>1.1320620563272612</v>
      </c>
      <c r="E28" s="41">
        <v>4638382.510000003</v>
      </c>
      <c r="F28" s="39">
        <f t="shared" si="1"/>
        <v>1.316762272393314</v>
      </c>
      <c r="G28" s="41">
        <v>6212755.630000002</v>
      </c>
      <c r="H28" s="39">
        <f t="shared" si="2"/>
        <v>1.2923608118795458</v>
      </c>
      <c r="I28" s="4"/>
      <c r="J28" s="39" t="e">
        <f t="shared" si="3"/>
        <v>#DIV/0!</v>
      </c>
      <c r="K28" s="4"/>
      <c r="L28" s="39" t="e">
        <f t="shared" si="4"/>
        <v>#DIV/0!</v>
      </c>
      <c r="M28" s="4"/>
      <c r="N28" s="39" t="e">
        <f t="shared" si="5"/>
        <v>#DIV/0!</v>
      </c>
      <c r="O28" s="4"/>
      <c r="P28" s="39" t="e">
        <f t="shared" si="6"/>
        <v>#DIV/0!</v>
      </c>
      <c r="Q28" s="4"/>
      <c r="R28" s="39" t="e">
        <f t="shared" si="7"/>
        <v>#DIV/0!</v>
      </c>
      <c r="S28" s="4"/>
      <c r="T28" s="39" t="e">
        <f t="shared" si="8"/>
        <v>#DIV/0!</v>
      </c>
      <c r="U28" s="4"/>
      <c r="V28" s="39" t="e">
        <f t="shared" si="9"/>
        <v>#DIV/0!</v>
      </c>
      <c r="W28" s="4"/>
      <c r="X28" s="39" t="e">
        <f t="shared" si="10"/>
        <v>#DIV/0!</v>
      </c>
      <c r="Y28" s="4"/>
      <c r="Z28" s="39" t="e">
        <f t="shared" si="11"/>
        <v>#DIV/0!</v>
      </c>
      <c r="AA28" s="24">
        <f t="shared" si="12"/>
        <v>14914561.680000007</v>
      </c>
      <c r="AB28" s="8"/>
    </row>
    <row r="29" spans="1:28" ht="15" customHeight="1">
      <c r="A29" s="2" t="s">
        <v>50</v>
      </c>
      <c r="B29" s="3" t="s">
        <v>81</v>
      </c>
      <c r="C29" s="41">
        <v>2787813.27</v>
      </c>
      <c r="D29" s="39">
        <f t="shared" si="0"/>
        <v>0.7766794654865402</v>
      </c>
      <c r="E29" s="41">
        <v>2900215.2900000024</v>
      </c>
      <c r="F29" s="39">
        <f t="shared" si="1"/>
        <v>0.8233245247577123</v>
      </c>
      <c r="G29" s="41">
        <v>4020351.5500000003</v>
      </c>
      <c r="H29" s="39">
        <f t="shared" si="2"/>
        <v>0.8363027781279705</v>
      </c>
      <c r="I29" s="4"/>
      <c r="J29" s="39" t="e">
        <f t="shared" si="3"/>
        <v>#DIV/0!</v>
      </c>
      <c r="K29" s="4"/>
      <c r="L29" s="39" t="e">
        <f t="shared" si="4"/>
        <v>#DIV/0!</v>
      </c>
      <c r="M29" s="4"/>
      <c r="N29" s="39" t="e">
        <f t="shared" si="5"/>
        <v>#DIV/0!</v>
      </c>
      <c r="O29" s="4"/>
      <c r="P29" s="39" t="e">
        <f t="shared" si="6"/>
        <v>#DIV/0!</v>
      </c>
      <c r="Q29" s="4"/>
      <c r="R29" s="39" t="e">
        <f t="shared" si="7"/>
        <v>#DIV/0!</v>
      </c>
      <c r="S29" s="4"/>
      <c r="T29" s="39" t="e">
        <f t="shared" si="8"/>
        <v>#DIV/0!</v>
      </c>
      <c r="U29" s="4"/>
      <c r="V29" s="39" t="e">
        <f t="shared" si="9"/>
        <v>#DIV/0!</v>
      </c>
      <c r="W29" s="4"/>
      <c r="X29" s="39" t="e">
        <f t="shared" si="10"/>
        <v>#DIV/0!</v>
      </c>
      <c r="Y29" s="4"/>
      <c r="Z29" s="39" t="e">
        <f t="shared" si="11"/>
        <v>#DIV/0!</v>
      </c>
      <c r="AA29" s="24">
        <f t="shared" si="12"/>
        <v>9708380.110000003</v>
      </c>
      <c r="AB29" s="8"/>
    </row>
    <row r="30" spans="1:28" ht="15" customHeight="1">
      <c r="A30" s="2" t="s">
        <v>51</v>
      </c>
      <c r="B30" s="3" t="s">
        <v>82</v>
      </c>
      <c r="C30" s="41">
        <v>3897274.1000000006</v>
      </c>
      <c r="D30" s="39">
        <f t="shared" si="0"/>
        <v>1.0857731389027132</v>
      </c>
      <c r="E30" s="41">
        <v>3780658.2199999993</v>
      </c>
      <c r="F30" s="39">
        <f t="shared" si="1"/>
        <v>1.0732681270199207</v>
      </c>
      <c r="G30" s="41">
        <v>4287872.9</v>
      </c>
      <c r="H30" s="39">
        <f t="shared" si="2"/>
        <v>0.8919518539441251</v>
      </c>
      <c r="I30" s="4"/>
      <c r="J30" s="39" t="e">
        <f t="shared" si="3"/>
        <v>#DIV/0!</v>
      </c>
      <c r="K30" s="4"/>
      <c r="L30" s="39" t="e">
        <f t="shared" si="4"/>
        <v>#DIV/0!</v>
      </c>
      <c r="M30" s="4"/>
      <c r="N30" s="39" t="e">
        <f t="shared" si="5"/>
        <v>#DIV/0!</v>
      </c>
      <c r="O30" s="4"/>
      <c r="P30" s="39" t="e">
        <f t="shared" si="6"/>
        <v>#DIV/0!</v>
      </c>
      <c r="Q30" s="4"/>
      <c r="R30" s="39" t="e">
        <f t="shared" si="7"/>
        <v>#DIV/0!</v>
      </c>
      <c r="S30" s="4"/>
      <c r="T30" s="39" t="e">
        <f t="shared" si="8"/>
        <v>#DIV/0!</v>
      </c>
      <c r="U30" s="4"/>
      <c r="V30" s="39" t="e">
        <f t="shared" si="9"/>
        <v>#DIV/0!</v>
      </c>
      <c r="W30" s="4"/>
      <c r="X30" s="39" t="e">
        <f t="shared" si="10"/>
        <v>#DIV/0!</v>
      </c>
      <c r="Y30" s="4"/>
      <c r="Z30" s="39" t="e">
        <f t="shared" si="11"/>
        <v>#DIV/0!</v>
      </c>
      <c r="AA30" s="24">
        <f t="shared" si="12"/>
        <v>11965805.22</v>
      </c>
      <c r="AB30" s="8"/>
    </row>
    <row r="31" spans="1:28" ht="15" customHeight="1">
      <c r="A31" s="2" t="s">
        <v>52</v>
      </c>
      <c r="B31" s="3" t="s">
        <v>83</v>
      </c>
      <c r="C31" s="41">
        <v>6909117.600000003</v>
      </c>
      <c r="D31" s="39">
        <f t="shared" si="0"/>
        <v>1.9248669996293009</v>
      </c>
      <c r="E31" s="41">
        <v>7992095.919999999</v>
      </c>
      <c r="F31" s="39">
        <f t="shared" si="1"/>
        <v>2.26882762732833</v>
      </c>
      <c r="G31" s="41">
        <v>9008188.919999996</v>
      </c>
      <c r="H31" s="39">
        <f t="shared" si="2"/>
        <v>1.8738593692627696</v>
      </c>
      <c r="I31" s="4"/>
      <c r="J31" s="39" t="e">
        <f t="shared" si="3"/>
        <v>#DIV/0!</v>
      </c>
      <c r="K31" s="4"/>
      <c r="L31" s="39" t="e">
        <f t="shared" si="4"/>
        <v>#DIV/0!</v>
      </c>
      <c r="M31" s="4"/>
      <c r="N31" s="39" t="e">
        <f t="shared" si="5"/>
        <v>#DIV/0!</v>
      </c>
      <c r="O31" s="4"/>
      <c r="P31" s="39" t="e">
        <f t="shared" si="6"/>
        <v>#DIV/0!</v>
      </c>
      <c r="Q31" s="4"/>
      <c r="R31" s="39" t="e">
        <f t="shared" si="7"/>
        <v>#DIV/0!</v>
      </c>
      <c r="S31" s="4"/>
      <c r="T31" s="39" t="e">
        <f t="shared" si="8"/>
        <v>#DIV/0!</v>
      </c>
      <c r="U31" s="4"/>
      <c r="V31" s="39" t="e">
        <f t="shared" si="9"/>
        <v>#DIV/0!</v>
      </c>
      <c r="W31" s="4"/>
      <c r="X31" s="39" t="e">
        <f t="shared" si="10"/>
        <v>#DIV/0!</v>
      </c>
      <c r="Y31" s="4"/>
      <c r="Z31" s="39" t="e">
        <f t="shared" si="11"/>
        <v>#DIV/0!</v>
      </c>
      <c r="AA31" s="24">
        <f t="shared" si="12"/>
        <v>23909402.439999998</v>
      </c>
      <c r="AB31" s="8"/>
    </row>
    <row r="32" spans="1:28" ht="15" customHeight="1">
      <c r="A32" s="2" t="s">
        <v>53</v>
      </c>
      <c r="B32" s="3" t="s">
        <v>84</v>
      </c>
      <c r="C32" s="41">
        <v>2853707.0700000008</v>
      </c>
      <c r="D32" s="39">
        <f t="shared" si="0"/>
        <v>0.7950373526210962</v>
      </c>
      <c r="E32" s="41">
        <v>4094048.1200000006</v>
      </c>
      <c r="F32" s="39">
        <f t="shared" si="1"/>
        <v>1.1622344845765582</v>
      </c>
      <c r="G32" s="41">
        <v>5750870.980000001</v>
      </c>
      <c r="H32" s="39">
        <f t="shared" si="2"/>
        <v>1.196280802167543</v>
      </c>
      <c r="I32" s="4"/>
      <c r="J32" s="39" t="e">
        <f t="shared" si="3"/>
        <v>#DIV/0!</v>
      </c>
      <c r="K32" s="4"/>
      <c r="L32" s="39" t="e">
        <f t="shared" si="4"/>
        <v>#DIV/0!</v>
      </c>
      <c r="M32" s="4"/>
      <c r="N32" s="39" t="e">
        <f t="shared" si="5"/>
        <v>#DIV/0!</v>
      </c>
      <c r="O32" s="4"/>
      <c r="P32" s="39" t="e">
        <f t="shared" si="6"/>
        <v>#DIV/0!</v>
      </c>
      <c r="Q32" s="4"/>
      <c r="R32" s="39" t="e">
        <f t="shared" si="7"/>
        <v>#DIV/0!</v>
      </c>
      <c r="S32" s="4"/>
      <c r="T32" s="39" t="e">
        <f t="shared" si="8"/>
        <v>#DIV/0!</v>
      </c>
      <c r="U32" s="4"/>
      <c r="V32" s="39" t="e">
        <f t="shared" si="9"/>
        <v>#DIV/0!</v>
      </c>
      <c r="W32" s="4"/>
      <c r="X32" s="39" t="e">
        <f t="shared" si="10"/>
        <v>#DIV/0!</v>
      </c>
      <c r="Y32" s="4"/>
      <c r="Z32" s="39" t="e">
        <f t="shared" si="11"/>
        <v>#DIV/0!</v>
      </c>
      <c r="AA32" s="24">
        <f t="shared" si="12"/>
        <v>12698626.170000002</v>
      </c>
      <c r="AB32" s="8"/>
    </row>
    <row r="33" spans="1:28" ht="15" customHeight="1">
      <c r="A33" s="2" t="s">
        <v>54</v>
      </c>
      <c r="B33" s="3" t="s">
        <v>85</v>
      </c>
      <c r="C33" s="41">
        <v>1344003.0800000003</v>
      </c>
      <c r="D33" s="39">
        <f t="shared" si="0"/>
        <v>0.3744366973999891</v>
      </c>
      <c r="E33" s="41">
        <v>2720513.1800000016</v>
      </c>
      <c r="F33" s="39">
        <f t="shared" si="1"/>
        <v>0.77230998289806</v>
      </c>
      <c r="G33" s="41">
        <v>4489619.929999996</v>
      </c>
      <c r="H33" s="39">
        <f t="shared" si="2"/>
        <v>0.9339187316088565</v>
      </c>
      <c r="I33" s="4"/>
      <c r="J33" s="39" t="e">
        <f t="shared" si="3"/>
        <v>#DIV/0!</v>
      </c>
      <c r="K33" s="4"/>
      <c r="L33" s="39" t="e">
        <f t="shared" si="4"/>
        <v>#DIV/0!</v>
      </c>
      <c r="M33" s="4"/>
      <c r="N33" s="39" t="e">
        <f t="shared" si="5"/>
        <v>#DIV/0!</v>
      </c>
      <c r="O33" s="4"/>
      <c r="P33" s="39" t="e">
        <f t="shared" si="6"/>
        <v>#DIV/0!</v>
      </c>
      <c r="Q33" s="4"/>
      <c r="R33" s="39" t="e">
        <f t="shared" si="7"/>
        <v>#DIV/0!</v>
      </c>
      <c r="S33" s="4"/>
      <c r="T33" s="39" t="e">
        <f t="shared" si="8"/>
        <v>#DIV/0!</v>
      </c>
      <c r="U33" s="4"/>
      <c r="V33" s="39" t="e">
        <f t="shared" si="9"/>
        <v>#DIV/0!</v>
      </c>
      <c r="W33" s="4"/>
      <c r="X33" s="39" t="e">
        <f t="shared" si="10"/>
        <v>#DIV/0!</v>
      </c>
      <c r="Y33" s="4"/>
      <c r="Z33" s="39" t="e">
        <f t="shared" si="11"/>
        <v>#DIV/0!</v>
      </c>
      <c r="AA33" s="24">
        <f t="shared" si="12"/>
        <v>8554136.189999998</v>
      </c>
      <c r="AB33" s="8"/>
    </row>
    <row r="34" spans="1:28" ht="15" customHeight="1">
      <c r="A34" s="2" t="s">
        <v>55</v>
      </c>
      <c r="B34" s="3" t="s">
        <v>86</v>
      </c>
      <c r="C34" s="41">
        <v>3575116.1699999995</v>
      </c>
      <c r="D34" s="39">
        <f t="shared" si="0"/>
        <v>0.9960205534023756</v>
      </c>
      <c r="E34" s="41">
        <v>5036539.870000007</v>
      </c>
      <c r="F34" s="39">
        <f t="shared" si="1"/>
        <v>1.4297927499344445</v>
      </c>
      <c r="G34" s="41">
        <v>7525685.79</v>
      </c>
      <c r="H34" s="39">
        <f t="shared" si="2"/>
        <v>1.5654730326991404</v>
      </c>
      <c r="I34" s="4"/>
      <c r="J34" s="39" t="e">
        <f t="shared" si="3"/>
        <v>#DIV/0!</v>
      </c>
      <c r="K34" s="4"/>
      <c r="L34" s="39" t="e">
        <f t="shared" si="4"/>
        <v>#DIV/0!</v>
      </c>
      <c r="M34" s="4"/>
      <c r="N34" s="39" t="e">
        <f t="shared" si="5"/>
        <v>#DIV/0!</v>
      </c>
      <c r="O34" s="4"/>
      <c r="P34" s="39" t="e">
        <f t="shared" si="6"/>
        <v>#DIV/0!</v>
      </c>
      <c r="Q34" s="4"/>
      <c r="R34" s="39" t="e">
        <f t="shared" si="7"/>
        <v>#DIV/0!</v>
      </c>
      <c r="S34" s="4"/>
      <c r="T34" s="39" t="e">
        <f t="shared" si="8"/>
        <v>#DIV/0!</v>
      </c>
      <c r="U34" s="4"/>
      <c r="V34" s="39" t="e">
        <f t="shared" si="9"/>
        <v>#DIV/0!</v>
      </c>
      <c r="W34" s="4"/>
      <c r="X34" s="39" t="e">
        <f t="shared" si="10"/>
        <v>#DIV/0!</v>
      </c>
      <c r="Y34" s="4"/>
      <c r="Z34" s="39" t="e">
        <f t="shared" si="11"/>
        <v>#DIV/0!</v>
      </c>
      <c r="AA34" s="24">
        <f t="shared" si="12"/>
        <v>16137341.830000006</v>
      </c>
      <c r="AB34" s="8"/>
    </row>
    <row r="35" spans="1:28" ht="15" customHeight="1">
      <c r="A35" s="2" t="s">
        <v>56</v>
      </c>
      <c r="B35" s="3" t="s">
        <v>87</v>
      </c>
      <c r="C35" s="41">
        <v>3751030.5800000005</v>
      </c>
      <c r="D35" s="39">
        <f t="shared" si="0"/>
        <v>1.0450299728640244</v>
      </c>
      <c r="E35" s="41">
        <v>3963323.6299999994</v>
      </c>
      <c r="F35" s="39">
        <f t="shared" si="1"/>
        <v>1.125123902139954</v>
      </c>
      <c r="G35" s="41">
        <v>5928368.159999996</v>
      </c>
      <c r="H35" s="39">
        <f t="shared" si="2"/>
        <v>1.2332032908846993</v>
      </c>
      <c r="I35" s="4"/>
      <c r="J35" s="39" t="e">
        <f t="shared" si="3"/>
        <v>#DIV/0!</v>
      </c>
      <c r="K35" s="4"/>
      <c r="L35" s="39" t="e">
        <f t="shared" si="4"/>
        <v>#DIV/0!</v>
      </c>
      <c r="M35" s="4"/>
      <c r="N35" s="39" t="e">
        <f t="shared" si="5"/>
        <v>#DIV/0!</v>
      </c>
      <c r="O35" s="4"/>
      <c r="P35" s="39" t="e">
        <f t="shared" si="6"/>
        <v>#DIV/0!</v>
      </c>
      <c r="Q35" s="4"/>
      <c r="R35" s="39" t="e">
        <f t="shared" si="7"/>
        <v>#DIV/0!</v>
      </c>
      <c r="S35" s="4"/>
      <c r="T35" s="39" t="e">
        <f t="shared" si="8"/>
        <v>#DIV/0!</v>
      </c>
      <c r="U35" s="4"/>
      <c r="V35" s="39" t="e">
        <f t="shared" si="9"/>
        <v>#DIV/0!</v>
      </c>
      <c r="W35" s="4"/>
      <c r="X35" s="39" t="e">
        <f t="shared" si="10"/>
        <v>#DIV/0!</v>
      </c>
      <c r="Y35" s="4"/>
      <c r="Z35" s="39" t="e">
        <f t="shared" si="11"/>
        <v>#DIV/0!</v>
      </c>
      <c r="AA35" s="24">
        <f t="shared" si="12"/>
        <v>13642722.369999997</v>
      </c>
      <c r="AB35" s="8"/>
    </row>
    <row r="36" spans="1:28" ht="15" customHeight="1">
      <c r="A36" s="2" t="s">
        <v>57</v>
      </c>
      <c r="B36" s="3" t="s">
        <v>88</v>
      </c>
      <c r="C36" s="41">
        <v>34384385.05</v>
      </c>
      <c r="D36" s="39">
        <f t="shared" si="0"/>
        <v>9.579424163411556</v>
      </c>
      <c r="E36" s="41">
        <v>14223511.490000002</v>
      </c>
      <c r="F36" s="39">
        <f t="shared" si="1"/>
        <v>4.037826391119434</v>
      </c>
      <c r="G36" s="41">
        <v>37065632.06000001</v>
      </c>
      <c r="H36" s="39">
        <f t="shared" si="2"/>
        <v>7.710293659480394</v>
      </c>
      <c r="I36" s="4"/>
      <c r="J36" s="39" t="e">
        <f t="shared" si="3"/>
        <v>#DIV/0!</v>
      </c>
      <c r="K36" s="4"/>
      <c r="L36" s="39" t="e">
        <f t="shared" si="4"/>
        <v>#DIV/0!</v>
      </c>
      <c r="M36" s="4"/>
      <c r="N36" s="39" t="e">
        <f t="shared" si="5"/>
        <v>#DIV/0!</v>
      </c>
      <c r="O36" s="4"/>
      <c r="P36" s="39" t="e">
        <f t="shared" si="6"/>
        <v>#DIV/0!</v>
      </c>
      <c r="Q36" s="4"/>
      <c r="R36" s="39" t="e">
        <f t="shared" si="7"/>
        <v>#DIV/0!</v>
      </c>
      <c r="S36" s="4"/>
      <c r="T36" s="39" t="e">
        <f t="shared" si="8"/>
        <v>#DIV/0!</v>
      </c>
      <c r="U36" s="4"/>
      <c r="V36" s="39" t="e">
        <f t="shared" si="9"/>
        <v>#DIV/0!</v>
      </c>
      <c r="W36" s="4"/>
      <c r="X36" s="39" t="e">
        <f t="shared" si="10"/>
        <v>#DIV/0!</v>
      </c>
      <c r="Y36" s="4"/>
      <c r="Z36" s="39" t="e">
        <f t="shared" si="11"/>
        <v>#DIV/0!</v>
      </c>
      <c r="AA36" s="24">
        <f t="shared" si="12"/>
        <v>85673528.60000001</v>
      </c>
      <c r="AB36" s="8"/>
    </row>
    <row r="37" spans="1:28" ht="15" customHeight="1">
      <c r="A37" s="2" t="s">
        <v>58</v>
      </c>
      <c r="B37" s="3" t="s">
        <v>89</v>
      </c>
      <c r="C37" s="41">
        <v>28458944.240000002</v>
      </c>
      <c r="D37" s="39">
        <f t="shared" si="0"/>
        <v>7.9286076433069175</v>
      </c>
      <c r="E37" s="41">
        <v>11122771.5</v>
      </c>
      <c r="F37" s="39">
        <f t="shared" si="1"/>
        <v>3.1575761257455204</v>
      </c>
      <c r="G37" s="41">
        <v>10010290.469999999</v>
      </c>
      <c r="H37" s="39">
        <f t="shared" si="2"/>
        <v>2.082313853854135</v>
      </c>
      <c r="I37" s="4"/>
      <c r="J37" s="39" t="e">
        <f t="shared" si="3"/>
        <v>#DIV/0!</v>
      </c>
      <c r="K37" s="4"/>
      <c r="L37" s="39" t="e">
        <f t="shared" si="4"/>
        <v>#DIV/0!</v>
      </c>
      <c r="M37" s="4"/>
      <c r="N37" s="39" t="e">
        <f t="shared" si="5"/>
        <v>#DIV/0!</v>
      </c>
      <c r="O37" s="4"/>
      <c r="P37" s="39" t="e">
        <f t="shared" si="6"/>
        <v>#DIV/0!</v>
      </c>
      <c r="Q37" s="4"/>
      <c r="R37" s="39" t="e">
        <f t="shared" si="7"/>
        <v>#DIV/0!</v>
      </c>
      <c r="S37" s="4"/>
      <c r="T37" s="39" t="e">
        <f t="shared" si="8"/>
        <v>#DIV/0!</v>
      </c>
      <c r="U37" s="4"/>
      <c r="V37" s="39" t="e">
        <f t="shared" si="9"/>
        <v>#DIV/0!</v>
      </c>
      <c r="W37" s="4"/>
      <c r="X37" s="39" t="e">
        <f t="shared" si="10"/>
        <v>#DIV/0!</v>
      </c>
      <c r="Y37" s="4"/>
      <c r="Z37" s="39" t="e">
        <f t="shared" si="11"/>
        <v>#DIV/0!</v>
      </c>
      <c r="AA37" s="24">
        <f t="shared" si="12"/>
        <v>49592006.21</v>
      </c>
      <c r="AB37" s="8"/>
    </row>
    <row r="38" spans="1:28" ht="15" customHeight="1">
      <c r="A38" s="2" t="s">
        <v>59</v>
      </c>
      <c r="B38" s="3" t="s">
        <v>90</v>
      </c>
      <c r="C38" s="41">
        <v>6166444.08000001</v>
      </c>
      <c r="D38" s="39">
        <f t="shared" si="0"/>
        <v>1.717959571950473</v>
      </c>
      <c r="E38" s="41">
        <v>9361496.160000006</v>
      </c>
      <c r="F38" s="39">
        <f t="shared" si="1"/>
        <v>2.6575783541066524</v>
      </c>
      <c r="G38" s="41">
        <v>12412441.100000007</v>
      </c>
      <c r="H38" s="39">
        <f t="shared" si="2"/>
        <v>2.5820028040283707</v>
      </c>
      <c r="I38" s="4"/>
      <c r="J38" s="39" t="e">
        <f t="shared" si="3"/>
        <v>#DIV/0!</v>
      </c>
      <c r="K38" s="4"/>
      <c r="L38" s="39" t="e">
        <f t="shared" si="4"/>
        <v>#DIV/0!</v>
      </c>
      <c r="M38" s="4"/>
      <c r="N38" s="39" t="e">
        <f t="shared" si="5"/>
        <v>#DIV/0!</v>
      </c>
      <c r="O38" s="4"/>
      <c r="P38" s="39" t="e">
        <f t="shared" si="6"/>
        <v>#DIV/0!</v>
      </c>
      <c r="Q38" s="4"/>
      <c r="R38" s="39" t="e">
        <f t="shared" si="7"/>
        <v>#DIV/0!</v>
      </c>
      <c r="S38" s="4"/>
      <c r="T38" s="39" t="e">
        <f t="shared" si="8"/>
        <v>#DIV/0!</v>
      </c>
      <c r="U38" s="4"/>
      <c r="V38" s="39" t="e">
        <f t="shared" si="9"/>
        <v>#DIV/0!</v>
      </c>
      <c r="W38" s="4"/>
      <c r="X38" s="39" t="e">
        <f t="shared" si="10"/>
        <v>#DIV/0!</v>
      </c>
      <c r="Y38" s="4"/>
      <c r="Z38" s="39" t="e">
        <f t="shared" si="11"/>
        <v>#DIV/0!</v>
      </c>
      <c r="AA38" s="24">
        <f t="shared" si="12"/>
        <v>27940381.340000026</v>
      </c>
      <c r="AB38" s="8"/>
    </row>
    <row r="39" spans="1:28" ht="15" customHeight="1">
      <c r="A39" s="2" t="s">
        <v>60</v>
      </c>
      <c r="B39" s="3" t="s">
        <v>91</v>
      </c>
      <c r="C39" s="41">
        <v>1222502.2200000002</v>
      </c>
      <c r="D39" s="39">
        <f t="shared" si="0"/>
        <v>0.34058678929586594</v>
      </c>
      <c r="E39" s="41">
        <v>1790880.1099999994</v>
      </c>
      <c r="F39" s="39">
        <f t="shared" si="1"/>
        <v>0.5084020901992375</v>
      </c>
      <c r="G39" s="41">
        <v>3528750.679999999</v>
      </c>
      <c r="H39" s="39">
        <f t="shared" si="2"/>
        <v>0.7340412797992663</v>
      </c>
      <c r="I39" s="4"/>
      <c r="J39" s="39" t="e">
        <f t="shared" si="3"/>
        <v>#DIV/0!</v>
      </c>
      <c r="K39" s="4"/>
      <c r="L39" s="39" t="e">
        <f t="shared" si="4"/>
        <v>#DIV/0!</v>
      </c>
      <c r="M39" s="4"/>
      <c r="N39" s="39" t="e">
        <f t="shared" si="5"/>
        <v>#DIV/0!</v>
      </c>
      <c r="O39" s="4"/>
      <c r="P39" s="39" t="e">
        <f t="shared" si="6"/>
        <v>#DIV/0!</v>
      </c>
      <c r="Q39" s="4"/>
      <c r="R39" s="39" t="e">
        <f t="shared" si="7"/>
        <v>#DIV/0!</v>
      </c>
      <c r="S39" s="4"/>
      <c r="T39" s="39" t="e">
        <f t="shared" si="8"/>
        <v>#DIV/0!</v>
      </c>
      <c r="U39" s="4"/>
      <c r="V39" s="39" t="e">
        <f t="shared" si="9"/>
        <v>#DIV/0!</v>
      </c>
      <c r="W39" s="4"/>
      <c r="X39" s="39" t="e">
        <f t="shared" si="10"/>
        <v>#DIV/0!</v>
      </c>
      <c r="Y39" s="4"/>
      <c r="Z39" s="39" t="e">
        <f t="shared" si="11"/>
        <v>#DIV/0!</v>
      </c>
      <c r="AA39" s="24">
        <f t="shared" si="12"/>
        <v>6542133.009999998</v>
      </c>
      <c r="AB39" s="8"/>
    </row>
    <row r="40" spans="1:28" ht="15" customHeight="1">
      <c r="A40" s="2" t="s">
        <v>61</v>
      </c>
      <c r="B40" s="3" t="s">
        <v>92</v>
      </c>
      <c r="C40" s="41">
        <v>1583575.0400000005</v>
      </c>
      <c r="D40" s="39">
        <f t="shared" si="0"/>
        <v>0.44118098900685226</v>
      </c>
      <c r="E40" s="41">
        <v>2995272.8699999945</v>
      </c>
      <c r="F40" s="39">
        <f t="shared" si="1"/>
        <v>0.8503098444848253</v>
      </c>
      <c r="G40" s="41">
        <v>5720901.7299999995</v>
      </c>
      <c r="H40" s="39">
        <f t="shared" si="2"/>
        <v>1.1900466789268993</v>
      </c>
      <c r="I40" s="4"/>
      <c r="J40" s="39" t="e">
        <f t="shared" si="3"/>
        <v>#DIV/0!</v>
      </c>
      <c r="K40" s="4"/>
      <c r="L40" s="39" t="e">
        <f t="shared" si="4"/>
        <v>#DIV/0!</v>
      </c>
      <c r="M40" s="4"/>
      <c r="N40" s="39" t="e">
        <f t="shared" si="5"/>
        <v>#DIV/0!</v>
      </c>
      <c r="O40" s="4"/>
      <c r="P40" s="39" t="e">
        <f t="shared" si="6"/>
        <v>#DIV/0!</v>
      </c>
      <c r="Q40" s="4"/>
      <c r="R40" s="39" t="e">
        <f t="shared" si="7"/>
        <v>#DIV/0!</v>
      </c>
      <c r="S40" s="4"/>
      <c r="T40" s="39" t="e">
        <f t="shared" si="8"/>
        <v>#DIV/0!</v>
      </c>
      <c r="U40" s="4"/>
      <c r="V40" s="39" t="e">
        <f t="shared" si="9"/>
        <v>#DIV/0!</v>
      </c>
      <c r="W40" s="4"/>
      <c r="X40" s="39" t="e">
        <f t="shared" si="10"/>
        <v>#DIV/0!</v>
      </c>
      <c r="Y40" s="4"/>
      <c r="Z40" s="39" t="e">
        <f t="shared" si="11"/>
        <v>#DIV/0!</v>
      </c>
      <c r="AA40" s="24">
        <f t="shared" si="12"/>
        <v>10299749.639999993</v>
      </c>
      <c r="AB40" s="8"/>
    </row>
    <row r="41" spans="1:28" ht="15" customHeight="1">
      <c r="A41" s="2" t="s">
        <v>62</v>
      </c>
      <c r="B41" s="3" t="s">
        <v>93</v>
      </c>
      <c r="C41" s="41">
        <v>13857728.06</v>
      </c>
      <c r="D41" s="39">
        <f t="shared" si="0"/>
        <v>3.8607366348100602</v>
      </c>
      <c r="E41" s="41">
        <v>14674730.120000007</v>
      </c>
      <c r="F41" s="39">
        <f t="shared" si="1"/>
        <v>4.165920110708982</v>
      </c>
      <c r="G41" s="41">
        <v>18366486.610000014</v>
      </c>
      <c r="H41" s="39">
        <f t="shared" si="2"/>
        <v>3.820547428593199</v>
      </c>
      <c r="I41" s="4"/>
      <c r="J41" s="39" t="e">
        <f t="shared" si="3"/>
        <v>#DIV/0!</v>
      </c>
      <c r="K41" s="4"/>
      <c r="L41" s="39" t="e">
        <f t="shared" si="4"/>
        <v>#DIV/0!</v>
      </c>
      <c r="M41" s="4"/>
      <c r="N41" s="39" t="e">
        <f t="shared" si="5"/>
        <v>#DIV/0!</v>
      </c>
      <c r="O41" s="4"/>
      <c r="P41" s="39" t="e">
        <f t="shared" si="6"/>
        <v>#DIV/0!</v>
      </c>
      <c r="Q41" s="4"/>
      <c r="R41" s="39" t="e">
        <f t="shared" si="7"/>
        <v>#DIV/0!</v>
      </c>
      <c r="S41" s="4"/>
      <c r="T41" s="39" t="e">
        <f t="shared" si="8"/>
        <v>#DIV/0!</v>
      </c>
      <c r="U41" s="4"/>
      <c r="V41" s="39" t="e">
        <f t="shared" si="9"/>
        <v>#DIV/0!</v>
      </c>
      <c r="W41" s="4"/>
      <c r="X41" s="39" t="e">
        <f t="shared" si="10"/>
        <v>#DIV/0!</v>
      </c>
      <c r="Y41" s="4"/>
      <c r="Z41" s="39" t="e">
        <f t="shared" si="11"/>
        <v>#DIV/0!</v>
      </c>
      <c r="AA41" s="24">
        <f t="shared" si="12"/>
        <v>46898944.79000002</v>
      </c>
      <c r="AB41" s="8"/>
    </row>
    <row r="42" spans="1:28" ht="15" customHeight="1">
      <c r="A42" s="2" t="s">
        <v>63</v>
      </c>
      <c r="B42" s="3" t="s">
        <v>94</v>
      </c>
      <c r="C42" s="41">
        <v>16510935.079999998</v>
      </c>
      <c r="D42" s="39">
        <f t="shared" si="0"/>
        <v>4.5999150555077755</v>
      </c>
      <c r="E42" s="41">
        <v>18036665.590000004</v>
      </c>
      <c r="F42" s="39">
        <f t="shared" si="1"/>
        <v>5.1203195763789395</v>
      </c>
      <c r="G42" s="41">
        <v>28722281.800000016</v>
      </c>
      <c r="H42" s="39">
        <f t="shared" si="2"/>
        <v>5.97473225034623</v>
      </c>
      <c r="I42" s="4"/>
      <c r="J42" s="39" t="e">
        <f t="shared" si="3"/>
        <v>#DIV/0!</v>
      </c>
      <c r="K42" s="4"/>
      <c r="L42" s="39" t="e">
        <f t="shared" si="4"/>
        <v>#DIV/0!</v>
      </c>
      <c r="M42" s="4"/>
      <c r="N42" s="39" t="e">
        <f t="shared" si="5"/>
        <v>#DIV/0!</v>
      </c>
      <c r="O42" s="4"/>
      <c r="P42" s="39" t="e">
        <f t="shared" si="6"/>
        <v>#DIV/0!</v>
      </c>
      <c r="Q42" s="4"/>
      <c r="R42" s="39" t="e">
        <f t="shared" si="7"/>
        <v>#DIV/0!</v>
      </c>
      <c r="S42" s="4"/>
      <c r="T42" s="39" t="e">
        <f t="shared" si="8"/>
        <v>#DIV/0!</v>
      </c>
      <c r="U42" s="4"/>
      <c r="V42" s="39" t="e">
        <f t="shared" si="9"/>
        <v>#DIV/0!</v>
      </c>
      <c r="W42" s="4"/>
      <c r="X42" s="39" t="e">
        <f t="shared" si="10"/>
        <v>#DIV/0!</v>
      </c>
      <c r="Y42" s="4"/>
      <c r="Z42" s="39" t="e">
        <f t="shared" si="11"/>
        <v>#DIV/0!</v>
      </c>
      <c r="AA42" s="24">
        <f t="shared" si="12"/>
        <v>63269882.47000001</v>
      </c>
      <c r="AB42" s="8"/>
    </row>
    <row r="43" spans="1:28" ht="15" customHeight="1">
      <c r="A43" s="2" t="s">
        <v>64</v>
      </c>
      <c r="B43" s="3" t="s">
        <v>95</v>
      </c>
      <c r="C43" s="41">
        <v>20439888.97999999</v>
      </c>
      <c r="D43" s="39">
        <f t="shared" si="0"/>
        <v>5.694514126331931</v>
      </c>
      <c r="E43" s="41">
        <v>21257532.28999999</v>
      </c>
      <c r="F43" s="39">
        <f t="shared" si="1"/>
        <v>6.034671884715825</v>
      </c>
      <c r="G43" s="41">
        <v>31920571.290000018</v>
      </c>
      <c r="H43" s="39">
        <f t="shared" si="2"/>
        <v>6.640031877127497</v>
      </c>
      <c r="I43" s="4"/>
      <c r="J43" s="39" t="e">
        <f t="shared" si="3"/>
        <v>#DIV/0!</v>
      </c>
      <c r="K43" s="4"/>
      <c r="L43" s="39" t="e">
        <f t="shared" si="4"/>
        <v>#DIV/0!</v>
      </c>
      <c r="M43" s="4"/>
      <c r="N43" s="39" t="e">
        <f t="shared" si="5"/>
        <v>#DIV/0!</v>
      </c>
      <c r="O43" s="4"/>
      <c r="P43" s="39" t="e">
        <f t="shared" si="6"/>
        <v>#DIV/0!</v>
      </c>
      <c r="Q43" s="4"/>
      <c r="R43" s="39" t="e">
        <f t="shared" si="7"/>
        <v>#DIV/0!</v>
      </c>
      <c r="S43" s="4"/>
      <c r="T43" s="39" t="e">
        <f t="shared" si="8"/>
        <v>#DIV/0!</v>
      </c>
      <c r="U43" s="4"/>
      <c r="V43" s="39" t="e">
        <f t="shared" si="9"/>
        <v>#DIV/0!</v>
      </c>
      <c r="W43" s="4"/>
      <c r="X43" s="39" t="e">
        <f t="shared" si="10"/>
        <v>#DIV/0!</v>
      </c>
      <c r="Y43" s="4"/>
      <c r="Z43" s="39" t="e">
        <f t="shared" si="11"/>
        <v>#DIV/0!</v>
      </c>
      <c r="AA43" s="24">
        <f t="shared" si="12"/>
        <v>73617992.56</v>
      </c>
      <c r="AB43" s="8"/>
    </row>
    <row r="44" spans="1:28" ht="15" customHeight="1">
      <c r="A44" s="2" t="s">
        <v>65</v>
      </c>
      <c r="B44" s="3" t="s">
        <v>96</v>
      </c>
      <c r="C44" s="41">
        <v>9609731.69</v>
      </c>
      <c r="D44" s="39">
        <f t="shared" si="0"/>
        <v>2.677252939705774</v>
      </c>
      <c r="E44" s="41">
        <v>11127485.919999998</v>
      </c>
      <c r="F44" s="39">
        <f t="shared" si="1"/>
        <v>3.158914473839674</v>
      </c>
      <c r="G44" s="41">
        <v>15015608.950000003</v>
      </c>
      <c r="H44" s="39">
        <f t="shared" si="2"/>
        <v>3.1235068187428086</v>
      </c>
      <c r="I44" s="4"/>
      <c r="J44" s="39" t="e">
        <f t="shared" si="3"/>
        <v>#DIV/0!</v>
      </c>
      <c r="K44" s="4"/>
      <c r="L44" s="39" t="e">
        <f t="shared" si="4"/>
        <v>#DIV/0!</v>
      </c>
      <c r="M44" s="4"/>
      <c r="N44" s="39" t="e">
        <f t="shared" si="5"/>
        <v>#DIV/0!</v>
      </c>
      <c r="O44" s="4"/>
      <c r="P44" s="39" t="e">
        <f t="shared" si="6"/>
        <v>#DIV/0!</v>
      </c>
      <c r="Q44" s="4"/>
      <c r="R44" s="39" t="e">
        <f t="shared" si="7"/>
        <v>#DIV/0!</v>
      </c>
      <c r="S44" s="4"/>
      <c r="T44" s="39" t="e">
        <f t="shared" si="8"/>
        <v>#DIV/0!</v>
      </c>
      <c r="U44" s="4"/>
      <c r="V44" s="39" t="e">
        <f t="shared" si="9"/>
        <v>#DIV/0!</v>
      </c>
      <c r="W44" s="4"/>
      <c r="X44" s="39" t="e">
        <f t="shared" si="10"/>
        <v>#DIV/0!</v>
      </c>
      <c r="Y44" s="4"/>
      <c r="Z44" s="39" t="e">
        <f t="shared" si="11"/>
        <v>#DIV/0!</v>
      </c>
      <c r="AA44" s="24">
        <f>+C44+E44+G44+I44+K44+M44+O44+Q44+S44+U44+W44+Y44</f>
        <v>35752826.56</v>
      </c>
      <c r="AB44" s="8"/>
    </row>
    <row r="45" spans="1:28" ht="15" customHeight="1">
      <c r="A45" s="2" t="s">
        <v>164</v>
      </c>
      <c r="B45" s="3" t="s">
        <v>162</v>
      </c>
      <c r="C45" s="41">
        <v>0</v>
      </c>
      <c r="D45" s="39">
        <f t="shared" si="0"/>
        <v>0</v>
      </c>
      <c r="E45" s="41">
        <v>239909.4</v>
      </c>
      <c r="F45" s="39">
        <f t="shared" si="1"/>
        <v>0.06810642417511968</v>
      </c>
      <c r="G45" s="41">
        <v>10011222.13</v>
      </c>
      <c r="H45" s="39">
        <f t="shared" si="2"/>
        <v>2.0825076552758723</v>
      </c>
      <c r="I45" s="4"/>
      <c r="J45" s="39" t="e">
        <f t="shared" si="3"/>
        <v>#DIV/0!</v>
      </c>
      <c r="K45" s="4"/>
      <c r="L45" s="39" t="e">
        <f t="shared" si="4"/>
        <v>#DIV/0!</v>
      </c>
      <c r="M45" s="4"/>
      <c r="N45" s="39" t="e">
        <f t="shared" si="5"/>
        <v>#DIV/0!</v>
      </c>
      <c r="O45" s="4"/>
      <c r="P45" s="39" t="e">
        <f t="shared" si="6"/>
        <v>#DIV/0!</v>
      </c>
      <c r="Q45" s="4"/>
      <c r="R45" s="39" t="e">
        <f t="shared" si="7"/>
        <v>#DIV/0!</v>
      </c>
      <c r="S45" s="4"/>
      <c r="T45" s="39" t="e">
        <f t="shared" si="8"/>
        <v>#DIV/0!</v>
      </c>
      <c r="U45" s="4"/>
      <c r="V45" s="39" t="e">
        <f t="shared" si="9"/>
        <v>#DIV/0!</v>
      </c>
      <c r="W45" s="4"/>
      <c r="X45" s="39" t="e">
        <f t="shared" si="10"/>
        <v>#DIV/0!</v>
      </c>
      <c r="Y45" s="4"/>
      <c r="Z45" s="39" t="e">
        <f t="shared" si="11"/>
        <v>#DIV/0!</v>
      </c>
      <c r="AA45" s="24">
        <f>+C45+E45+G45+I45+K45+M45+O45+Q45+S45+U45+W45+Y45</f>
        <v>10251131.530000001</v>
      </c>
      <c r="AB45" s="8"/>
    </row>
    <row r="46" spans="1:28" ht="15" customHeight="1">
      <c r="A46" s="2" t="s">
        <v>167</v>
      </c>
      <c r="B46" s="3" t="s">
        <v>168</v>
      </c>
      <c r="C46" s="41">
        <v>433543.67000000004</v>
      </c>
      <c r="D46" s="39">
        <f t="shared" si="0"/>
        <v>0.12078444044448966</v>
      </c>
      <c r="E46" s="41">
        <v>798159.53</v>
      </c>
      <c r="F46" s="39">
        <f t="shared" si="1"/>
        <v>0.22658466700176885</v>
      </c>
      <c r="G46" s="41">
        <v>725008.9800000001</v>
      </c>
      <c r="H46" s="39">
        <f t="shared" si="2"/>
        <v>0.15081442918635468</v>
      </c>
      <c r="I46" s="4"/>
      <c r="J46" s="39" t="e">
        <f t="shared" si="3"/>
        <v>#DIV/0!</v>
      </c>
      <c r="K46" s="4"/>
      <c r="L46" s="39" t="e">
        <f t="shared" si="4"/>
        <v>#DIV/0!</v>
      </c>
      <c r="M46" s="4"/>
      <c r="N46" s="39" t="e">
        <f t="shared" si="5"/>
        <v>#DIV/0!</v>
      </c>
      <c r="O46" s="4"/>
      <c r="P46" s="39" t="e">
        <f t="shared" si="6"/>
        <v>#DIV/0!</v>
      </c>
      <c r="Q46" s="4"/>
      <c r="R46" s="39" t="e">
        <f t="shared" si="7"/>
        <v>#DIV/0!</v>
      </c>
      <c r="S46" s="4"/>
      <c r="T46" s="39" t="e">
        <f t="shared" si="8"/>
        <v>#DIV/0!</v>
      </c>
      <c r="U46" s="4"/>
      <c r="V46" s="39" t="e">
        <f t="shared" si="9"/>
        <v>#DIV/0!</v>
      </c>
      <c r="W46" s="4"/>
      <c r="X46" s="39" t="e">
        <f t="shared" si="10"/>
        <v>#DIV/0!</v>
      </c>
      <c r="Y46" s="4"/>
      <c r="Z46" s="39" t="e">
        <f t="shared" si="11"/>
        <v>#DIV/0!</v>
      </c>
      <c r="AA46" s="24">
        <f t="shared" si="12"/>
        <v>1956712.1800000002</v>
      </c>
      <c r="AB46" s="8"/>
    </row>
    <row r="47" spans="1:28" ht="18" customHeight="1">
      <c r="A47" s="58" t="s">
        <v>7</v>
      </c>
      <c r="B47" s="59"/>
      <c r="C47" s="42">
        <f>SUM(C13:C46)</f>
        <v>358939999.5600003</v>
      </c>
      <c r="D47" s="40">
        <f t="shared" si="0"/>
        <v>100</v>
      </c>
      <c r="E47" s="42">
        <f>SUM(E13:E46)</f>
        <v>352256637.9099999</v>
      </c>
      <c r="F47" s="40">
        <f t="shared" si="1"/>
        <v>100</v>
      </c>
      <c r="G47" s="6">
        <f aca="true" t="shared" si="13" ref="G47:AA47">SUM(G13:G46)</f>
        <v>480729187.46000016</v>
      </c>
      <c r="H47" s="40">
        <f t="shared" si="2"/>
        <v>100</v>
      </c>
      <c r="I47" s="6">
        <f t="shared" si="13"/>
        <v>0</v>
      </c>
      <c r="J47" s="40" t="e">
        <f t="shared" si="3"/>
        <v>#DIV/0!</v>
      </c>
      <c r="K47" s="6">
        <f t="shared" si="13"/>
        <v>0</v>
      </c>
      <c r="L47" s="40" t="e">
        <f t="shared" si="4"/>
        <v>#DIV/0!</v>
      </c>
      <c r="M47" s="6">
        <f t="shared" si="13"/>
        <v>0</v>
      </c>
      <c r="N47" s="40" t="e">
        <f t="shared" si="5"/>
        <v>#DIV/0!</v>
      </c>
      <c r="O47" s="6">
        <f t="shared" si="13"/>
        <v>0</v>
      </c>
      <c r="P47" s="40" t="e">
        <f t="shared" si="6"/>
        <v>#DIV/0!</v>
      </c>
      <c r="Q47" s="6">
        <f t="shared" si="13"/>
        <v>0</v>
      </c>
      <c r="R47" s="40" t="e">
        <f t="shared" si="7"/>
        <v>#DIV/0!</v>
      </c>
      <c r="S47" s="6">
        <f t="shared" si="13"/>
        <v>0</v>
      </c>
      <c r="T47" s="40" t="e">
        <f t="shared" si="8"/>
        <v>#DIV/0!</v>
      </c>
      <c r="U47" s="6">
        <f t="shared" si="13"/>
        <v>0</v>
      </c>
      <c r="V47" s="40" t="e">
        <f t="shared" si="9"/>
        <v>#DIV/0!</v>
      </c>
      <c r="W47" s="6">
        <f t="shared" si="13"/>
        <v>0</v>
      </c>
      <c r="X47" s="40" t="e">
        <f t="shared" si="10"/>
        <v>#DIV/0!</v>
      </c>
      <c r="Y47" s="6">
        <f t="shared" si="13"/>
        <v>0</v>
      </c>
      <c r="Z47" s="40" t="e">
        <f t="shared" si="11"/>
        <v>#DIV/0!</v>
      </c>
      <c r="AA47" s="6">
        <f t="shared" si="13"/>
        <v>1191925824.9300003</v>
      </c>
      <c r="AB47" s="18"/>
    </row>
    <row r="48" spans="1:4" ht="12.75">
      <c r="A48" s="33" t="s">
        <v>172</v>
      </c>
      <c r="C48" s="17">
        <v>1000000</v>
      </c>
      <c r="D48" s="17"/>
    </row>
    <row r="49" spans="1:27" s="46" customFormat="1" ht="12.75">
      <c r="A49" s="4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</row>
    <row r="50" spans="1:27" s="16" customFormat="1" ht="12.75">
      <c r="A50" s="5" t="s">
        <v>145</v>
      </c>
      <c r="B50" s="22" t="s">
        <v>146</v>
      </c>
      <c r="C50" s="5" t="s">
        <v>103</v>
      </c>
      <c r="D50" s="5"/>
      <c r="E50" s="5"/>
      <c r="F50" s="5"/>
      <c r="G50" s="5"/>
      <c r="H50" s="5"/>
      <c r="I50" s="5"/>
      <c r="J50" s="5"/>
      <c r="K50" s="5"/>
      <c r="L50" s="5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8" s="16" customFormat="1" ht="12.75">
      <c r="A51" s="5" t="s">
        <v>127</v>
      </c>
      <c r="B51" s="18">
        <f aca="true" t="shared" si="14" ref="B51:B85">+AA13</f>
        <v>290002867.9100002</v>
      </c>
      <c r="C51" s="51">
        <f>+B51/$B$85*100</f>
        <v>24.330613687897195</v>
      </c>
      <c r="D51" s="5"/>
      <c r="E51" s="5"/>
      <c r="F51" s="5"/>
      <c r="G51" s="5"/>
      <c r="H51" s="5"/>
      <c r="I51" s="5"/>
      <c r="J51" s="5"/>
      <c r="K51" s="5"/>
      <c r="L51" s="5"/>
      <c r="M51" s="8"/>
      <c r="N51" s="8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1:28" s="16" customFormat="1" ht="12.75">
      <c r="A52" s="5" t="s">
        <v>128</v>
      </c>
      <c r="B52" s="18">
        <f t="shared" si="14"/>
        <v>8406612.299999997</v>
      </c>
      <c r="C52" s="51">
        <f aca="true" t="shared" si="15" ref="C52:C84">+B52/$B$85*100</f>
        <v>0.7052965985105409</v>
      </c>
      <c r="D52" s="5"/>
      <c r="E52" s="5"/>
      <c r="F52" s="5"/>
      <c r="G52" s="5"/>
      <c r="H52" s="5"/>
      <c r="I52" s="5"/>
      <c r="J52" s="5"/>
      <c r="K52" s="5"/>
      <c r="L52" s="5"/>
      <c r="M52" s="8"/>
      <c r="N52" s="8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1:28" s="16" customFormat="1" ht="12.75">
      <c r="A53" s="5" t="s">
        <v>129</v>
      </c>
      <c r="B53" s="18">
        <f t="shared" si="14"/>
        <v>11581114.189999996</v>
      </c>
      <c r="C53" s="51">
        <f t="shared" si="15"/>
        <v>0.9716304444263665</v>
      </c>
      <c r="D53" s="5"/>
      <c r="E53" s="5"/>
      <c r="F53" s="5"/>
      <c r="G53" s="5"/>
      <c r="H53" s="5"/>
      <c r="I53" s="5"/>
      <c r="J53" s="5"/>
      <c r="K53" s="5"/>
      <c r="L53" s="5"/>
      <c r="M53" s="8"/>
      <c r="N53" s="8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1:28" s="16" customFormat="1" ht="12.75">
      <c r="A54" s="5" t="s">
        <v>130</v>
      </c>
      <c r="B54" s="18">
        <f t="shared" si="14"/>
        <v>7163403.2</v>
      </c>
      <c r="C54" s="51">
        <f t="shared" si="15"/>
        <v>0.6009940425966267</v>
      </c>
      <c r="D54" s="5"/>
      <c r="E54" s="5"/>
      <c r="F54" s="5"/>
      <c r="G54" s="5"/>
      <c r="H54" s="5"/>
      <c r="I54" s="5"/>
      <c r="J54" s="5"/>
      <c r="K54" s="5"/>
      <c r="L54" s="5"/>
      <c r="M54" s="8"/>
      <c r="N54" s="8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1:28" s="16" customFormat="1" ht="12.75">
      <c r="A55" s="5" t="s">
        <v>131</v>
      </c>
      <c r="B55" s="18">
        <f t="shared" si="14"/>
        <v>8707625.750000004</v>
      </c>
      <c r="C55" s="51">
        <f t="shared" si="15"/>
        <v>0.7305509762330543</v>
      </c>
      <c r="D55" s="5"/>
      <c r="E55" s="5"/>
      <c r="F55" s="5"/>
      <c r="G55" s="5"/>
      <c r="H55" s="5"/>
      <c r="I55" s="5"/>
      <c r="J55" s="5"/>
      <c r="K55" s="5"/>
      <c r="L55" s="5"/>
      <c r="M55" s="8"/>
      <c r="N55" s="8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1:28" s="16" customFormat="1" ht="12.75">
      <c r="A56" s="5" t="s">
        <v>132</v>
      </c>
      <c r="B56" s="18">
        <f t="shared" si="14"/>
        <v>43960167.30999999</v>
      </c>
      <c r="C56" s="51">
        <f t="shared" si="15"/>
        <v>3.6881630039840516</v>
      </c>
      <c r="D56" s="5"/>
      <c r="E56" s="5"/>
      <c r="F56" s="5"/>
      <c r="G56" s="5"/>
      <c r="H56" s="5"/>
      <c r="I56" s="5"/>
      <c r="J56" s="5"/>
      <c r="K56" s="5"/>
      <c r="L56" s="5"/>
      <c r="M56" s="8"/>
      <c r="N56" s="8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1:28" s="16" customFormat="1" ht="12.75">
      <c r="A57" s="5" t="s">
        <v>133</v>
      </c>
      <c r="B57" s="18">
        <f t="shared" si="14"/>
        <v>33030509.130000003</v>
      </c>
      <c r="C57" s="51">
        <f t="shared" si="15"/>
        <v>2.7711883104755977</v>
      </c>
      <c r="D57" s="5"/>
      <c r="E57" s="5"/>
      <c r="F57" s="5"/>
      <c r="G57" s="5"/>
      <c r="H57" s="5"/>
      <c r="I57" s="5"/>
      <c r="J57" s="5"/>
      <c r="K57" s="5"/>
      <c r="L57" s="5"/>
      <c r="M57" s="8"/>
      <c r="N57" s="8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1:28" s="16" customFormat="1" ht="12.75">
      <c r="A58" s="5" t="s">
        <v>158</v>
      </c>
      <c r="B58" s="18">
        <f t="shared" si="14"/>
        <v>35651715.339999974</v>
      </c>
      <c r="C58" s="51">
        <f t="shared" si="15"/>
        <v>2.9911018449569826</v>
      </c>
      <c r="D58" s="5"/>
      <c r="E58" s="5"/>
      <c r="F58" s="5"/>
      <c r="G58" s="5"/>
      <c r="H58" s="5"/>
      <c r="I58" s="5"/>
      <c r="J58" s="5"/>
      <c r="K58" s="5"/>
      <c r="L58" s="5"/>
      <c r="M58" s="8"/>
      <c r="N58" s="8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1:28" s="16" customFormat="1" ht="12.75">
      <c r="A59" s="5" t="s">
        <v>134</v>
      </c>
      <c r="B59" s="18">
        <f t="shared" si="14"/>
        <v>8801826.05</v>
      </c>
      <c r="C59" s="51">
        <f t="shared" si="15"/>
        <v>0.7384541777603415</v>
      </c>
      <c r="D59" s="5"/>
      <c r="E59" s="5"/>
      <c r="F59" s="5"/>
      <c r="G59" s="5"/>
      <c r="H59" s="5"/>
      <c r="I59" s="5"/>
      <c r="J59" s="5"/>
      <c r="K59" s="5"/>
      <c r="L59" s="5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5"/>
    </row>
    <row r="60" spans="1:28" s="16" customFormat="1" ht="12.75">
      <c r="A60" s="5" t="s">
        <v>135</v>
      </c>
      <c r="B60" s="18">
        <f t="shared" si="14"/>
        <v>21211978.10000001</v>
      </c>
      <c r="C60" s="51">
        <f t="shared" si="15"/>
        <v>1.7796391064222266</v>
      </c>
      <c r="D60" s="5"/>
      <c r="E60" s="5"/>
      <c r="F60" s="5"/>
      <c r="G60" s="5"/>
      <c r="H60" s="5"/>
      <c r="I60" s="5"/>
      <c r="J60" s="5"/>
      <c r="K60" s="5"/>
      <c r="L60" s="5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5"/>
    </row>
    <row r="61" spans="1:28" s="16" customFormat="1" ht="12.75">
      <c r="A61" s="5" t="s">
        <v>136</v>
      </c>
      <c r="B61" s="18">
        <f t="shared" si="14"/>
        <v>41483371.46000002</v>
      </c>
      <c r="C61" s="51">
        <f t="shared" si="15"/>
        <v>3.480365186519578</v>
      </c>
      <c r="D61" s="5"/>
      <c r="E61" s="5"/>
      <c r="F61" s="5"/>
      <c r="G61" s="5"/>
      <c r="H61" s="5"/>
      <c r="I61" s="5"/>
      <c r="J61" s="5"/>
      <c r="K61" s="5"/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5"/>
    </row>
    <row r="62" spans="1:28" s="16" customFormat="1" ht="12.75">
      <c r="A62" s="5" t="s">
        <v>147</v>
      </c>
      <c r="B62" s="18">
        <f t="shared" si="14"/>
        <v>37857266.140000015</v>
      </c>
      <c r="C62" s="51">
        <f t="shared" si="15"/>
        <v>3.1761427891054637</v>
      </c>
      <c r="D62" s="5"/>
      <c r="E62" s="5"/>
      <c r="F62" s="5"/>
      <c r="G62" s="5"/>
      <c r="H62" s="5"/>
      <c r="I62" s="5"/>
      <c r="J62" s="5"/>
      <c r="K62" s="5"/>
      <c r="L62" s="5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5"/>
    </row>
    <row r="63" spans="1:28" s="16" customFormat="1" ht="12.75">
      <c r="A63" s="5" t="s">
        <v>155</v>
      </c>
      <c r="B63" s="18">
        <f t="shared" si="14"/>
        <v>55104439.47000003</v>
      </c>
      <c r="C63" s="51">
        <f t="shared" si="15"/>
        <v>4.623143346460861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5"/>
    </row>
    <row r="64" spans="1:28" s="16" customFormat="1" ht="12.75">
      <c r="A64" s="5" t="s">
        <v>157</v>
      </c>
      <c r="B64" s="18">
        <f t="shared" si="14"/>
        <v>41720623.18999998</v>
      </c>
      <c r="C64" s="51">
        <f t="shared" si="15"/>
        <v>3.500270093774515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5"/>
    </row>
    <row r="65" spans="1:28" s="16" customFormat="1" ht="12.75">
      <c r="A65" s="5" t="s">
        <v>160</v>
      </c>
      <c r="B65" s="18">
        <f t="shared" si="14"/>
        <v>23916040.490000006</v>
      </c>
      <c r="C65" s="51">
        <f t="shared" si="15"/>
        <v>2.0065040952866804</v>
      </c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5"/>
    </row>
    <row r="66" spans="1:28" s="16" customFormat="1" ht="12.75">
      <c r="A66" s="5" t="s">
        <v>154</v>
      </c>
      <c r="B66" s="18">
        <f t="shared" si="14"/>
        <v>14914561.680000007</v>
      </c>
      <c r="C66" s="51">
        <f t="shared" si="15"/>
        <v>1.2512994825727441</v>
      </c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5"/>
    </row>
    <row r="67" spans="1:28" s="16" customFormat="1" ht="12.75">
      <c r="A67" s="5" t="s">
        <v>156</v>
      </c>
      <c r="B67" s="18">
        <f t="shared" si="14"/>
        <v>9708380.110000003</v>
      </c>
      <c r="C67" s="51">
        <f t="shared" si="15"/>
        <v>0.8145121036009232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5"/>
    </row>
    <row r="68" spans="1:28" s="16" customFormat="1" ht="12.75">
      <c r="A68" s="5" t="s">
        <v>148</v>
      </c>
      <c r="B68" s="18">
        <f t="shared" si="14"/>
        <v>11965805.22</v>
      </c>
      <c r="C68" s="51">
        <f t="shared" si="15"/>
        <v>1.0039051902162393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5"/>
    </row>
    <row r="69" spans="1:28" s="16" customFormat="1" ht="12.75">
      <c r="A69" s="5" t="s">
        <v>149</v>
      </c>
      <c r="B69" s="18">
        <f t="shared" si="14"/>
        <v>23909402.439999998</v>
      </c>
      <c r="C69" s="51">
        <f t="shared" si="15"/>
        <v>2.005947177241852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5"/>
    </row>
    <row r="70" spans="1:28" s="16" customFormat="1" ht="12.75">
      <c r="A70" s="5" t="s">
        <v>137</v>
      </c>
      <c r="B70" s="18">
        <f t="shared" si="14"/>
        <v>12698626.170000002</v>
      </c>
      <c r="C70" s="51">
        <f t="shared" si="15"/>
        <v>1.065387283704988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5"/>
    </row>
    <row r="71" spans="1:28" s="16" customFormat="1" ht="12.75">
      <c r="A71" s="5" t="s">
        <v>159</v>
      </c>
      <c r="B71" s="18">
        <f t="shared" si="14"/>
        <v>8554136.189999998</v>
      </c>
      <c r="C71" s="51">
        <f t="shared" si="15"/>
        <v>0.7176735339636061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5"/>
    </row>
    <row r="72" spans="1:28" s="16" customFormat="1" ht="12.75">
      <c r="A72" s="5" t="s">
        <v>138</v>
      </c>
      <c r="B72" s="18">
        <f t="shared" si="14"/>
        <v>16137341.830000006</v>
      </c>
      <c r="C72" s="51">
        <f t="shared" si="15"/>
        <v>1.3538880937450721</v>
      </c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5"/>
    </row>
    <row r="73" spans="1:28" s="16" customFormat="1" ht="12.75">
      <c r="A73" s="5" t="s">
        <v>139</v>
      </c>
      <c r="B73" s="18">
        <f t="shared" si="14"/>
        <v>13642722.369999997</v>
      </c>
      <c r="C73" s="51">
        <f t="shared" si="15"/>
        <v>1.14459491393277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5"/>
    </row>
    <row r="74" spans="1:28" s="16" customFormat="1" ht="12.75">
      <c r="A74" s="5" t="s">
        <v>140</v>
      </c>
      <c r="B74" s="18">
        <f t="shared" si="14"/>
        <v>85673528.60000001</v>
      </c>
      <c r="C74" s="51">
        <f t="shared" si="15"/>
        <v>7.187823840047384</v>
      </c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5"/>
    </row>
    <row r="75" spans="1:28" s="16" customFormat="1" ht="12.75">
      <c r="A75" s="5" t="s">
        <v>141</v>
      </c>
      <c r="B75" s="18">
        <f t="shared" si="14"/>
        <v>49592006.21</v>
      </c>
      <c r="C75" s="51">
        <f t="shared" si="15"/>
        <v>4.160662112754579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5"/>
    </row>
    <row r="76" spans="1:28" s="16" customFormat="1" ht="12.75">
      <c r="A76" s="5" t="s">
        <v>142</v>
      </c>
      <c r="B76" s="18">
        <f t="shared" si="14"/>
        <v>27940381.340000026</v>
      </c>
      <c r="C76" s="51">
        <f t="shared" si="15"/>
        <v>2.344137592760096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5"/>
    </row>
    <row r="77" spans="1:28" s="16" customFormat="1" ht="12.75">
      <c r="A77" s="5" t="s">
        <v>143</v>
      </c>
      <c r="B77" s="18">
        <f t="shared" si="14"/>
        <v>6542133.009999998</v>
      </c>
      <c r="C77" s="51">
        <f t="shared" si="15"/>
        <v>0.548870816720848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5"/>
    </row>
    <row r="78" spans="1:28" s="16" customFormat="1" ht="12.75">
      <c r="A78" s="5" t="s">
        <v>144</v>
      </c>
      <c r="B78" s="18">
        <f t="shared" si="14"/>
        <v>10299749.639999993</v>
      </c>
      <c r="C78" s="51">
        <f t="shared" si="15"/>
        <v>0.8641267287421077</v>
      </c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5"/>
    </row>
    <row r="79" spans="1:28" s="16" customFormat="1" ht="12.75">
      <c r="A79" s="5" t="s">
        <v>150</v>
      </c>
      <c r="B79" s="18">
        <f t="shared" si="14"/>
        <v>46898944.79000002</v>
      </c>
      <c r="C79" s="51">
        <f t="shared" si="15"/>
        <v>3.934720081491171</v>
      </c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5"/>
    </row>
    <row r="80" spans="1:28" s="16" customFormat="1" ht="12.75">
      <c r="A80" s="5" t="s">
        <v>151</v>
      </c>
      <c r="B80" s="18">
        <f t="shared" si="14"/>
        <v>63269882.47000001</v>
      </c>
      <c r="C80" s="51">
        <f t="shared" si="15"/>
        <v>5.308206362062483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5"/>
    </row>
    <row r="81" spans="1:28" s="16" customFormat="1" ht="12.75">
      <c r="A81" s="5" t="s">
        <v>152</v>
      </c>
      <c r="B81" s="18">
        <f t="shared" si="14"/>
        <v>73617992.56</v>
      </c>
      <c r="C81" s="51">
        <f t="shared" si="15"/>
        <v>6.176390428013711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5"/>
    </row>
    <row r="82" spans="1:28" s="16" customFormat="1" ht="12.75">
      <c r="A82" s="5" t="s">
        <v>153</v>
      </c>
      <c r="B82" s="18">
        <f t="shared" si="14"/>
        <v>35752826.56</v>
      </c>
      <c r="C82" s="51">
        <f t="shared" si="15"/>
        <v>2.9995848577322084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5"/>
    </row>
    <row r="83" spans="1:28" s="16" customFormat="1" ht="12.75">
      <c r="A83" s="5" t="s">
        <v>163</v>
      </c>
      <c r="B83" s="18">
        <f t="shared" si="14"/>
        <v>10251131.530000001</v>
      </c>
      <c r="C83" s="51">
        <f t="shared" si="15"/>
        <v>0.8600477744159988</v>
      </c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5"/>
    </row>
    <row r="84" spans="1:28" s="16" customFormat="1" ht="12.75">
      <c r="A84" s="12" t="s">
        <v>169</v>
      </c>
      <c r="B84" s="18">
        <f t="shared" si="14"/>
        <v>1956712.1800000002</v>
      </c>
      <c r="C84" s="51">
        <f t="shared" si="15"/>
        <v>0.1641639218711378</v>
      </c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5"/>
    </row>
    <row r="85" spans="1:27" s="46" customFormat="1" ht="12.75">
      <c r="A85" s="11"/>
      <c r="B85" s="18">
        <f t="shared" si="14"/>
        <v>1191925824.9300003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s="46" customFormat="1" ht="12.75">
      <c r="A86" s="49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</row>
    <row r="87" spans="1:27" s="46" customFormat="1" ht="12.75">
      <c r="A87" s="49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</row>
    <row r="88" spans="1:27" s="46" customFormat="1" ht="12.75">
      <c r="A88" s="49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</row>
    <row r="89" spans="1:27" s="46" customFormat="1" ht="12.75">
      <c r="A89" s="49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</row>
    <row r="90" spans="1:27" s="46" customFormat="1" ht="12.75">
      <c r="A90" s="49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</row>
    <row r="91" spans="1:27" s="46" customFormat="1" ht="12.75">
      <c r="A91" s="49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</row>
    <row r="92" spans="1:27" s="46" customFormat="1" ht="12.75">
      <c r="A92" s="49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</row>
    <row r="93" spans="1:27" s="46" customFormat="1" ht="12.75">
      <c r="A93" s="49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</row>
    <row r="94" spans="1:27" s="46" customFormat="1" ht="12.75">
      <c r="A94" s="49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1:27" s="46" customFormat="1" ht="12.75">
      <c r="A95" s="49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1:27" s="46" customFormat="1" ht="12.75">
      <c r="A96" s="49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1:27" s="46" customFormat="1" ht="12.75">
      <c r="A97" s="49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</row>
    <row r="98" spans="1:27" s="46" customFormat="1" ht="12.75">
      <c r="A98" s="49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1:27" s="46" customFormat="1" ht="12.75">
      <c r="A99" s="49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27" s="46" customFormat="1" ht="12.75">
      <c r="A100" s="49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</row>
    <row r="101" spans="1:27" s="46" customFormat="1" ht="12.75">
      <c r="A101" s="49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1:27" s="46" customFormat="1" ht="12.75">
      <c r="A102" s="49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1:27" s="46" customFormat="1" ht="12.75">
      <c r="A103" s="49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1:27" s="46" customFormat="1" ht="12.75">
      <c r="A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1:27" s="46" customFormat="1" ht="12.75">
      <c r="A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1:27" s="46" customFormat="1" ht="12.75">
      <c r="A106" s="49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s="46" customFormat="1" ht="12.75">
      <c r="A107" s="49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27" s="46" customFormat="1" ht="12.75">
      <c r="A108" s="49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1:27" s="46" customFormat="1" ht="12.75">
      <c r="A109" s="49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1:27" s="46" customFormat="1" ht="12.75">
      <c r="A110" s="49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1:27" s="46" customFormat="1" ht="12.75">
      <c r="A111" s="49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1:27" s="46" customFormat="1" ht="12.75">
      <c r="A112" s="49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1:27" s="46" customFormat="1" ht="12.75">
      <c r="A113" s="49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1:27" s="46" customFormat="1" ht="12.75">
      <c r="A114" s="49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1:27" s="46" customFormat="1" ht="12.75">
      <c r="A115" s="49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</row>
    <row r="116" spans="1:27" s="46" customFormat="1" ht="12.75">
      <c r="A116" s="49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1:27" s="46" customFormat="1" ht="12.75">
      <c r="A117" s="49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</row>
    <row r="118" spans="1:27" s="46" customFormat="1" ht="12.75">
      <c r="A118" s="49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1:27" s="46" customFormat="1" ht="12.75">
      <c r="A119" s="49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1:27" s="46" customFormat="1" ht="12.75">
      <c r="A120" s="49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1:27" s="46" customFormat="1" ht="12.75">
      <c r="A121" s="49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1:27" s="46" customFormat="1" ht="12.75">
      <c r="A122" s="49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1:27" s="46" customFormat="1" ht="12.75">
      <c r="A123" s="49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1:27" s="46" customFormat="1" ht="12.75">
      <c r="A124" s="49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1:27" s="46" customFormat="1" ht="12.75">
      <c r="A125" s="49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1:27" s="46" customFormat="1" ht="12.75">
      <c r="A126" s="49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1:27" s="46" customFormat="1" ht="12.75">
      <c r="A127" s="49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1:27" s="46" customFormat="1" ht="12.75">
      <c r="A128" s="49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1:27" s="46" customFormat="1" ht="12.75">
      <c r="A129" s="49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1:27" s="46" customFormat="1" ht="12.75">
      <c r="A130" s="49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</row>
    <row r="131" spans="1:27" s="46" customFormat="1" ht="12.75">
      <c r="A131" s="49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1:27" s="46" customFormat="1" ht="12.75">
      <c r="A132" s="49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1:27" s="46" customFormat="1" ht="12.75">
      <c r="A133" s="49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1:27" s="46" customFormat="1" ht="12.75">
      <c r="A134" s="49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1:27" s="46" customFormat="1" ht="12.75">
      <c r="A135" s="49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1:27" s="46" customFormat="1" ht="12.75">
      <c r="A136" s="49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</row>
    <row r="137" spans="1:27" s="46" customFormat="1" ht="12.75">
      <c r="A137" s="49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</row>
    <row r="138" spans="1:27" s="46" customFormat="1" ht="12.75">
      <c r="A138" s="49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1:27" s="46" customFormat="1" ht="12.75">
      <c r="A139" s="49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1:27" s="46" customFormat="1" ht="12.75">
      <c r="A140" s="49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1:27" s="46" customFormat="1" ht="12.75">
      <c r="A141" s="49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1:27" s="46" customFormat="1" ht="12.75">
      <c r="A142" s="49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1:27" s="46" customFormat="1" ht="12.75">
      <c r="A143" s="49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</row>
    <row r="144" spans="1:27" s="46" customFormat="1" ht="12.75">
      <c r="A144" s="49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</row>
    <row r="145" spans="1:27" s="46" customFormat="1" ht="12.75">
      <c r="A145" s="49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1:27" s="46" customFormat="1" ht="12.75">
      <c r="A146" s="49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</row>
    <row r="147" spans="1:27" s="46" customFormat="1" ht="12.75">
      <c r="A147" s="49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1:27" s="46" customFormat="1" ht="12.75">
      <c r="A148" s="49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1:27" s="46" customFormat="1" ht="12.75">
      <c r="A149" s="49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1:27" s="46" customFormat="1" ht="12.75">
      <c r="A150" s="49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1:27" s="46" customFormat="1" ht="12.75">
      <c r="A151" s="49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1:27" s="46" customFormat="1" ht="12.75">
      <c r="A152" s="49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1:27" s="46" customFormat="1" ht="12.75">
      <c r="A153" s="49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</sheetData>
  <sheetProtection/>
  <mergeCells count="17">
    <mergeCell ref="AA10:AA12"/>
    <mergeCell ref="A47:B47"/>
    <mergeCell ref="Y11:Z11"/>
    <mergeCell ref="W11:X11"/>
    <mergeCell ref="U11:V11"/>
    <mergeCell ref="S11:T11"/>
    <mergeCell ref="B10:B12"/>
    <mergeCell ref="A10:A12"/>
    <mergeCell ref="E11:F11"/>
    <mergeCell ref="C11:D11"/>
    <mergeCell ref="C10:Z10"/>
    <mergeCell ref="Q11:R11"/>
    <mergeCell ref="O11:P11"/>
    <mergeCell ref="M11:N11"/>
    <mergeCell ref="K11:L11"/>
    <mergeCell ref="I11:J11"/>
    <mergeCell ref="G11:H11"/>
  </mergeCells>
  <conditionalFormatting sqref="AA50">
    <cfRule type="cellIs" priority="1" dxfId="0" operator="equal" stopIfTrue="1">
      <formula>0</formula>
    </cfRule>
  </conditionalFormatting>
  <printOptions horizontalCentered="1"/>
  <pageMargins left="0.31496062992125984" right="0.31496062992125984" top="0.29" bottom="0.38" header="0" footer="0"/>
  <pageSetup fitToHeight="1" fitToWidth="1" horizontalDpi="600" verticalDpi="600" orientation="portrait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0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3" width="12.140625" style="5" bestFit="1" customWidth="1"/>
    <col min="4" max="4" width="11.421875" style="5" customWidth="1"/>
    <col min="5" max="5" width="12.140625" style="5" bestFit="1" customWidth="1"/>
    <col min="6" max="7" width="11.421875" style="5" customWidth="1"/>
    <col min="8" max="8" width="12.28125" style="5" bestFit="1" customWidth="1"/>
    <col min="9" max="9" width="13.7109375" style="18" bestFit="1" customWidth="1"/>
    <col min="10" max="10" width="15.57421875" style="18" bestFit="1" customWidth="1"/>
    <col min="11" max="14" width="11.421875" style="18" customWidth="1"/>
    <col min="15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9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H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10</v>
      </c>
      <c r="D10" s="66"/>
      <c r="E10" s="66"/>
      <c r="F10" s="66"/>
      <c r="G10" s="59"/>
      <c r="H10" s="63" t="s">
        <v>30</v>
      </c>
      <c r="I10" s="34"/>
      <c r="J10" s="34"/>
      <c r="K10" s="34"/>
      <c r="L10" s="34"/>
      <c r="M10" s="34"/>
      <c r="N10" s="34"/>
      <c r="P10" s="23"/>
      <c r="Q10" s="23"/>
      <c r="R10" s="23"/>
      <c r="S10" s="23"/>
    </row>
    <row r="11" spans="1:19" s="10" customFormat="1" ht="12.75">
      <c r="A11" s="65"/>
      <c r="B11" s="62"/>
      <c r="C11" s="1">
        <v>1</v>
      </c>
      <c r="D11" s="1">
        <v>2</v>
      </c>
      <c r="E11" s="1">
        <v>3</v>
      </c>
      <c r="F11" s="1">
        <v>4</v>
      </c>
      <c r="G11" s="1">
        <v>5</v>
      </c>
      <c r="H11" s="62"/>
      <c r="I11" s="34"/>
      <c r="J11" s="34"/>
      <c r="K11" s="34"/>
      <c r="L11" s="34"/>
      <c r="M11" s="34"/>
      <c r="N11" s="34"/>
      <c r="P11" s="23"/>
      <c r="Q11" s="23"/>
      <c r="R11" s="23"/>
      <c r="S11" s="23"/>
    </row>
    <row r="12" spans="1:8" ht="15" customHeight="1">
      <c r="A12" s="2" t="s">
        <v>5</v>
      </c>
      <c r="B12" s="3" t="s">
        <v>6</v>
      </c>
      <c r="C12" s="15">
        <v>290002867.9099998</v>
      </c>
      <c r="D12" s="15">
        <v>4958992.74</v>
      </c>
      <c r="E12" s="15">
        <v>75759786.3</v>
      </c>
      <c r="F12" s="15">
        <v>49652.86</v>
      </c>
      <c r="G12" s="15">
        <v>0</v>
      </c>
      <c r="H12" s="24">
        <f>SUM(C12:G12)</f>
        <v>370771299.8099998</v>
      </c>
    </row>
    <row r="13" spans="1:8" ht="15" customHeight="1">
      <c r="A13" s="2" t="s">
        <v>35</v>
      </c>
      <c r="B13" s="3" t="s">
        <v>66</v>
      </c>
      <c r="C13" s="15">
        <v>8406612.299999999</v>
      </c>
      <c r="D13" s="15">
        <v>8700</v>
      </c>
      <c r="E13" s="15">
        <v>120980.9</v>
      </c>
      <c r="F13" s="15">
        <v>293799.67000000004</v>
      </c>
      <c r="G13" s="15">
        <v>0</v>
      </c>
      <c r="H13" s="24">
        <f aca="true" t="shared" si="0" ref="H13:H45">SUM(C13:G13)</f>
        <v>8830092.87</v>
      </c>
    </row>
    <row r="14" spans="1:8" ht="15" customHeight="1">
      <c r="A14" s="2" t="s">
        <v>36</v>
      </c>
      <c r="B14" s="3" t="s">
        <v>67</v>
      </c>
      <c r="C14" s="15">
        <v>11581114.19000001</v>
      </c>
      <c r="D14" s="15">
        <v>113603.70999999999</v>
      </c>
      <c r="E14" s="15">
        <v>938789.72</v>
      </c>
      <c r="F14" s="15">
        <v>69316</v>
      </c>
      <c r="G14" s="15">
        <v>0</v>
      </c>
      <c r="H14" s="24">
        <f t="shared" si="0"/>
        <v>12702823.620000012</v>
      </c>
    </row>
    <row r="15" spans="1:8" ht="15" customHeight="1">
      <c r="A15" s="2" t="s">
        <v>37</v>
      </c>
      <c r="B15" s="3" t="s">
        <v>68</v>
      </c>
      <c r="C15" s="15">
        <v>7163403.199999998</v>
      </c>
      <c r="D15" s="15">
        <v>563926.9700000001</v>
      </c>
      <c r="E15" s="15">
        <v>0</v>
      </c>
      <c r="F15" s="15">
        <v>846112</v>
      </c>
      <c r="G15" s="15">
        <v>0</v>
      </c>
      <c r="H15" s="24">
        <f t="shared" si="0"/>
        <v>8573442.169999998</v>
      </c>
    </row>
    <row r="16" spans="1:8" ht="15" customHeight="1">
      <c r="A16" s="2" t="s">
        <v>38</v>
      </c>
      <c r="B16" s="3" t="s">
        <v>69</v>
      </c>
      <c r="C16" s="15">
        <v>8707625.749999998</v>
      </c>
      <c r="D16" s="15">
        <v>17300</v>
      </c>
      <c r="E16" s="15">
        <v>439533.33</v>
      </c>
      <c r="F16" s="15">
        <v>227861.5</v>
      </c>
      <c r="G16" s="15">
        <v>0</v>
      </c>
      <c r="H16" s="24">
        <f t="shared" si="0"/>
        <v>9392320.579999998</v>
      </c>
    </row>
    <row r="17" spans="1:8" ht="15" customHeight="1">
      <c r="A17" s="2" t="s">
        <v>39</v>
      </c>
      <c r="B17" s="3" t="s">
        <v>70</v>
      </c>
      <c r="C17" s="15">
        <v>43960167.31</v>
      </c>
      <c r="D17" s="15">
        <v>284823.73000000004</v>
      </c>
      <c r="E17" s="15">
        <v>1727851.54</v>
      </c>
      <c r="F17" s="15">
        <v>1324747.8900000001</v>
      </c>
      <c r="G17" s="15">
        <v>0</v>
      </c>
      <c r="H17" s="24">
        <f t="shared" si="0"/>
        <v>47297590.47</v>
      </c>
    </row>
    <row r="18" spans="1:8" ht="15" customHeight="1">
      <c r="A18" s="2" t="s">
        <v>40</v>
      </c>
      <c r="B18" s="3" t="s">
        <v>71</v>
      </c>
      <c r="C18" s="15">
        <v>33030509.13000001</v>
      </c>
      <c r="D18" s="15">
        <v>122913.4</v>
      </c>
      <c r="E18" s="15">
        <v>4000531.2100000004</v>
      </c>
      <c r="F18" s="15">
        <v>1656754.9700000002</v>
      </c>
      <c r="G18" s="15">
        <v>0</v>
      </c>
      <c r="H18" s="24">
        <f t="shared" si="0"/>
        <v>38810708.71000001</v>
      </c>
    </row>
    <row r="19" spans="1:8" ht="15" customHeight="1">
      <c r="A19" s="2" t="s">
        <v>41</v>
      </c>
      <c r="B19" s="3" t="s">
        <v>72</v>
      </c>
      <c r="C19" s="15">
        <v>35651715.34000003</v>
      </c>
      <c r="D19" s="15">
        <v>249488</v>
      </c>
      <c r="E19" s="15">
        <v>9945557.229999999</v>
      </c>
      <c r="F19" s="15">
        <v>1211824.67</v>
      </c>
      <c r="G19" s="15">
        <v>0</v>
      </c>
      <c r="H19" s="24">
        <f t="shared" si="0"/>
        <v>47058585.24000003</v>
      </c>
    </row>
    <row r="20" spans="1:8" ht="15" customHeight="1">
      <c r="A20" s="2" t="s">
        <v>42</v>
      </c>
      <c r="B20" s="3" t="s">
        <v>73</v>
      </c>
      <c r="C20" s="15">
        <v>8801826.050000006</v>
      </c>
      <c r="D20" s="15">
        <v>178684</v>
      </c>
      <c r="E20" s="15">
        <v>674042.26</v>
      </c>
      <c r="F20" s="15">
        <v>146366.69</v>
      </c>
      <c r="G20" s="15">
        <v>0</v>
      </c>
      <c r="H20" s="24">
        <f t="shared" si="0"/>
        <v>9800919.000000006</v>
      </c>
    </row>
    <row r="21" spans="1:8" ht="15" customHeight="1">
      <c r="A21" s="2" t="s">
        <v>43</v>
      </c>
      <c r="B21" s="3" t="s">
        <v>74</v>
      </c>
      <c r="C21" s="15">
        <v>21211978.100000005</v>
      </c>
      <c r="D21" s="15">
        <v>28591.780000000002</v>
      </c>
      <c r="E21" s="15">
        <v>3519481</v>
      </c>
      <c r="F21" s="15">
        <v>4200</v>
      </c>
      <c r="G21" s="15">
        <v>0</v>
      </c>
      <c r="H21" s="24">
        <f t="shared" si="0"/>
        <v>24764250.880000006</v>
      </c>
    </row>
    <row r="22" spans="1:8" ht="15" customHeight="1">
      <c r="A22" s="2" t="s">
        <v>44</v>
      </c>
      <c r="B22" s="3" t="s">
        <v>75</v>
      </c>
      <c r="C22" s="15">
        <v>41483371.45999999</v>
      </c>
      <c r="D22" s="15">
        <v>1466747.6300000001</v>
      </c>
      <c r="E22" s="15">
        <v>5958770.11</v>
      </c>
      <c r="F22" s="15">
        <v>3400386.6400000006</v>
      </c>
      <c r="G22" s="15">
        <v>0</v>
      </c>
      <c r="H22" s="24">
        <f t="shared" si="0"/>
        <v>52309275.839999996</v>
      </c>
    </row>
    <row r="23" spans="1:8" ht="15" customHeight="1">
      <c r="A23" s="2" t="s">
        <v>45</v>
      </c>
      <c r="B23" s="3" t="s">
        <v>76</v>
      </c>
      <c r="C23" s="15">
        <v>37857266.139999986</v>
      </c>
      <c r="D23" s="15">
        <v>83176.37</v>
      </c>
      <c r="E23" s="15">
        <v>4098409.1100000003</v>
      </c>
      <c r="F23" s="15">
        <v>1053379.45</v>
      </c>
      <c r="G23" s="15">
        <v>0</v>
      </c>
      <c r="H23" s="24">
        <f t="shared" si="0"/>
        <v>43092231.069999985</v>
      </c>
    </row>
    <row r="24" spans="1:8" ht="15" customHeight="1">
      <c r="A24" s="2" t="s">
        <v>46</v>
      </c>
      <c r="B24" s="3" t="s">
        <v>77</v>
      </c>
      <c r="C24" s="15">
        <v>55104439.46999994</v>
      </c>
      <c r="D24" s="15">
        <v>669685.6799999999</v>
      </c>
      <c r="E24" s="15">
        <v>9949773.549999999</v>
      </c>
      <c r="F24" s="15">
        <v>441462.33</v>
      </c>
      <c r="G24" s="15">
        <v>0</v>
      </c>
      <c r="H24" s="24">
        <f t="shared" si="0"/>
        <v>66165361.029999934</v>
      </c>
    </row>
    <row r="25" spans="1:8" ht="15" customHeight="1">
      <c r="A25" s="2" t="s">
        <v>47</v>
      </c>
      <c r="B25" s="3" t="s">
        <v>78</v>
      </c>
      <c r="C25" s="15">
        <v>41720623.19000002</v>
      </c>
      <c r="D25" s="15">
        <v>12573.76</v>
      </c>
      <c r="E25" s="15">
        <v>7712981.47</v>
      </c>
      <c r="F25" s="15">
        <v>633453.4</v>
      </c>
      <c r="G25" s="15">
        <v>0</v>
      </c>
      <c r="H25" s="24">
        <f t="shared" si="0"/>
        <v>50079631.820000015</v>
      </c>
    </row>
    <row r="26" spans="1:8" ht="15" customHeight="1">
      <c r="A26" s="2" t="s">
        <v>48</v>
      </c>
      <c r="B26" s="3" t="s">
        <v>79</v>
      </c>
      <c r="C26" s="15">
        <v>23916040.48999999</v>
      </c>
      <c r="D26" s="15">
        <v>4522.110000000001</v>
      </c>
      <c r="E26" s="15">
        <v>4649569.38</v>
      </c>
      <c r="F26" s="15">
        <v>71380</v>
      </c>
      <c r="G26" s="15">
        <v>0</v>
      </c>
      <c r="H26" s="24">
        <f t="shared" si="0"/>
        <v>28641511.97999999</v>
      </c>
    </row>
    <row r="27" spans="1:8" ht="15" customHeight="1">
      <c r="A27" s="2" t="s">
        <v>49</v>
      </c>
      <c r="B27" s="3" t="s">
        <v>80</v>
      </c>
      <c r="C27" s="15">
        <v>14914561.680000005</v>
      </c>
      <c r="D27" s="15">
        <v>788957.83</v>
      </c>
      <c r="E27" s="15">
        <v>2643939.0999999996</v>
      </c>
      <c r="F27" s="15">
        <v>395531.6</v>
      </c>
      <c r="G27" s="15">
        <v>0</v>
      </c>
      <c r="H27" s="24">
        <f t="shared" si="0"/>
        <v>18742990.21000001</v>
      </c>
    </row>
    <row r="28" spans="1:8" ht="15" customHeight="1">
      <c r="A28" s="2" t="s">
        <v>50</v>
      </c>
      <c r="B28" s="3" t="s">
        <v>81</v>
      </c>
      <c r="C28" s="15">
        <v>9708380.109999998</v>
      </c>
      <c r="D28" s="15">
        <v>88101.5</v>
      </c>
      <c r="E28" s="15">
        <v>474697.8</v>
      </c>
      <c r="F28" s="15">
        <v>0</v>
      </c>
      <c r="G28" s="15">
        <v>0</v>
      </c>
      <c r="H28" s="24">
        <f t="shared" si="0"/>
        <v>10271179.409999998</v>
      </c>
    </row>
    <row r="29" spans="1:8" ht="15" customHeight="1">
      <c r="A29" s="2" t="s">
        <v>51</v>
      </c>
      <c r="B29" s="3" t="s">
        <v>82</v>
      </c>
      <c r="C29" s="15">
        <v>11965805.219999999</v>
      </c>
      <c r="D29" s="15">
        <v>75460.2</v>
      </c>
      <c r="E29" s="15">
        <v>98752</v>
      </c>
      <c r="F29" s="15">
        <v>223550.7</v>
      </c>
      <c r="G29" s="15">
        <v>0</v>
      </c>
      <c r="H29" s="24">
        <f t="shared" si="0"/>
        <v>12363568.119999997</v>
      </c>
    </row>
    <row r="30" spans="1:8" ht="15" customHeight="1">
      <c r="A30" s="2" t="s">
        <v>52</v>
      </c>
      <c r="B30" s="3" t="s">
        <v>83</v>
      </c>
      <c r="C30" s="15">
        <v>23909402.43999997</v>
      </c>
      <c r="D30" s="15">
        <v>107656.7</v>
      </c>
      <c r="E30" s="15">
        <v>2145265.1399999997</v>
      </c>
      <c r="F30" s="15">
        <v>1374185.82</v>
      </c>
      <c r="G30" s="15">
        <v>0</v>
      </c>
      <c r="H30" s="24">
        <f t="shared" si="0"/>
        <v>27536510.09999997</v>
      </c>
    </row>
    <row r="31" spans="1:8" ht="15" customHeight="1">
      <c r="A31" s="2" t="s">
        <v>53</v>
      </c>
      <c r="B31" s="3" t="s">
        <v>84</v>
      </c>
      <c r="C31" s="15">
        <v>12698626.16999999</v>
      </c>
      <c r="D31" s="15">
        <v>0</v>
      </c>
      <c r="E31" s="15">
        <v>3971058.44</v>
      </c>
      <c r="F31" s="15">
        <v>434724.08</v>
      </c>
      <c r="G31" s="15">
        <v>0</v>
      </c>
      <c r="H31" s="24">
        <f t="shared" si="0"/>
        <v>17104408.68999999</v>
      </c>
    </row>
    <row r="32" spans="1:8" ht="15" customHeight="1">
      <c r="A32" s="2" t="s">
        <v>54</v>
      </c>
      <c r="B32" s="3" t="s">
        <v>85</v>
      </c>
      <c r="C32" s="15">
        <v>8554136.19</v>
      </c>
      <c r="D32" s="15">
        <v>0</v>
      </c>
      <c r="E32" s="15">
        <v>913301.4600000001</v>
      </c>
      <c r="F32" s="15">
        <v>103000</v>
      </c>
      <c r="G32" s="15">
        <v>0</v>
      </c>
      <c r="H32" s="24">
        <f t="shared" si="0"/>
        <v>9570437.65</v>
      </c>
    </row>
    <row r="33" spans="1:8" ht="15" customHeight="1">
      <c r="A33" s="2" t="s">
        <v>55</v>
      </c>
      <c r="B33" s="3" t="s">
        <v>86</v>
      </c>
      <c r="C33" s="15">
        <v>16137341.830000008</v>
      </c>
      <c r="D33" s="15">
        <v>102650.94</v>
      </c>
      <c r="E33" s="15">
        <v>3332666.38</v>
      </c>
      <c r="F33" s="15">
        <v>244689.4</v>
      </c>
      <c r="G33" s="15">
        <v>0</v>
      </c>
      <c r="H33" s="24">
        <f t="shared" si="0"/>
        <v>19817348.550000004</v>
      </c>
    </row>
    <row r="34" spans="1:8" ht="15" customHeight="1">
      <c r="A34" s="2" t="s">
        <v>56</v>
      </c>
      <c r="B34" s="3" t="s">
        <v>87</v>
      </c>
      <c r="C34" s="15">
        <v>13642722.369999997</v>
      </c>
      <c r="D34" s="15">
        <v>41127.5</v>
      </c>
      <c r="E34" s="15">
        <v>1016667.2999999999</v>
      </c>
      <c r="F34" s="15">
        <v>92274</v>
      </c>
      <c r="G34" s="15">
        <v>0</v>
      </c>
      <c r="H34" s="24">
        <f t="shared" si="0"/>
        <v>14792791.169999998</v>
      </c>
    </row>
    <row r="35" spans="1:8" ht="15" customHeight="1">
      <c r="A35" s="2" t="s">
        <v>57</v>
      </c>
      <c r="B35" s="3" t="s">
        <v>88</v>
      </c>
      <c r="C35" s="15">
        <v>85673528.59999998</v>
      </c>
      <c r="D35" s="15">
        <v>1840932.5700000003</v>
      </c>
      <c r="E35" s="15">
        <v>747798032.6</v>
      </c>
      <c r="F35" s="15">
        <v>0</v>
      </c>
      <c r="G35" s="15">
        <v>0</v>
      </c>
      <c r="H35" s="24">
        <f t="shared" si="0"/>
        <v>835312493.77</v>
      </c>
    </row>
    <row r="36" spans="1:8" ht="15" customHeight="1">
      <c r="A36" s="2" t="s">
        <v>58</v>
      </c>
      <c r="B36" s="3" t="s">
        <v>89</v>
      </c>
      <c r="C36" s="15">
        <v>49592006.21</v>
      </c>
      <c r="D36" s="15">
        <v>64730</v>
      </c>
      <c r="E36" s="15">
        <v>25421213.889999997</v>
      </c>
      <c r="F36" s="15">
        <v>360444.20000000007</v>
      </c>
      <c r="G36" s="15">
        <v>0</v>
      </c>
      <c r="H36" s="24">
        <f t="shared" si="0"/>
        <v>75438394.3</v>
      </c>
    </row>
    <row r="37" spans="1:8" ht="15" customHeight="1">
      <c r="A37" s="2" t="s">
        <v>59</v>
      </c>
      <c r="B37" s="3" t="s">
        <v>90</v>
      </c>
      <c r="C37" s="15">
        <v>27940381.340000015</v>
      </c>
      <c r="D37" s="15">
        <v>833746.5</v>
      </c>
      <c r="E37" s="15">
        <v>5140219.08</v>
      </c>
      <c r="F37" s="15">
        <v>897998.5</v>
      </c>
      <c r="G37" s="15">
        <v>0</v>
      </c>
      <c r="H37" s="24">
        <f t="shared" si="0"/>
        <v>34812345.42000002</v>
      </c>
    </row>
    <row r="38" spans="1:8" ht="15" customHeight="1">
      <c r="A38" s="2" t="s">
        <v>60</v>
      </c>
      <c r="B38" s="3" t="s">
        <v>91</v>
      </c>
      <c r="C38" s="15">
        <v>6542133.01</v>
      </c>
      <c r="D38" s="15">
        <v>0</v>
      </c>
      <c r="E38" s="15">
        <v>2441114.4499999997</v>
      </c>
      <c r="F38" s="15">
        <v>0</v>
      </c>
      <c r="G38" s="15">
        <v>0</v>
      </c>
      <c r="H38" s="24">
        <f t="shared" si="0"/>
        <v>8983247.459999999</v>
      </c>
    </row>
    <row r="39" spans="1:8" ht="15" customHeight="1">
      <c r="A39" s="2" t="s">
        <v>61</v>
      </c>
      <c r="B39" s="3" t="s">
        <v>92</v>
      </c>
      <c r="C39" s="15">
        <v>10299749.639999993</v>
      </c>
      <c r="D39" s="15">
        <v>467504.47</v>
      </c>
      <c r="E39" s="15">
        <v>27970436.35</v>
      </c>
      <c r="F39" s="15">
        <v>360</v>
      </c>
      <c r="G39" s="15">
        <v>0</v>
      </c>
      <c r="H39" s="24">
        <f t="shared" si="0"/>
        <v>38738050.45999999</v>
      </c>
    </row>
    <row r="40" spans="1:8" ht="15" customHeight="1">
      <c r="A40" s="2" t="s">
        <v>62</v>
      </c>
      <c r="B40" s="3" t="s">
        <v>93</v>
      </c>
      <c r="C40" s="15">
        <v>46898944.78999999</v>
      </c>
      <c r="D40" s="15">
        <v>200483.16</v>
      </c>
      <c r="E40" s="15">
        <v>24503861.330000002</v>
      </c>
      <c r="F40" s="15">
        <v>1709000</v>
      </c>
      <c r="G40" s="15">
        <v>0</v>
      </c>
      <c r="H40" s="24">
        <f t="shared" si="0"/>
        <v>73312289.27999999</v>
      </c>
    </row>
    <row r="41" spans="1:8" ht="15" customHeight="1">
      <c r="A41" s="2" t="s">
        <v>63</v>
      </c>
      <c r="B41" s="3" t="s">
        <v>94</v>
      </c>
      <c r="C41" s="15">
        <v>63269882.469999984</v>
      </c>
      <c r="D41" s="15">
        <v>1181700</v>
      </c>
      <c r="E41" s="15">
        <v>12895414.879999999</v>
      </c>
      <c r="F41" s="15">
        <v>92897.88</v>
      </c>
      <c r="G41" s="15">
        <v>0</v>
      </c>
      <c r="H41" s="24">
        <f t="shared" si="0"/>
        <v>77439895.22999997</v>
      </c>
    </row>
    <row r="42" spans="1:8" ht="15" customHeight="1">
      <c r="A42" s="2" t="s">
        <v>64</v>
      </c>
      <c r="B42" s="3" t="s">
        <v>95</v>
      </c>
      <c r="C42" s="15">
        <v>73617992.56000002</v>
      </c>
      <c r="D42" s="15">
        <v>889280.64</v>
      </c>
      <c r="E42" s="15">
        <v>10152412.110000001</v>
      </c>
      <c r="F42" s="15">
        <v>873900</v>
      </c>
      <c r="G42" s="15">
        <v>0</v>
      </c>
      <c r="H42" s="24">
        <f>SUM(C42:G42)</f>
        <v>85533585.31000002</v>
      </c>
    </row>
    <row r="43" spans="1:8" ht="15" customHeight="1">
      <c r="A43" s="2" t="s">
        <v>65</v>
      </c>
      <c r="B43" s="3" t="s">
        <v>96</v>
      </c>
      <c r="C43" s="15">
        <v>35752826.56000002</v>
      </c>
      <c r="D43" s="15">
        <v>145533.35</v>
      </c>
      <c r="E43" s="15">
        <v>4097092.27</v>
      </c>
      <c r="F43" s="15">
        <v>1067555.5</v>
      </c>
      <c r="G43" s="15">
        <v>0</v>
      </c>
      <c r="H43" s="24">
        <f>SUM(C43:G43)</f>
        <v>41063007.68000002</v>
      </c>
    </row>
    <row r="44" spans="1:8" ht="15" customHeight="1">
      <c r="A44" s="2" t="s">
        <v>164</v>
      </c>
      <c r="B44" s="3" t="s">
        <v>162</v>
      </c>
      <c r="C44" s="15">
        <v>10251131.53</v>
      </c>
      <c r="D44" s="15">
        <v>575</v>
      </c>
      <c r="E44" s="15">
        <v>17729793.150000002</v>
      </c>
      <c r="F44" s="15">
        <v>0</v>
      </c>
      <c r="G44" s="15">
        <v>0</v>
      </c>
      <c r="H44" s="24">
        <f>SUM(C44:G44)</f>
        <v>27981499.68</v>
      </c>
    </row>
    <row r="45" spans="1:8" ht="15" customHeight="1">
      <c r="A45" s="2" t="s">
        <v>167</v>
      </c>
      <c r="B45" s="3" t="s">
        <v>168</v>
      </c>
      <c r="C45" s="15">
        <v>1956712.18</v>
      </c>
      <c r="D45" s="15">
        <v>0</v>
      </c>
      <c r="E45" s="15">
        <v>0</v>
      </c>
      <c r="F45" s="15">
        <v>0</v>
      </c>
      <c r="G45" s="15">
        <v>0</v>
      </c>
      <c r="H45" s="24">
        <f t="shared" si="0"/>
        <v>1956712.18</v>
      </c>
    </row>
    <row r="46" spans="1:9" ht="19.5" customHeight="1">
      <c r="A46" s="58" t="s">
        <v>7</v>
      </c>
      <c r="B46" s="59"/>
      <c r="C46" s="6">
        <f aca="true" t="shared" si="1" ref="C46:H46">SUM(C12:C45)</f>
        <v>1191925824.9299998</v>
      </c>
      <c r="D46" s="6">
        <f t="shared" si="1"/>
        <v>15592170.24</v>
      </c>
      <c r="E46" s="6">
        <f t="shared" si="1"/>
        <v>1022241994.8400002</v>
      </c>
      <c r="F46" s="6">
        <f t="shared" si="1"/>
        <v>19300809.749999996</v>
      </c>
      <c r="G46" s="6">
        <f t="shared" si="1"/>
        <v>0</v>
      </c>
      <c r="H46" s="6">
        <f t="shared" si="1"/>
        <v>2249060799.7599993</v>
      </c>
      <c r="I46" s="5"/>
    </row>
    <row r="47" spans="1:8" ht="12.75">
      <c r="A47" s="33" t="s">
        <v>172</v>
      </c>
      <c r="C47" s="8"/>
      <c r="D47" s="8"/>
      <c r="E47" s="8"/>
      <c r="F47" s="8"/>
      <c r="G47" s="8"/>
      <c r="H47" s="8"/>
    </row>
    <row r="48" spans="3:8" ht="12.75">
      <c r="C48" s="8"/>
      <c r="D48" s="8"/>
      <c r="E48" s="8"/>
      <c r="F48" s="8"/>
      <c r="G48" s="8"/>
      <c r="H48" s="8"/>
    </row>
    <row r="49" ht="12.75">
      <c r="A49" s="12" t="s">
        <v>8</v>
      </c>
    </row>
    <row r="50" ht="12.75">
      <c r="A50" s="12" t="s">
        <v>15</v>
      </c>
    </row>
    <row r="51" ht="12.75">
      <c r="A51" s="12" t="s">
        <v>16</v>
      </c>
    </row>
    <row r="52" ht="12.75">
      <c r="A52" s="12" t="s">
        <v>18</v>
      </c>
    </row>
    <row r="53" ht="12.75">
      <c r="A53" s="12" t="s">
        <v>17</v>
      </c>
    </row>
    <row r="54" ht="12.75">
      <c r="A54" s="12" t="s">
        <v>32</v>
      </c>
    </row>
    <row r="55" spans="1:14" s="46" customFormat="1" ht="12.75">
      <c r="A55" s="49"/>
      <c r="I55" s="48"/>
      <c r="J55" s="48"/>
      <c r="K55" s="48"/>
      <c r="L55" s="48"/>
      <c r="M55" s="48"/>
      <c r="N55" s="48"/>
    </row>
    <row r="56" spans="1:14" s="46" customFormat="1" ht="12.75">
      <c r="A56" s="49"/>
      <c r="I56" s="48"/>
      <c r="J56" s="48"/>
      <c r="K56" s="48"/>
      <c r="L56" s="48"/>
      <c r="M56" s="48"/>
      <c r="N56" s="48"/>
    </row>
    <row r="57" spans="1:14" s="46" customFormat="1" ht="12.75">
      <c r="A57" s="49"/>
      <c r="C57" s="67"/>
      <c r="D57" s="67"/>
      <c r="E57" s="67"/>
      <c r="F57" s="67"/>
      <c r="I57" s="48"/>
      <c r="J57" s="48"/>
      <c r="K57" s="48"/>
      <c r="L57" s="48"/>
      <c r="M57" s="48"/>
      <c r="N57" s="48"/>
    </row>
    <row r="58" spans="1:14" s="46" customFormat="1" ht="12.75">
      <c r="A58" s="49"/>
      <c r="C58" s="16">
        <v>1000000</v>
      </c>
      <c r="D58" s="16"/>
      <c r="E58" s="16"/>
      <c r="F58" s="16"/>
      <c r="I58" s="48"/>
      <c r="J58" s="48"/>
      <c r="K58" s="48"/>
      <c r="L58" s="48"/>
      <c r="M58" s="48"/>
      <c r="N58" s="48"/>
    </row>
    <row r="59" spans="1:14" s="46" customFormat="1" ht="12.75">
      <c r="A59" s="49"/>
      <c r="C59" s="16" t="s">
        <v>101</v>
      </c>
      <c r="D59" s="44" t="s">
        <v>102</v>
      </c>
      <c r="E59" s="44" t="s">
        <v>103</v>
      </c>
      <c r="F59" s="16"/>
      <c r="I59" s="48"/>
      <c r="J59" s="48"/>
      <c r="K59" s="48"/>
      <c r="L59" s="48"/>
      <c r="M59" s="48"/>
      <c r="N59" s="48"/>
    </row>
    <row r="60" spans="1:14" s="46" customFormat="1" ht="12.75">
      <c r="A60" s="49"/>
      <c r="C60" s="16" t="s">
        <v>97</v>
      </c>
      <c r="D60" s="25">
        <f>+C46/$C$58</f>
        <v>1191.9258249299999</v>
      </c>
      <c r="E60" s="25">
        <f>+C46/H46*100</f>
        <v>52.99660307347814</v>
      </c>
      <c r="F60" s="16"/>
      <c r="I60" s="48"/>
      <c r="J60" s="48"/>
      <c r="K60" s="48"/>
      <c r="L60" s="48"/>
      <c r="M60" s="48"/>
      <c r="N60" s="48"/>
    </row>
    <row r="61" spans="1:14" s="46" customFormat="1" ht="12.75">
      <c r="A61" s="49"/>
      <c r="C61" s="16" t="s">
        <v>98</v>
      </c>
      <c r="D61" s="25">
        <f>+D46/$C$58</f>
        <v>15.59217024</v>
      </c>
      <c r="E61" s="25">
        <f>+D46/H46*100</f>
        <v>0.6932747323533389</v>
      </c>
      <c r="F61" s="16"/>
      <c r="I61" s="48"/>
      <c r="J61" s="48"/>
      <c r="K61" s="48"/>
      <c r="L61" s="48"/>
      <c r="M61" s="48"/>
      <c r="N61" s="48"/>
    </row>
    <row r="62" spans="1:14" s="46" customFormat="1" ht="12.75">
      <c r="A62" s="49"/>
      <c r="C62" s="16" t="s">
        <v>99</v>
      </c>
      <c r="D62" s="25">
        <f>+E46/$C$58</f>
        <v>1022.2419948400002</v>
      </c>
      <c r="E62" s="25">
        <f>+E46/H46*100</f>
        <v>45.45195020735256</v>
      </c>
      <c r="F62" s="16"/>
      <c r="I62" s="48"/>
      <c r="J62" s="48"/>
      <c r="K62" s="48"/>
      <c r="L62" s="48"/>
      <c r="M62" s="48"/>
      <c r="N62" s="48"/>
    </row>
    <row r="63" spans="1:14" s="46" customFormat="1" ht="12.75">
      <c r="A63" s="49"/>
      <c r="C63" s="16" t="s">
        <v>100</v>
      </c>
      <c r="D63" s="25">
        <f>+F46/$C$58</f>
        <v>19.300809749999996</v>
      </c>
      <c r="E63" s="25">
        <f>+F46/H46*100</f>
        <v>0.8581719868159907</v>
      </c>
      <c r="F63" s="16"/>
      <c r="I63" s="48"/>
      <c r="J63" s="48"/>
      <c r="K63" s="48"/>
      <c r="L63" s="48"/>
      <c r="M63" s="48"/>
      <c r="N63" s="48"/>
    </row>
    <row r="64" spans="1:14" s="46" customFormat="1" ht="12.75">
      <c r="A64" s="49"/>
      <c r="C64" s="16" t="s">
        <v>161</v>
      </c>
      <c r="D64" s="16">
        <f>+G46/C58</f>
        <v>0</v>
      </c>
      <c r="E64" s="25">
        <f>+G46/H46*100</f>
        <v>0</v>
      </c>
      <c r="F64" s="16"/>
      <c r="I64" s="48"/>
      <c r="J64" s="48"/>
      <c r="K64" s="48"/>
      <c r="L64" s="48"/>
      <c r="M64" s="48"/>
      <c r="N64" s="48"/>
    </row>
    <row r="65" spans="1:14" s="46" customFormat="1" ht="12.75">
      <c r="A65" s="49"/>
      <c r="C65" s="16"/>
      <c r="D65" s="16"/>
      <c r="E65" s="16"/>
      <c r="F65" s="16"/>
      <c r="I65" s="48"/>
      <c r="J65" s="48"/>
      <c r="K65" s="48"/>
      <c r="L65" s="48"/>
      <c r="M65" s="48"/>
      <c r="N65" s="48"/>
    </row>
    <row r="66" spans="1:14" s="46" customFormat="1" ht="12.75">
      <c r="A66" s="49"/>
      <c r="I66" s="48"/>
      <c r="J66" s="48"/>
      <c r="K66" s="48"/>
      <c r="L66" s="48"/>
      <c r="M66" s="48"/>
      <c r="N66" s="48"/>
    </row>
    <row r="67" spans="1:14" s="46" customFormat="1" ht="12.75">
      <c r="A67" s="49"/>
      <c r="I67" s="48"/>
      <c r="J67" s="48"/>
      <c r="K67" s="48"/>
      <c r="L67" s="48"/>
      <c r="M67" s="48"/>
      <c r="N67" s="48"/>
    </row>
    <row r="68" spans="1:14" s="46" customFormat="1" ht="12.75">
      <c r="A68" s="49"/>
      <c r="I68" s="48"/>
      <c r="J68" s="48"/>
      <c r="K68" s="48"/>
      <c r="L68" s="48"/>
      <c r="M68" s="48"/>
      <c r="N68" s="48"/>
    </row>
    <row r="69" spans="1:14" s="46" customFormat="1" ht="12.75">
      <c r="A69" s="49"/>
      <c r="I69" s="48"/>
      <c r="J69" s="48"/>
      <c r="K69" s="48"/>
      <c r="L69" s="48"/>
      <c r="M69" s="48"/>
      <c r="N69" s="48"/>
    </row>
    <row r="70" spans="1:14" s="46" customFormat="1" ht="12.75">
      <c r="A70" s="49"/>
      <c r="I70" s="48"/>
      <c r="J70" s="48"/>
      <c r="K70" s="48"/>
      <c r="L70" s="48"/>
      <c r="M70" s="48"/>
      <c r="N70" s="48"/>
    </row>
    <row r="71" spans="1:14" s="46" customFormat="1" ht="12.75">
      <c r="A71" s="49"/>
      <c r="I71" s="48"/>
      <c r="J71" s="48"/>
      <c r="K71" s="48"/>
      <c r="L71" s="48"/>
      <c r="M71" s="48"/>
      <c r="N71" s="48"/>
    </row>
    <row r="72" spans="1:14" s="46" customFormat="1" ht="12.75">
      <c r="A72" s="49"/>
      <c r="I72" s="48"/>
      <c r="J72" s="48"/>
      <c r="K72" s="48"/>
      <c r="L72" s="48"/>
      <c r="M72" s="48"/>
      <c r="N72" s="48"/>
    </row>
    <row r="73" spans="1:14" s="46" customFormat="1" ht="12.75">
      <c r="A73" s="49"/>
      <c r="I73" s="48"/>
      <c r="J73" s="48"/>
      <c r="K73" s="48"/>
      <c r="L73" s="48"/>
      <c r="M73" s="48"/>
      <c r="N73" s="48"/>
    </row>
    <row r="74" spans="1:14" s="46" customFormat="1" ht="12.75">
      <c r="A74" s="49"/>
      <c r="I74" s="48"/>
      <c r="J74" s="48"/>
      <c r="K74" s="48"/>
      <c r="L74" s="48"/>
      <c r="M74" s="48"/>
      <c r="N74" s="48"/>
    </row>
    <row r="75" spans="1:14" s="46" customFormat="1" ht="12.75">
      <c r="A75" s="49"/>
      <c r="I75" s="48"/>
      <c r="J75" s="48"/>
      <c r="K75" s="48"/>
      <c r="L75" s="48"/>
      <c r="M75" s="48"/>
      <c r="N75" s="48"/>
    </row>
    <row r="76" spans="1:14" s="46" customFormat="1" ht="12.75">
      <c r="A76" s="49"/>
      <c r="I76" s="48"/>
      <c r="J76" s="48"/>
      <c r="K76" s="48"/>
      <c r="L76" s="48"/>
      <c r="M76" s="48"/>
      <c r="N76" s="48"/>
    </row>
    <row r="77" spans="1:14" s="46" customFormat="1" ht="12.75">
      <c r="A77" s="49"/>
      <c r="I77" s="48"/>
      <c r="J77" s="48"/>
      <c r="K77" s="48"/>
      <c r="L77" s="48"/>
      <c r="M77" s="48"/>
      <c r="N77" s="48"/>
    </row>
    <row r="78" spans="1:14" s="46" customFormat="1" ht="12.75">
      <c r="A78" s="49"/>
      <c r="I78" s="48"/>
      <c r="J78" s="48"/>
      <c r="K78" s="48"/>
      <c r="L78" s="48"/>
      <c r="M78" s="48"/>
      <c r="N78" s="48"/>
    </row>
    <row r="79" spans="1:14" s="46" customFormat="1" ht="12.75">
      <c r="A79" s="49"/>
      <c r="I79" s="48"/>
      <c r="J79" s="48"/>
      <c r="K79" s="48"/>
      <c r="L79" s="48"/>
      <c r="M79" s="48"/>
      <c r="N79" s="48"/>
    </row>
    <row r="80" spans="1:14" s="46" customFormat="1" ht="12.75">
      <c r="A80" s="49"/>
      <c r="I80" s="48"/>
      <c r="J80" s="48"/>
      <c r="K80" s="48"/>
      <c r="L80" s="48"/>
      <c r="M80" s="48"/>
      <c r="N80" s="48"/>
    </row>
  </sheetData>
  <sheetProtection/>
  <mergeCells count="6">
    <mergeCell ref="H10:H11"/>
    <mergeCell ref="A46:B46"/>
    <mergeCell ref="A10:A11"/>
    <mergeCell ref="B10:B11"/>
    <mergeCell ref="C10:G10"/>
    <mergeCell ref="C57:F57"/>
  </mergeCells>
  <conditionalFormatting sqref="H48">
    <cfRule type="cellIs" priority="1" dxfId="0" operator="equal" stopIfTrue="1">
      <formula>0</formula>
    </cfRule>
  </conditionalFormatting>
  <printOptions horizontalCentered="1"/>
  <pageMargins left="0.2755905511811024" right="0.2755905511811024" top="0.7086614173228347" bottom="0.984251968503937" header="0" footer="0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4" width="11.421875" style="5" customWidth="1"/>
    <col min="5" max="5" width="12.140625" style="5" bestFit="1" customWidth="1"/>
    <col min="6" max="9" width="11.421875" style="5" customWidth="1"/>
    <col min="10" max="10" width="11.421875" style="5" bestFit="1" customWidth="1"/>
    <col min="11" max="11" width="11.421875" style="5" customWidth="1"/>
    <col min="12" max="12" width="16.00390625" style="18" bestFit="1" customWidth="1"/>
    <col min="13" max="16" width="11.421875" style="5" customWidth="1"/>
    <col min="17" max="20" width="11.421875" style="16" customWidth="1"/>
    <col min="2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18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18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18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18"/>
      <c r="M4" s="5"/>
    </row>
    <row r="5" ht="4.5" customHeight="1">
      <c r="A5" s="10"/>
    </row>
    <row r="6" spans="1:20" ht="15.75">
      <c r="A6" s="21" t="s">
        <v>171</v>
      </c>
      <c r="Q6" s="5"/>
      <c r="R6" s="5"/>
      <c r="S6" s="5"/>
      <c r="T6" s="5"/>
    </row>
    <row r="7" spans="1:20" ht="15.75">
      <c r="A7" s="21" t="s">
        <v>11</v>
      </c>
      <c r="Q7" s="5"/>
      <c r="R7" s="5"/>
      <c r="S7" s="5"/>
      <c r="T7" s="5"/>
    </row>
    <row r="8" spans="1:20" ht="15.75">
      <c r="A8" s="21" t="s">
        <v>0</v>
      </c>
      <c r="Q8" s="5"/>
      <c r="R8" s="5"/>
      <c r="S8" s="5"/>
      <c r="T8" s="5"/>
    </row>
    <row r="9" spans="1:20" ht="12.75">
      <c r="A9" s="10"/>
      <c r="J9" s="20" t="s">
        <v>34</v>
      </c>
      <c r="Q9" s="5"/>
      <c r="R9" s="5"/>
      <c r="S9" s="5"/>
      <c r="T9" s="5"/>
    </row>
    <row r="10" spans="1:2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  <c r="L10" s="34"/>
      <c r="Q10" s="23"/>
      <c r="R10" s="23"/>
      <c r="S10" s="23"/>
      <c r="T10" s="23"/>
    </row>
    <row r="11" spans="1:20" s="10" customFormat="1" ht="12.75">
      <c r="A11" s="65"/>
      <c r="B11" s="62"/>
      <c r="C11" s="7" t="s">
        <v>105</v>
      </c>
      <c r="D11" s="7" t="s">
        <v>106</v>
      </c>
      <c r="E11" s="7" t="s">
        <v>107</v>
      </c>
      <c r="F11" s="7" t="s">
        <v>108</v>
      </c>
      <c r="G11" s="7" t="s">
        <v>109</v>
      </c>
      <c r="H11" s="7" t="s">
        <v>110</v>
      </c>
      <c r="I11" s="7" t="s">
        <v>117</v>
      </c>
      <c r="J11" s="62"/>
      <c r="L11" s="34"/>
      <c r="Q11" s="23"/>
      <c r="R11" s="23"/>
      <c r="S11" s="23"/>
      <c r="T11" s="23"/>
    </row>
    <row r="12" spans="1:13" ht="15" customHeight="1">
      <c r="A12" s="2" t="s">
        <v>5</v>
      </c>
      <c r="B12" s="3" t="s">
        <v>6</v>
      </c>
      <c r="C12" s="15">
        <v>193156954.36</v>
      </c>
      <c r="D12" s="15">
        <v>6511344.51</v>
      </c>
      <c r="E12" s="15">
        <v>78442369.80000001</v>
      </c>
      <c r="F12" s="15">
        <v>0</v>
      </c>
      <c r="G12" s="15">
        <v>3919101.47</v>
      </c>
      <c r="H12" s="43">
        <v>0</v>
      </c>
      <c r="I12" s="43">
        <v>7973097.769999996</v>
      </c>
      <c r="J12" s="24">
        <f>SUM(C12:I12)</f>
        <v>290002867.91</v>
      </c>
      <c r="M12" s="31"/>
    </row>
    <row r="13" spans="1:13" ht="15" customHeight="1">
      <c r="A13" s="2" t="s">
        <v>35</v>
      </c>
      <c r="B13" s="3" t="s">
        <v>165</v>
      </c>
      <c r="C13" s="15">
        <v>6425148.950000001</v>
      </c>
      <c r="D13" s="15">
        <v>255541.09999999998</v>
      </c>
      <c r="E13" s="15">
        <v>1681954.91</v>
      </c>
      <c r="F13" s="15">
        <v>0</v>
      </c>
      <c r="G13" s="15">
        <v>41167.34</v>
      </c>
      <c r="H13" s="43">
        <v>0</v>
      </c>
      <c r="I13" s="43">
        <v>2800</v>
      </c>
      <c r="J13" s="24">
        <f aca="true" t="shared" si="0" ref="J13:J45">SUM(C13:I13)</f>
        <v>8406612.3</v>
      </c>
      <c r="M13" s="31"/>
    </row>
    <row r="14" spans="1:13" ht="15" customHeight="1">
      <c r="A14" s="2" t="s">
        <v>36</v>
      </c>
      <c r="B14" s="3" t="s">
        <v>166</v>
      </c>
      <c r="C14" s="15">
        <v>7073315.560000001</v>
      </c>
      <c r="D14" s="15">
        <v>502829.79000000004</v>
      </c>
      <c r="E14" s="15">
        <v>4004968.8399999994</v>
      </c>
      <c r="F14" s="15">
        <v>0</v>
      </c>
      <c r="G14" s="15">
        <v>0</v>
      </c>
      <c r="H14" s="43">
        <v>0</v>
      </c>
      <c r="I14" s="43">
        <v>0</v>
      </c>
      <c r="J14" s="24">
        <f t="shared" si="0"/>
        <v>11581114.190000001</v>
      </c>
      <c r="M14" s="31"/>
    </row>
    <row r="15" spans="1:13" ht="15" customHeight="1">
      <c r="A15" s="2" t="s">
        <v>37</v>
      </c>
      <c r="B15" s="3" t="s">
        <v>68</v>
      </c>
      <c r="C15" s="15">
        <v>3474760.6599999997</v>
      </c>
      <c r="D15" s="15">
        <v>170725.61000000002</v>
      </c>
      <c r="E15" s="15">
        <v>3153742.9300000006</v>
      </c>
      <c r="F15" s="15">
        <v>0</v>
      </c>
      <c r="G15" s="15">
        <v>64774</v>
      </c>
      <c r="H15" s="43">
        <v>0</v>
      </c>
      <c r="I15" s="43">
        <v>299400</v>
      </c>
      <c r="J15" s="24">
        <f t="shared" si="0"/>
        <v>7163403.2</v>
      </c>
      <c r="M15" s="31"/>
    </row>
    <row r="16" spans="1:13" ht="15" customHeight="1">
      <c r="A16" s="2" t="s">
        <v>38</v>
      </c>
      <c r="B16" s="3" t="s">
        <v>69</v>
      </c>
      <c r="C16" s="15">
        <v>4773324.61</v>
      </c>
      <c r="D16" s="15">
        <v>427635.17</v>
      </c>
      <c r="E16" s="15">
        <v>3506665.9700000016</v>
      </c>
      <c r="F16" s="15">
        <v>0</v>
      </c>
      <c r="G16" s="15">
        <v>0</v>
      </c>
      <c r="H16" s="43">
        <v>0</v>
      </c>
      <c r="I16" s="43">
        <v>0</v>
      </c>
      <c r="J16" s="24">
        <f t="shared" si="0"/>
        <v>8707625.750000002</v>
      </c>
      <c r="M16" s="31"/>
    </row>
    <row r="17" spans="1:13" ht="15" customHeight="1">
      <c r="A17" s="2" t="s">
        <v>39</v>
      </c>
      <c r="B17" s="3" t="s">
        <v>70</v>
      </c>
      <c r="C17" s="15">
        <v>28203805.48000002</v>
      </c>
      <c r="D17" s="15">
        <v>3566385.79</v>
      </c>
      <c r="E17" s="15">
        <v>11968882.159999996</v>
      </c>
      <c r="F17" s="15">
        <v>0</v>
      </c>
      <c r="G17" s="15">
        <v>214527.88</v>
      </c>
      <c r="H17" s="43">
        <v>0</v>
      </c>
      <c r="I17" s="43">
        <v>6566</v>
      </c>
      <c r="J17" s="24">
        <f t="shared" si="0"/>
        <v>43960167.31000002</v>
      </c>
      <c r="M17" s="31"/>
    </row>
    <row r="18" spans="1:13" ht="15" customHeight="1">
      <c r="A18" s="2" t="s">
        <v>40</v>
      </c>
      <c r="B18" s="3" t="s">
        <v>71</v>
      </c>
      <c r="C18" s="15">
        <v>21732972.560000002</v>
      </c>
      <c r="D18" s="15">
        <v>2311219.0300000003</v>
      </c>
      <c r="E18" s="15">
        <v>8798619.780000003</v>
      </c>
      <c r="F18" s="15">
        <v>0</v>
      </c>
      <c r="G18" s="15">
        <v>179537.76</v>
      </c>
      <c r="H18" s="43">
        <v>0</v>
      </c>
      <c r="I18" s="43">
        <v>8160</v>
      </c>
      <c r="J18" s="24">
        <f t="shared" si="0"/>
        <v>33030509.130000006</v>
      </c>
      <c r="M18" s="31"/>
    </row>
    <row r="19" spans="1:13" ht="15" customHeight="1">
      <c r="A19" s="2" t="s">
        <v>41</v>
      </c>
      <c r="B19" s="3" t="s">
        <v>72</v>
      </c>
      <c r="C19" s="15">
        <v>21392791.62</v>
      </c>
      <c r="D19" s="15">
        <v>2211692.81</v>
      </c>
      <c r="E19" s="15">
        <v>12046227.909999996</v>
      </c>
      <c r="F19" s="15">
        <v>0</v>
      </c>
      <c r="G19" s="15">
        <v>0</v>
      </c>
      <c r="H19" s="43">
        <v>0</v>
      </c>
      <c r="I19" s="43">
        <v>1003</v>
      </c>
      <c r="J19" s="24">
        <f t="shared" si="0"/>
        <v>35651715.339999996</v>
      </c>
      <c r="M19" s="31"/>
    </row>
    <row r="20" spans="1:13" ht="15" customHeight="1">
      <c r="A20" s="2" t="s">
        <v>42</v>
      </c>
      <c r="B20" s="3" t="s">
        <v>73</v>
      </c>
      <c r="C20" s="15">
        <v>5734098.87</v>
      </c>
      <c r="D20" s="15">
        <v>522064.51</v>
      </c>
      <c r="E20" s="15">
        <v>2545662.670000001</v>
      </c>
      <c r="F20" s="15">
        <v>0</v>
      </c>
      <c r="G20" s="15">
        <v>0</v>
      </c>
      <c r="H20" s="43">
        <v>0</v>
      </c>
      <c r="I20" s="43">
        <v>0</v>
      </c>
      <c r="J20" s="24">
        <f t="shared" si="0"/>
        <v>8801826.05</v>
      </c>
      <c r="M20" s="31"/>
    </row>
    <row r="21" spans="1:13" ht="15" customHeight="1">
      <c r="A21" s="2" t="s">
        <v>43</v>
      </c>
      <c r="B21" s="3" t="s">
        <v>74</v>
      </c>
      <c r="C21" s="15">
        <v>13818804.840000002</v>
      </c>
      <c r="D21" s="15">
        <v>1313576.29</v>
      </c>
      <c r="E21" s="15">
        <v>6079596.969999998</v>
      </c>
      <c r="F21" s="15">
        <v>0</v>
      </c>
      <c r="G21" s="15">
        <v>0</v>
      </c>
      <c r="H21" s="43">
        <v>0</v>
      </c>
      <c r="I21" s="43">
        <v>0</v>
      </c>
      <c r="J21" s="24">
        <f t="shared" si="0"/>
        <v>21211978.1</v>
      </c>
      <c r="M21" s="31"/>
    </row>
    <row r="22" spans="1:13" ht="15" customHeight="1">
      <c r="A22" s="2" t="s">
        <v>44</v>
      </c>
      <c r="B22" s="3" t="s">
        <v>75</v>
      </c>
      <c r="C22" s="15">
        <v>22175326.529999997</v>
      </c>
      <c r="D22" s="15">
        <v>2195707.46</v>
      </c>
      <c r="E22" s="15">
        <v>17112337.47</v>
      </c>
      <c r="F22" s="15">
        <v>0</v>
      </c>
      <c r="G22" s="15">
        <v>0</v>
      </c>
      <c r="H22" s="43">
        <v>0</v>
      </c>
      <c r="I22" s="43">
        <v>0</v>
      </c>
      <c r="J22" s="24">
        <f t="shared" si="0"/>
        <v>41483371.45999999</v>
      </c>
      <c r="M22" s="31"/>
    </row>
    <row r="23" spans="1:13" ht="15" customHeight="1">
      <c r="A23" s="2" t="s">
        <v>45</v>
      </c>
      <c r="B23" s="3" t="s">
        <v>76</v>
      </c>
      <c r="C23" s="15">
        <v>21984231.400000002</v>
      </c>
      <c r="D23" s="15">
        <v>1106681.92</v>
      </c>
      <c r="E23" s="15">
        <v>14716352.820000008</v>
      </c>
      <c r="F23" s="15">
        <v>0</v>
      </c>
      <c r="G23" s="15">
        <v>50000</v>
      </c>
      <c r="H23" s="43">
        <v>0</v>
      </c>
      <c r="I23" s="43">
        <v>0</v>
      </c>
      <c r="J23" s="24">
        <f t="shared" si="0"/>
        <v>37857266.14000001</v>
      </c>
      <c r="M23" s="31"/>
    </row>
    <row r="24" spans="1:13" ht="15" customHeight="1">
      <c r="A24" s="2" t="s">
        <v>46</v>
      </c>
      <c r="B24" s="3" t="s">
        <v>77</v>
      </c>
      <c r="C24" s="15">
        <v>34075897.15</v>
      </c>
      <c r="D24" s="15">
        <v>3958241.68</v>
      </c>
      <c r="E24" s="15">
        <v>16859472.080000002</v>
      </c>
      <c r="F24" s="15">
        <v>0</v>
      </c>
      <c r="G24" s="15">
        <v>66579.95999999999</v>
      </c>
      <c r="H24" s="43">
        <v>0</v>
      </c>
      <c r="I24" s="43">
        <v>144248.6</v>
      </c>
      <c r="J24" s="24">
        <f t="shared" si="0"/>
        <v>55104439.47</v>
      </c>
      <c r="M24" s="31"/>
    </row>
    <row r="25" spans="1:13" ht="15" customHeight="1">
      <c r="A25" s="2" t="s">
        <v>47</v>
      </c>
      <c r="B25" s="3" t="s">
        <v>78</v>
      </c>
      <c r="C25" s="15">
        <v>25600126.8</v>
      </c>
      <c r="D25" s="15">
        <v>3448097.6</v>
      </c>
      <c r="E25" s="15">
        <v>12466836.669999996</v>
      </c>
      <c r="F25" s="15">
        <v>0</v>
      </c>
      <c r="G25" s="15">
        <v>205562.12</v>
      </c>
      <c r="H25" s="43">
        <v>0</v>
      </c>
      <c r="I25" s="43">
        <v>0</v>
      </c>
      <c r="J25" s="24">
        <f t="shared" si="0"/>
        <v>41720623.19</v>
      </c>
      <c r="M25" s="31"/>
    </row>
    <row r="26" spans="1:13" ht="15" customHeight="1">
      <c r="A26" s="2" t="s">
        <v>48</v>
      </c>
      <c r="B26" s="3" t="s">
        <v>79</v>
      </c>
      <c r="C26" s="15">
        <v>12861884.030000005</v>
      </c>
      <c r="D26" s="15">
        <v>2553263.31</v>
      </c>
      <c r="E26" s="15">
        <v>8394928.579999998</v>
      </c>
      <c r="F26" s="15">
        <v>0</v>
      </c>
      <c r="G26" s="15">
        <v>22837.57</v>
      </c>
      <c r="H26" s="43">
        <v>0</v>
      </c>
      <c r="I26" s="43">
        <v>83127</v>
      </c>
      <c r="J26" s="24">
        <f t="shared" si="0"/>
        <v>23916040.490000002</v>
      </c>
      <c r="M26" s="31"/>
    </row>
    <row r="27" spans="1:13" ht="15" customHeight="1">
      <c r="A27" s="2" t="s">
        <v>49</v>
      </c>
      <c r="B27" s="3" t="s">
        <v>80</v>
      </c>
      <c r="C27" s="15">
        <v>9517598.4</v>
      </c>
      <c r="D27" s="15">
        <v>654736.8999999999</v>
      </c>
      <c r="E27" s="15">
        <v>4742226.380000001</v>
      </c>
      <c r="F27" s="15">
        <v>0</v>
      </c>
      <c r="G27" s="15">
        <v>0</v>
      </c>
      <c r="H27" s="43">
        <v>0</v>
      </c>
      <c r="I27" s="43">
        <v>0</v>
      </c>
      <c r="J27" s="24">
        <f t="shared" si="0"/>
        <v>14914561.680000002</v>
      </c>
      <c r="M27" s="31"/>
    </row>
    <row r="28" spans="1:13" ht="15" customHeight="1">
      <c r="A28" s="2" t="s">
        <v>50</v>
      </c>
      <c r="B28" s="3" t="s">
        <v>81</v>
      </c>
      <c r="C28" s="15">
        <v>6975601.810000002</v>
      </c>
      <c r="D28" s="15">
        <v>37665.19</v>
      </c>
      <c r="E28" s="15">
        <v>2674341.370000001</v>
      </c>
      <c r="F28" s="15">
        <v>0</v>
      </c>
      <c r="G28" s="15">
        <v>20771.739999999998</v>
      </c>
      <c r="H28" s="43">
        <v>0</v>
      </c>
      <c r="I28" s="43">
        <v>0</v>
      </c>
      <c r="J28" s="24">
        <f t="shared" si="0"/>
        <v>9708380.110000005</v>
      </c>
      <c r="M28" s="31"/>
    </row>
    <row r="29" spans="1:13" ht="15" customHeight="1">
      <c r="A29" s="2" t="s">
        <v>51</v>
      </c>
      <c r="B29" s="3" t="s">
        <v>82</v>
      </c>
      <c r="C29" s="15">
        <v>9040839.52</v>
      </c>
      <c r="D29" s="15">
        <v>928121.9099999999</v>
      </c>
      <c r="E29" s="15">
        <v>1995443.7899999998</v>
      </c>
      <c r="F29" s="15">
        <v>0</v>
      </c>
      <c r="G29" s="15">
        <v>1400</v>
      </c>
      <c r="H29" s="43">
        <v>0</v>
      </c>
      <c r="I29" s="43">
        <v>0</v>
      </c>
      <c r="J29" s="24">
        <f t="shared" si="0"/>
        <v>11965805.219999999</v>
      </c>
      <c r="M29" s="31"/>
    </row>
    <row r="30" spans="1:13" ht="15" customHeight="1">
      <c r="A30" s="2" t="s">
        <v>52</v>
      </c>
      <c r="B30" s="3" t="s">
        <v>83</v>
      </c>
      <c r="C30" s="15">
        <v>15012617.689999996</v>
      </c>
      <c r="D30" s="15">
        <v>1506497.43</v>
      </c>
      <c r="E30" s="15">
        <v>7247422.240000002</v>
      </c>
      <c r="F30" s="15">
        <v>0</v>
      </c>
      <c r="G30" s="15">
        <v>132450.36</v>
      </c>
      <c r="H30" s="43">
        <v>0</v>
      </c>
      <c r="I30" s="43">
        <v>10414.720000000001</v>
      </c>
      <c r="J30" s="24">
        <f t="shared" si="0"/>
        <v>23909402.439999998</v>
      </c>
      <c r="M30" s="31"/>
    </row>
    <row r="31" spans="1:13" ht="15" customHeight="1">
      <c r="A31" s="2" t="s">
        <v>53</v>
      </c>
      <c r="B31" s="3" t="s">
        <v>84</v>
      </c>
      <c r="C31" s="15">
        <v>6952311.369999999</v>
      </c>
      <c r="D31" s="15">
        <v>213254.85</v>
      </c>
      <c r="E31" s="15">
        <v>5505469.339999999</v>
      </c>
      <c r="F31" s="15">
        <v>0</v>
      </c>
      <c r="G31" s="15">
        <v>10100.61</v>
      </c>
      <c r="H31" s="43">
        <v>0</v>
      </c>
      <c r="I31" s="43">
        <v>17490</v>
      </c>
      <c r="J31" s="24">
        <f t="shared" si="0"/>
        <v>12698626.169999998</v>
      </c>
      <c r="M31" s="31"/>
    </row>
    <row r="32" spans="1:13" ht="15" customHeight="1">
      <c r="A32" s="2" t="s">
        <v>54</v>
      </c>
      <c r="B32" s="3" t="s">
        <v>85</v>
      </c>
      <c r="C32" s="15">
        <v>3680854.209999998</v>
      </c>
      <c r="D32" s="15">
        <v>11739.55</v>
      </c>
      <c r="E32" s="15">
        <v>4857942.430000001</v>
      </c>
      <c r="F32" s="15">
        <v>0</v>
      </c>
      <c r="G32" s="15">
        <v>0</v>
      </c>
      <c r="H32" s="43">
        <v>0</v>
      </c>
      <c r="I32" s="43">
        <v>3600</v>
      </c>
      <c r="J32" s="24">
        <f t="shared" si="0"/>
        <v>8554136.189999998</v>
      </c>
      <c r="M32" s="31"/>
    </row>
    <row r="33" spans="1:13" ht="15" customHeight="1">
      <c r="A33" s="2" t="s">
        <v>55</v>
      </c>
      <c r="B33" s="3" t="s">
        <v>86</v>
      </c>
      <c r="C33" s="15">
        <v>8502323.540000005</v>
      </c>
      <c r="D33" s="15">
        <v>47238.020000000004</v>
      </c>
      <c r="E33" s="15">
        <v>7587780.269999998</v>
      </c>
      <c r="F33" s="15">
        <v>0</v>
      </c>
      <c r="G33" s="15">
        <v>0</v>
      </c>
      <c r="H33" s="43">
        <v>0</v>
      </c>
      <c r="I33" s="43">
        <v>0</v>
      </c>
      <c r="J33" s="24">
        <f t="shared" si="0"/>
        <v>16137341.830000002</v>
      </c>
      <c r="M33" s="31"/>
    </row>
    <row r="34" spans="1:13" ht="15" customHeight="1">
      <c r="A34" s="2" t="s">
        <v>56</v>
      </c>
      <c r="B34" s="3" t="s">
        <v>87</v>
      </c>
      <c r="C34" s="15">
        <v>8335814.06</v>
      </c>
      <c r="D34" s="15">
        <v>0</v>
      </c>
      <c r="E34" s="15">
        <v>5306908.309999996</v>
      </c>
      <c r="F34" s="15">
        <v>0</v>
      </c>
      <c r="G34" s="15">
        <v>0</v>
      </c>
      <c r="H34" s="43">
        <v>0</v>
      </c>
      <c r="I34" s="43">
        <v>0</v>
      </c>
      <c r="J34" s="24">
        <f t="shared" si="0"/>
        <v>13642722.369999995</v>
      </c>
      <c r="M34" s="31"/>
    </row>
    <row r="35" spans="1:13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35732916.06</v>
      </c>
      <c r="F35" s="15">
        <v>1224310.5399999998</v>
      </c>
      <c r="G35" s="15">
        <v>48716302</v>
      </c>
      <c r="H35" s="43">
        <v>0</v>
      </c>
      <c r="I35" s="43">
        <v>0</v>
      </c>
      <c r="J35" s="24">
        <f t="shared" si="0"/>
        <v>85673528.6</v>
      </c>
      <c r="M35" s="31"/>
    </row>
    <row r="36" spans="1:13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19833462.32</v>
      </c>
      <c r="F36" s="15">
        <v>0</v>
      </c>
      <c r="G36" s="15">
        <v>958</v>
      </c>
      <c r="H36" s="43">
        <v>0</v>
      </c>
      <c r="I36" s="43">
        <v>29757585.889999993</v>
      </c>
      <c r="J36" s="24">
        <f t="shared" si="0"/>
        <v>49592006.20999999</v>
      </c>
      <c r="M36" s="31"/>
    </row>
    <row r="37" spans="1:13" ht="15" customHeight="1">
      <c r="A37" s="2" t="s">
        <v>59</v>
      </c>
      <c r="B37" s="3" t="s">
        <v>90</v>
      </c>
      <c r="C37" s="15">
        <v>3353772.11</v>
      </c>
      <c r="D37" s="15">
        <v>0</v>
      </c>
      <c r="E37" s="15">
        <v>24482088.490000017</v>
      </c>
      <c r="F37" s="15">
        <v>0</v>
      </c>
      <c r="G37" s="15">
        <v>87261.35</v>
      </c>
      <c r="H37" s="43">
        <v>0</v>
      </c>
      <c r="I37" s="43">
        <v>17259.39</v>
      </c>
      <c r="J37" s="24">
        <f t="shared" si="0"/>
        <v>27940381.34000002</v>
      </c>
      <c r="M37" s="31"/>
    </row>
    <row r="38" spans="1:13" ht="15" customHeight="1">
      <c r="A38" s="2" t="s">
        <v>60</v>
      </c>
      <c r="B38" s="3" t="s">
        <v>91</v>
      </c>
      <c r="C38" s="15">
        <v>2825392.4099999997</v>
      </c>
      <c r="D38" s="15">
        <v>3506.23</v>
      </c>
      <c r="E38" s="15">
        <v>3713234.3699999996</v>
      </c>
      <c r="F38" s="15">
        <v>0</v>
      </c>
      <c r="G38" s="15">
        <v>0</v>
      </c>
      <c r="H38" s="43">
        <v>0</v>
      </c>
      <c r="I38" s="43">
        <v>0</v>
      </c>
      <c r="J38" s="24">
        <f t="shared" si="0"/>
        <v>6542133.01</v>
      </c>
      <c r="M38" s="31"/>
    </row>
    <row r="39" spans="1:13" ht="15" customHeight="1">
      <c r="A39" s="2" t="s">
        <v>61</v>
      </c>
      <c r="B39" s="3" t="s">
        <v>92</v>
      </c>
      <c r="C39" s="15">
        <v>191220.21000000002</v>
      </c>
      <c r="D39" s="15">
        <v>0</v>
      </c>
      <c r="E39" s="15">
        <v>10105921.339999994</v>
      </c>
      <c r="F39" s="15">
        <v>0</v>
      </c>
      <c r="G39" s="15">
        <v>2608.09</v>
      </c>
      <c r="H39" s="43">
        <v>0</v>
      </c>
      <c r="I39" s="43">
        <v>0</v>
      </c>
      <c r="J39" s="24">
        <f t="shared" si="0"/>
        <v>10299749.639999995</v>
      </c>
      <c r="M39" s="31"/>
    </row>
    <row r="40" spans="1:13" ht="15" customHeight="1">
      <c r="A40" s="2" t="s">
        <v>62</v>
      </c>
      <c r="B40" s="3" t="s">
        <v>93</v>
      </c>
      <c r="C40" s="15">
        <v>33415778.179999985</v>
      </c>
      <c r="D40" s="15">
        <v>1480623.67</v>
      </c>
      <c r="E40" s="15">
        <v>11942739.959999999</v>
      </c>
      <c r="F40" s="15">
        <v>0</v>
      </c>
      <c r="G40" s="15">
        <v>59802.98000000001</v>
      </c>
      <c r="H40" s="43">
        <v>0</v>
      </c>
      <c r="I40" s="43">
        <v>0</v>
      </c>
      <c r="J40" s="24">
        <f t="shared" si="0"/>
        <v>46898944.789999984</v>
      </c>
      <c r="M40" s="31"/>
    </row>
    <row r="41" spans="1:13" ht="15" customHeight="1">
      <c r="A41" s="2" t="s">
        <v>63</v>
      </c>
      <c r="B41" s="3" t="s">
        <v>94</v>
      </c>
      <c r="C41" s="15">
        <v>37233074.970000006</v>
      </c>
      <c r="D41" s="15">
        <v>674324.45</v>
      </c>
      <c r="E41" s="15">
        <v>25326309.77</v>
      </c>
      <c r="F41" s="15">
        <v>0</v>
      </c>
      <c r="G41" s="15">
        <v>0</v>
      </c>
      <c r="H41" s="43">
        <v>0</v>
      </c>
      <c r="I41" s="43">
        <v>36173.28</v>
      </c>
      <c r="J41" s="24">
        <f t="shared" si="0"/>
        <v>63269882.47000001</v>
      </c>
      <c r="M41" s="31"/>
    </row>
    <row r="42" spans="1:13" ht="15" customHeight="1">
      <c r="A42" s="2" t="s">
        <v>64</v>
      </c>
      <c r="B42" s="3" t="s">
        <v>95</v>
      </c>
      <c r="C42" s="15">
        <v>46539968.24999999</v>
      </c>
      <c r="D42" s="15">
        <v>2203868.4</v>
      </c>
      <c r="E42" s="15">
        <v>24874155.91</v>
      </c>
      <c r="F42" s="15">
        <v>0</v>
      </c>
      <c r="G42" s="15">
        <v>0</v>
      </c>
      <c r="H42" s="43">
        <v>0</v>
      </c>
      <c r="I42" s="43">
        <v>0</v>
      </c>
      <c r="J42" s="24">
        <f t="shared" si="0"/>
        <v>73617992.55999999</v>
      </c>
      <c r="M42" s="31"/>
    </row>
    <row r="43" spans="1:13" ht="15" customHeight="1">
      <c r="A43" s="2" t="s">
        <v>65</v>
      </c>
      <c r="B43" s="3" t="s">
        <v>96</v>
      </c>
      <c r="C43" s="15">
        <v>21758031.190000005</v>
      </c>
      <c r="D43" s="15">
        <v>567055.32</v>
      </c>
      <c r="E43" s="15">
        <v>13427740.049999999</v>
      </c>
      <c r="F43" s="15">
        <v>0</v>
      </c>
      <c r="G43" s="15">
        <v>0</v>
      </c>
      <c r="H43" s="43">
        <v>0</v>
      </c>
      <c r="I43" s="43">
        <v>0</v>
      </c>
      <c r="J43" s="24">
        <f t="shared" si="0"/>
        <v>35752826.56</v>
      </c>
      <c r="M43" s="31"/>
    </row>
    <row r="44" spans="1:13" ht="15" customHeight="1">
      <c r="A44" s="2">
        <v>148</v>
      </c>
      <c r="B44" s="3" t="s">
        <v>162</v>
      </c>
      <c r="C44" s="15">
        <v>0</v>
      </c>
      <c r="D44" s="15">
        <v>0</v>
      </c>
      <c r="E44" s="15">
        <v>10251131.530000001</v>
      </c>
      <c r="F44" s="15">
        <v>0</v>
      </c>
      <c r="G44" s="15">
        <v>0</v>
      </c>
      <c r="H44" s="43">
        <v>0</v>
      </c>
      <c r="I44" s="43">
        <v>0</v>
      </c>
      <c r="J44" s="24">
        <f>SUM(C44:I44)</f>
        <v>10251131.530000001</v>
      </c>
      <c r="M44" s="31"/>
    </row>
    <row r="45" spans="1:13" ht="15" customHeight="1">
      <c r="A45" s="2">
        <v>149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43">
        <v>0</v>
      </c>
      <c r="I45" s="43">
        <v>1956712.18</v>
      </c>
      <c r="J45" s="24">
        <f t="shared" si="0"/>
        <v>1956712.18</v>
      </c>
      <c r="M45" s="31"/>
    </row>
    <row r="46" spans="1:10" ht="15" customHeight="1">
      <c r="A46" s="58" t="s">
        <v>7</v>
      </c>
      <c r="B46" s="59"/>
      <c r="C46" s="6">
        <f aca="true" t="shared" si="1" ref="C46:J46">SUM(C12:C45)</f>
        <v>635818641.34</v>
      </c>
      <c r="D46" s="6">
        <f t="shared" si="1"/>
        <v>39383638.50000001</v>
      </c>
      <c r="E46" s="6">
        <f t="shared" si="1"/>
        <v>421385853.49</v>
      </c>
      <c r="F46" s="6">
        <f t="shared" si="1"/>
        <v>1224310.5399999998</v>
      </c>
      <c r="G46" s="6">
        <f t="shared" si="1"/>
        <v>53795743.230000004</v>
      </c>
      <c r="H46" s="6">
        <f t="shared" si="1"/>
        <v>0</v>
      </c>
      <c r="I46" s="6">
        <f t="shared" si="1"/>
        <v>40317637.82999999</v>
      </c>
      <c r="J46" s="6">
        <f t="shared" si="1"/>
        <v>1191925824.93</v>
      </c>
    </row>
    <row r="47" ht="12.75">
      <c r="A47" s="33" t="s">
        <v>172</v>
      </c>
    </row>
    <row r="48" ht="6" customHeight="1"/>
    <row r="49" spans="1:10" ht="12.75">
      <c r="A49" s="38" t="s">
        <v>8</v>
      </c>
      <c r="J49" s="50"/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spans="1:12" s="16" customFormat="1" ht="12.75">
      <c r="A57" s="44"/>
      <c r="L57" s="35"/>
    </row>
    <row r="58" spans="1:12" s="16" customFormat="1" ht="12.75">
      <c r="A58" s="44"/>
      <c r="L58" s="35"/>
    </row>
    <row r="59" spans="1:12" s="16" customFormat="1" ht="12.75">
      <c r="A59" s="44"/>
      <c r="C59" s="16">
        <v>1000000</v>
      </c>
      <c r="L59" s="35"/>
    </row>
    <row r="60" spans="1:12" s="16" customFormat="1" ht="12.75">
      <c r="A60" s="44"/>
      <c r="C60" s="26" t="s">
        <v>104</v>
      </c>
      <c r="D60" s="26" t="s">
        <v>102</v>
      </c>
      <c r="E60" s="26" t="s">
        <v>103</v>
      </c>
      <c r="L60" s="35"/>
    </row>
    <row r="61" spans="1:12" s="16" customFormat="1" ht="12.75">
      <c r="A61" s="44"/>
      <c r="C61" s="27" t="s">
        <v>105</v>
      </c>
      <c r="D61" s="37">
        <f>+C46/$C$59</f>
        <v>635.81864134</v>
      </c>
      <c r="E61" s="25">
        <f>+C46/J46*100</f>
        <v>53.34380949228452</v>
      </c>
      <c r="L61" s="35"/>
    </row>
    <row r="62" spans="1:12" s="16" customFormat="1" ht="12.75">
      <c r="A62" s="44"/>
      <c r="C62" s="27" t="s">
        <v>106</v>
      </c>
      <c r="D62" s="37">
        <f>+D46/$C$59</f>
        <v>39.38363850000001</v>
      </c>
      <c r="E62" s="25">
        <f>+D46/J46*100</f>
        <v>3.304202130389527</v>
      </c>
      <c r="L62" s="35"/>
    </row>
    <row r="63" spans="1:12" s="16" customFormat="1" ht="12.75">
      <c r="A63" s="44"/>
      <c r="C63" s="27" t="s">
        <v>107</v>
      </c>
      <c r="D63" s="37">
        <f>+E46/$C$59</f>
        <v>421.38585349</v>
      </c>
      <c r="E63" s="25">
        <f>+E46/J46*100</f>
        <v>35.35336215361785</v>
      </c>
      <c r="L63" s="35"/>
    </row>
    <row r="64" spans="1:12" s="16" customFormat="1" ht="12.75">
      <c r="A64" s="44"/>
      <c r="C64" s="27" t="s">
        <v>108</v>
      </c>
      <c r="D64" s="37">
        <f>+F46/$C$59</f>
        <v>1.2243105399999998</v>
      </c>
      <c r="E64" s="25">
        <f>+F46/J46*100</f>
        <v>0.10271700758492264</v>
      </c>
      <c r="L64" s="35"/>
    </row>
    <row r="65" spans="1:12" s="16" customFormat="1" ht="12.75">
      <c r="A65" s="44"/>
      <c r="C65" s="27" t="s">
        <v>109</v>
      </c>
      <c r="D65" s="37">
        <f>+G46/$C$59</f>
        <v>53.79574323000001</v>
      </c>
      <c r="E65" s="25">
        <f>+G46/J46*100</f>
        <v>4.513346561071394</v>
      </c>
      <c r="L65" s="35"/>
    </row>
    <row r="66" spans="1:12" s="16" customFormat="1" ht="12.75">
      <c r="A66" s="44"/>
      <c r="C66" s="27" t="s">
        <v>110</v>
      </c>
      <c r="D66" s="37">
        <f>+H46/$C$59</f>
        <v>0</v>
      </c>
      <c r="E66" s="25">
        <f>+H46/J46*100</f>
        <v>0</v>
      </c>
      <c r="L66" s="35"/>
    </row>
    <row r="67" spans="1:12" s="16" customFormat="1" ht="12.75">
      <c r="A67" s="44"/>
      <c r="C67" s="27" t="s">
        <v>117</v>
      </c>
      <c r="D67" s="37">
        <f>+I46/$C$59</f>
        <v>40.31763782999999</v>
      </c>
      <c r="E67" s="25">
        <f>+I46/J46*100</f>
        <v>3.382562655051776</v>
      </c>
      <c r="L67" s="35"/>
    </row>
    <row r="68" spans="1:12" s="16" customFormat="1" ht="12.75">
      <c r="A68" s="44"/>
      <c r="L68" s="35"/>
    </row>
    <row r="69" spans="1:12" s="16" customFormat="1" ht="12.75">
      <c r="A69" s="44"/>
      <c r="L69" s="35"/>
    </row>
    <row r="70" spans="1:12" s="16" customFormat="1" ht="12.75">
      <c r="A70" s="44"/>
      <c r="L70" s="35"/>
    </row>
    <row r="71" spans="1:12" s="16" customFormat="1" ht="12.75">
      <c r="A71" s="44"/>
      <c r="L71" s="35"/>
    </row>
    <row r="72" spans="1:12" s="16" customFormat="1" ht="12.75">
      <c r="A72" s="44"/>
      <c r="L72" s="35"/>
    </row>
    <row r="73" spans="17:20" ht="12.75">
      <c r="Q73" s="5"/>
      <c r="R73" s="5"/>
      <c r="S73" s="5"/>
      <c r="T73" s="5"/>
    </row>
    <row r="74" spans="17:20" ht="12.75">
      <c r="Q74" s="5"/>
      <c r="R74" s="5"/>
      <c r="S74" s="5"/>
      <c r="T74" s="5"/>
    </row>
    <row r="75" spans="17:20" ht="12.75">
      <c r="Q75" s="5"/>
      <c r="R75" s="5"/>
      <c r="S75" s="5"/>
      <c r="T75" s="5"/>
    </row>
    <row r="76" spans="17:20" ht="12.75">
      <c r="Q76" s="5"/>
      <c r="R76" s="5"/>
      <c r="S76" s="5"/>
      <c r="T76" s="5"/>
    </row>
    <row r="77" spans="17:20" ht="12.75">
      <c r="Q77" s="5"/>
      <c r="R77" s="5"/>
      <c r="S77" s="5"/>
      <c r="T77" s="5"/>
    </row>
    <row r="78" spans="17:20" ht="12.75">
      <c r="Q78" s="5"/>
      <c r="R78" s="5"/>
      <c r="S78" s="5"/>
      <c r="T78" s="5"/>
    </row>
    <row r="79" spans="17:20" ht="12.75">
      <c r="Q79" s="5"/>
      <c r="R79" s="5"/>
      <c r="S79" s="5"/>
      <c r="T79" s="5"/>
    </row>
    <row r="80" spans="17:20" ht="12.75">
      <c r="Q80" s="5"/>
      <c r="R80" s="5"/>
      <c r="S80" s="5"/>
      <c r="T80" s="5"/>
    </row>
    <row r="81" spans="17:20" ht="12.75">
      <c r="Q81" s="5"/>
      <c r="R81" s="5"/>
      <c r="S81" s="5"/>
      <c r="T81" s="5"/>
    </row>
    <row r="82" spans="17:20" ht="12.75">
      <c r="Q82" s="5"/>
      <c r="R82" s="5"/>
      <c r="S82" s="5"/>
      <c r="T82" s="5"/>
    </row>
    <row r="83" spans="17:20" ht="12.75">
      <c r="Q83" s="5"/>
      <c r="R83" s="5"/>
      <c r="S83" s="5"/>
      <c r="T83" s="5"/>
    </row>
    <row r="84" spans="1:12" s="16" customFormat="1" ht="12.75">
      <c r="A84" s="19"/>
      <c r="L84" s="35"/>
    </row>
    <row r="85" spans="1:12" s="16" customFormat="1" ht="12.75">
      <c r="A85" s="19"/>
      <c r="L85" s="35"/>
    </row>
    <row r="86" spans="1:12" s="16" customFormat="1" ht="12.75">
      <c r="A86" s="19"/>
      <c r="L86" s="35"/>
    </row>
    <row r="87" spans="1:12" s="16" customFormat="1" ht="12.75">
      <c r="A87" s="19"/>
      <c r="L87" s="35"/>
    </row>
    <row r="88" spans="1:12" s="16" customFormat="1" ht="12.75">
      <c r="A88" s="19"/>
      <c r="L88" s="35"/>
    </row>
    <row r="89" spans="1:12" s="16" customFormat="1" ht="12.75">
      <c r="A89" s="19"/>
      <c r="L89" s="35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5" right="0.3" top="0.65" bottom="1" header="0" footer="0"/>
  <pageSetup fitToHeight="1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140625" style="5" bestFit="1" customWidth="1"/>
    <col min="3" max="15" width="11.421875" style="5" customWidth="1"/>
    <col min="16" max="19" width="11.421875" style="16" customWidth="1"/>
    <col min="20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spans="1:19" ht="15.75">
      <c r="A6" s="21" t="s">
        <v>171</v>
      </c>
      <c r="P6" s="5"/>
      <c r="Q6" s="5"/>
      <c r="R6" s="5"/>
      <c r="S6" s="5"/>
    </row>
    <row r="7" spans="1:19" ht="15.75">
      <c r="A7" s="21" t="s">
        <v>13</v>
      </c>
      <c r="P7" s="5"/>
      <c r="Q7" s="5"/>
      <c r="R7" s="5"/>
      <c r="S7" s="5"/>
    </row>
    <row r="8" spans="1:19" ht="15.75">
      <c r="A8" s="21" t="s">
        <v>0</v>
      </c>
      <c r="P8" s="5"/>
      <c r="Q8" s="5"/>
      <c r="R8" s="5"/>
      <c r="S8" s="5"/>
    </row>
    <row r="9" spans="1:19" ht="12.75">
      <c r="A9" s="10"/>
      <c r="I9" s="20" t="s">
        <v>34</v>
      </c>
      <c r="P9" s="5"/>
      <c r="Q9" s="5"/>
      <c r="R9" s="5"/>
      <c r="S9" s="5"/>
    </row>
    <row r="10" spans="1:19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3" t="s">
        <v>30</v>
      </c>
      <c r="P10" s="23"/>
      <c r="Q10" s="23"/>
      <c r="R10" s="23"/>
      <c r="S10" s="23"/>
    </row>
    <row r="11" spans="1:19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117</v>
      </c>
      <c r="I11" s="62"/>
      <c r="K11" s="14"/>
      <c r="L11" s="14"/>
      <c r="M11" s="14"/>
      <c r="N11" s="14"/>
      <c r="O11" s="14"/>
      <c r="P11" s="23"/>
      <c r="Q11" s="23"/>
      <c r="R11" s="23"/>
      <c r="S11" s="23"/>
    </row>
    <row r="12" spans="1:14" ht="15" customHeight="1">
      <c r="A12" s="2" t="s">
        <v>5</v>
      </c>
      <c r="B12" s="3" t="s">
        <v>6</v>
      </c>
      <c r="C12" s="15">
        <v>15260</v>
      </c>
      <c r="D12" s="15">
        <v>0</v>
      </c>
      <c r="E12" s="15">
        <v>4943732.74</v>
      </c>
      <c r="F12" s="15">
        <v>0</v>
      </c>
      <c r="G12" s="15">
        <v>0</v>
      </c>
      <c r="H12" s="15">
        <v>0</v>
      </c>
      <c r="I12" s="24">
        <f>SUM(C12:H12)</f>
        <v>4958992.74</v>
      </c>
      <c r="K12" s="8"/>
      <c r="L12" s="8"/>
      <c r="M12" s="8"/>
      <c r="N12" s="8"/>
    </row>
    <row r="13" spans="1:14" ht="15" customHeight="1">
      <c r="A13" s="2" t="s">
        <v>35</v>
      </c>
      <c r="B13" s="3" t="s">
        <v>66</v>
      </c>
      <c r="C13" s="15">
        <v>0</v>
      </c>
      <c r="D13" s="15">
        <v>0</v>
      </c>
      <c r="E13" s="15">
        <v>8700</v>
      </c>
      <c r="F13" s="15">
        <v>0</v>
      </c>
      <c r="G13" s="15">
        <v>0</v>
      </c>
      <c r="H13" s="15">
        <v>0</v>
      </c>
      <c r="I13" s="24">
        <f aca="true" t="shared" si="0" ref="I13:I44">SUM(C13:H13)</f>
        <v>8700</v>
      </c>
      <c r="K13" s="8"/>
      <c r="L13" s="8"/>
      <c r="M13" s="8"/>
      <c r="N13" s="8"/>
    </row>
    <row r="14" spans="1:14" ht="15" customHeight="1">
      <c r="A14" s="2" t="s">
        <v>36</v>
      </c>
      <c r="B14" s="3" t="s">
        <v>67</v>
      </c>
      <c r="C14" s="15">
        <v>0</v>
      </c>
      <c r="D14" s="15">
        <v>0</v>
      </c>
      <c r="E14" s="15">
        <v>113603.70999999999</v>
      </c>
      <c r="F14" s="15">
        <v>0</v>
      </c>
      <c r="G14" s="15">
        <v>0</v>
      </c>
      <c r="H14" s="15">
        <v>0</v>
      </c>
      <c r="I14" s="24">
        <f t="shared" si="0"/>
        <v>113603.70999999999</v>
      </c>
      <c r="K14" s="8"/>
      <c r="L14" s="8"/>
      <c r="M14" s="8"/>
      <c r="N14" s="8"/>
    </row>
    <row r="15" spans="1:14" ht="15" customHeight="1">
      <c r="A15" s="2" t="s">
        <v>37</v>
      </c>
      <c r="B15" s="3" t="s">
        <v>68</v>
      </c>
      <c r="C15" s="15">
        <v>0</v>
      </c>
      <c r="D15" s="15">
        <v>0</v>
      </c>
      <c r="E15" s="15">
        <v>550296.7799999998</v>
      </c>
      <c r="F15" s="15">
        <v>0</v>
      </c>
      <c r="G15" s="15">
        <v>9581</v>
      </c>
      <c r="H15" s="15">
        <v>4049.19</v>
      </c>
      <c r="I15" s="24">
        <f t="shared" si="0"/>
        <v>563926.9699999997</v>
      </c>
      <c r="K15" s="8"/>
      <c r="L15" s="8"/>
      <c r="M15" s="8"/>
      <c r="N15" s="8"/>
    </row>
    <row r="16" spans="1:14" ht="15" customHeight="1">
      <c r="A16" s="2" t="s">
        <v>38</v>
      </c>
      <c r="B16" s="3" t="s">
        <v>69</v>
      </c>
      <c r="C16" s="15">
        <v>0</v>
      </c>
      <c r="D16" s="15">
        <v>0</v>
      </c>
      <c r="E16" s="15">
        <v>17300</v>
      </c>
      <c r="F16" s="15">
        <v>0</v>
      </c>
      <c r="G16" s="15">
        <v>0</v>
      </c>
      <c r="H16" s="15">
        <v>0</v>
      </c>
      <c r="I16" s="24">
        <f t="shared" si="0"/>
        <v>17300</v>
      </c>
      <c r="K16" s="8"/>
      <c r="L16" s="8"/>
      <c r="M16" s="8"/>
      <c r="N16" s="8"/>
    </row>
    <row r="17" spans="1:14" ht="15" customHeight="1">
      <c r="A17" s="2" t="s">
        <v>39</v>
      </c>
      <c r="B17" s="3" t="s">
        <v>70</v>
      </c>
      <c r="C17" s="15">
        <v>0</v>
      </c>
      <c r="D17" s="15">
        <v>0</v>
      </c>
      <c r="E17" s="15">
        <v>284823.73</v>
      </c>
      <c r="F17" s="15">
        <v>0</v>
      </c>
      <c r="G17" s="15">
        <v>0</v>
      </c>
      <c r="H17" s="15">
        <v>0</v>
      </c>
      <c r="I17" s="24">
        <f t="shared" si="0"/>
        <v>284823.73</v>
      </c>
      <c r="K17" s="8"/>
      <c r="L17" s="8"/>
      <c r="M17" s="8"/>
      <c r="N17" s="8"/>
    </row>
    <row r="18" spans="1:14" ht="15" customHeight="1">
      <c r="A18" s="2" t="s">
        <v>40</v>
      </c>
      <c r="B18" s="3" t="s">
        <v>71</v>
      </c>
      <c r="C18" s="15">
        <v>0</v>
      </c>
      <c r="D18" s="15">
        <v>0</v>
      </c>
      <c r="E18" s="15">
        <v>122913.4</v>
      </c>
      <c r="F18" s="15">
        <v>0</v>
      </c>
      <c r="G18" s="15">
        <v>0</v>
      </c>
      <c r="H18" s="15">
        <v>0</v>
      </c>
      <c r="I18" s="24">
        <f t="shared" si="0"/>
        <v>122913.4</v>
      </c>
      <c r="K18" s="8"/>
      <c r="L18" s="8"/>
      <c r="M18" s="8"/>
      <c r="N18" s="8"/>
    </row>
    <row r="19" spans="1:14" ht="15" customHeight="1">
      <c r="A19" s="2" t="s">
        <v>41</v>
      </c>
      <c r="B19" s="3" t="s">
        <v>72</v>
      </c>
      <c r="C19" s="15">
        <v>0</v>
      </c>
      <c r="D19" s="15">
        <v>0</v>
      </c>
      <c r="E19" s="15">
        <v>249488</v>
      </c>
      <c r="F19" s="15">
        <v>0</v>
      </c>
      <c r="G19" s="15">
        <v>0</v>
      </c>
      <c r="H19" s="15">
        <v>0</v>
      </c>
      <c r="I19" s="24">
        <f t="shared" si="0"/>
        <v>249488</v>
      </c>
      <c r="K19" s="8"/>
      <c r="L19" s="8"/>
      <c r="M19" s="8"/>
      <c r="N19" s="8"/>
    </row>
    <row r="20" spans="1:14" ht="15" customHeight="1">
      <c r="A20" s="2" t="s">
        <v>42</v>
      </c>
      <c r="B20" s="3" t="s">
        <v>73</v>
      </c>
      <c r="C20" s="15">
        <v>0</v>
      </c>
      <c r="D20" s="15">
        <v>0</v>
      </c>
      <c r="E20" s="15">
        <v>178684</v>
      </c>
      <c r="F20" s="15">
        <v>0</v>
      </c>
      <c r="G20" s="15">
        <v>0</v>
      </c>
      <c r="H20" s="15">
        <v>0</v>
      </c>
      <c r="I20" s="24">
        <f t="shared" si="0"/>
        <v>178684</v>
      </c>
      <c r="K20" s="8"/>
      <c r="L20" s="8"/>
      <c r="M20" s="8"/>
      <c r="N20" s="8"/>
    </row>
    <row r="21" spans="1:14" ht="15" customHeight="1">
      <c r="A21" s="2" t="s">
        <v>43</v>
      </c>
      <c r="B21" s="3" t="s">
        <v>74</v>
      </c>
      <c r="C21" s="15">
        <v>0</v>
      </c>
      <c r="D21" s="15">
        <v>0</v>
      </c>
      <c r="E21" s="15">
        <v>28591.780000000002</v>
      </c>
      <c r="F21" s="15">
        <v>0</v>
      </c>
      <c r="G21" s="15">
        <v>0</v>
      </c>
      <c r="H21" s="15">
        <v>0</v>
      </c>
      <c r="I21" s="24">
        <f t="shared" si="0"/>
        <v>28591.780000000002</v>
      </c>
      <c r="K21" s="8"/>
      <c r="L21" s="8"/>
      <c r="M21" s="8"/>
      <c r="N21" s="8"/>
    </row>
    <row r="22" spans="1:14" ht="15" customHeight="1">
      <c r="A22" s="2" t="s">
        <v>44</v>
      </c>
      <c r="B22" s="3" t="s">
        <v>75</v>
      </c>
      <c r="C22" s="15">
        <v>0</v>
      </c>
      <c r="D22" s="15">
        <v>0</v>
      </c>
      <c r="E22" s="15">
        <v>1466747.63</v>
      </c>
      <c r="F22" s="15">
        <v>0</v>
      </c>
      <c r="G22" s="15">
        <v>0</v>
      </c>
      <c r="H22" s="15">
        <v>0</v>
      </c>
      <c r="I22" s="24">
        <f t="shared" si="0"/>
        <v>1466747.63</v>
      </c>
      <c r="K22" s="8"/>
      <c r="L22" s="8"/>
      <c r="M22" s="8"/>
      <c r="N22" s="8"/>
    </row>
    <row r="23" spans="1:14" ht="15" customHeight="1">
      <c r="A23" s="2" t="s">
        <v>45</v>
      </c>
      <c r="B23" s="3" t="s">
        <v>76</v>
      </c>
      <c r="C23" s="15">
        <v>0</v>
      </c>
      <c r="D23" s="15">
        <v>0</v>
      </c>
      <c r="E23" s="15">
        <v>83176.37</v>
      </c>
      <c r="F23" s="15">
        <v>0</v>
      </c>
      <c r="G23" s="15">
        <v>0</v>
      </c>
      <c r="H23" s="15">
        <v>0</v>
      </c>
      <c r="I23" s="24">
        <f t="shared" si="0"/>
        <v>83176.37</v>
      </c>
      <c r="K23" s="8"/>
      <c r="L23" s="8"/>
      <c r="M23" s="8"/>
      <c r="N23" s="8"/>
    </row>
    <row r="24" spans="1:14" ht="15" customHeight="1">
      <c r="A24" s="2" t="s">
        <v>46</v>
      </c>
      <c r="B24" s="3" t="s">
        <v>77</v>
      </c>
      <c r="C24" s="15">
        <v>0</v>
      </c>
      <c r="D24" s="15">
        <v>0</v>
      </c>
      <c r="E24" s="15">
        <v>669685.68</v>
      </c>
      <c r="F24" s="15">
        <v>0</v>
      </c>
      <c r="G24" s="15">
        <v>0</v>
      </c>
      <c r="H24" s="15">
        <v>0</v>
      </c>
      <c r="I24" s="24">
        <f t="shared" si="0"/>
        <v>669685.68</v>
      </c>
      <c r="K24" s="8"/>
      <c r="L24" s="8"/>
      <c r="M24" s="8"/>
      <c r="N24" s="8"/>
    </row>
    <row r="25" spans="1:14" ht="15" customHeight="1">
      <c r="A25" s="2" t="s">
        <v>47</v>
      </c>
      <c r="B25" s="3" t="s">
        <v>78</v>
      </c>
      <c r="C25" s="15">
        <v>0</v>
      </c>
      <c r="D25" s="15">
        <v>0</v>
      </c>
      <c r="E25" s="15">
        <v>4000</v>
      </c>
      <c r="F25" s="15">
        <v>0</v>
      </c>
      <c r="G25" s="15">
        <v>6173.76</v>
      </c>
      <c r="H25" s="15">
        <v>2400</v>
      </c>
      <c r="I25" s="24">
        <f t="shared" si="0"/>
        <v>12573.76</v>
      </c>
      <c r="K25" s="8"/>
      <c r="L25" s="8"/>
      <c r="M25" s="8"/>
      <c r="N25" s="8"/>
    </row>
    <row r="26" spans="1:14" ht="15" customHeight="1">
      <c r="A26" s="2" t="s">
        <v>48</v>
      </c>
      <c r="B26" s="3" t="s">
        <v>79</v>
      </c>
      <c r="C26" s="15">
        <v>0</v>
      </c>
      <c r="D26" s="15">
        <v>0</v>
      </c>
      <c r="E26" s="15">
        <v>4522.110000000001</v>
      </c>
      <c r="F26" s="15">
        <v>0</v>
      </c>
      <c r="G26" s="15">
        <v>0</v>
      </c>
      <c r="H26" s="15">
        <v>0</v>
      </c>
      <c r="I26" s="24">
        <f t="shared" si="0"/>
        <v>4522.110000000001</v>
      </c>
      <c r="K26" s="8"/>
      <c r="L26" s="8"/>
      <c r="M26" s="8"/>
      <c r="N26" s="8"/>
    </row>
    <row r="27" spans="1:14" ht="15" customHeight="1">
      <c r="A27" s="2" t="s">
        <v>49</v>
      </c>
      <c r="B27" s="3" t="s">
        <v>80</v>
      </c>
      <c r="C27" s="15">
        <v>0</v>
      </c>
      <c r="D27" s="15">
        <v>0</v>
      </c>
      <c r="E27" s="15">
        <v>788957.8300000001</v>
      </c>
      <c r="F27" s="15">
        <v>0</v>
      </c>
      <c r="G27" s="15">
        <v>0</v>
      </c>
      <c r="H27" s="15">
        <v>0</v>
      </c>
      <c r="I27" s="24">
        <f t="shared" si="0"/>
        <v>788957.8300000001</v>
      </c>
      <c r="K27" s="8"/>
      <c r="L27" s="8"/>
      <c r="M27" s="8"/>
      <c r="N27" s="8"/>
    </row>
    <row r="28" spans="1:14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88101.5</v>
      </c>
      <c r="F28" s="15">
        <v>0</v>
      </c>
      <c r="G28" s="15">
        <v>0</v>
      </c>
      <c r="H28" s="15">
        <v>0</v>
      </c>
      <c r="I28" s="24">
        <f t="shared" si="0"/>
        <v>88101.5</v>
      </c>
      <c r="K28" s="8"/>
      <c r="L28" s="8"/>
      <c r="M28" s="8"/>
      <c r="N28" s="8"/>
    </row>
    <row r="29" spans="1:14" ht="15" customHeight="1">
      <c r="A29" s="2" t="s">
        <v>51</v>
      </c>
      <c r="B29" s="3" t="s">
        <v>82</v>
      </c>
      <c r="C29" s="15">
        <v>0</v>
      </c>
      <c r="D29" s="15">
        <v>0</v>
      </c>
      <c r="E29" s="15">
        <v>75460.2</v>
      </c>
      <c r="F29" s="15">
        <v>0</v>
      </c>
      <c r="G29" s="15">
        <v>0</v>
      </c>
      <c r="H29" s="15">
        <v>0</v>
      </c>
      <c r="I29" s="24">
        <f t="shared" si="0"/>
        <v>75460.2</v>
      </c>
      <c r="K29" s="8"/>
      <c r="L29" s="8"/>
      <c r="M29" s="8"/>
      <c r="N29" s="8"/>
    </row>
    <row r="30" spans="1:14" ht="15" customHeight="1">
      <c r="A30" s="2" t="s">
        <v>52</v>
      </c>
      <c r="B30" s="3" t="s">
        <v>83</v>
      </c>
      <c r="C30" s="15">
        <v>0</v>
      </c>
      <c r="D30" s="15">
        <v>0</v>
      </c>
      <c r="E30" s="15">
        <v>107656.7</v>
      </c>
      <c r="F30" s="15">
        <v>0</v>
      </c>
      <c r="G30" s="15">
        <v>0</v>
      </c>
      <c r="H30" s="15">
        <v>0</v>
      </c>
      <c r="I30" s="24">
        <f t="shared" si="0"/>
        <v>107656.7</v>
      </c>
      <c r="K30" s="8"/>
      <c r="L30" s="8"/>
      <c r="M30" s="8"/>
      <c r="N30" s="8"/>
    </row>
    <row r="31" spans="1:14" ht="15" customHeight="1">
      <c r="A31" s="2" t="s">
        <v>53</v>
      </c>
      <c r="B31" s="3" t="s">
        <v>84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24">
        <f t="shared" si="0"/>
        <v>0</v>
      </c>
      <c r="K31" s="8"/>
      <c r="L31" s="8"/>
      <c r="M31" s="8"/>
      <c r="N31" s="8"/>
    </row>
    <row r="32" spans="1:14" ht="15" customHeight="1">
      <c r="A32" s="2" t="s">
        <v>54</v>
      </c>
      <c r="B32" s="3" t="s">
        <v>85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4">
        <f t="shared" si="0"/>
        <v>0</v>
      </c>
      <c r="K32" s="8"/>
      <c r="L32" s="8"/>
      <c r="M32" s="8"/>
      <c r="N32" s="8"/>
    </row>
    <row r="33" spans="1:14" ht="15" customHeight="1">
      <c r="A33" s="2" t="s">
        <v>55</v>
      </c>
      <c r="B33" s="3" t="s">
        <v>86</v>
      </c>
      <c r="C33" s="15">
        <v>0</v>
      </c>
      <c r="D33" s="15">
        <v>0</v>
      </c>
      <c r="E33" s="15">
        <v>102650.94</v>
      </c>
      <c r="F33" s="15">
        <v>0</v>
      </c>
      <c r="G33" s="15">
        <v>0</v>
      </c>
      <c r="H33" s="15">
        <v>0</v>
      </c>
      <c r="I33" s="24">
        <f t="shared" si="0"/>
        <v>102650.94</v>
      </c>
      <c r="K33" s="8"/>
      <c r="L33" s="8"/>
      <c r="M33" s="8"/>
      <c r="N33" s="8"/>
    </row>
    <row r="34" spans="1:14" ht="15" customHeight="1">
      <c r="A34" s="2" t="s">
        <v>56</v>
      </c>
      <c r="B34" s="3" t="s">
        <v>87</v>
      </c>
      <c r="C34" s="15">
        <v>0</v>
      </c>
      <c r="D34" s="15">
        <v>0</v>
      </c>
      <c r="E34" s="15">
        <v>41127.5</v>
      </c>
      <c r="F34" s="15">
        <v>0</v>
      </c>
      <c r="G34" s="15">
        <v>0</v>
      </c>
      <c r="H34" s="15">
        <v>0</v>
      </c>
      <c r="I34" s="24">
        <f t="shared" si="0"/>
        <v>41127.5</v>
      </c>
      <c r="K34" s="8"/>
      <c r="L34" s="8"/>
      <c r="M34" s="8"/>
      <c r="N34" s="8"/>
    </row>
    <row r="35" spans="1:14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1827372.5699999996</v>
      </c>
      <c r="F35" s="15">
        <v>0</v>
      </c>
      <c r="G35" s="15">
        <v>0</v>
      </c>
      <c r="H35" s="15">
        <v>13560</v>
      </c>
      <c r="I35" s="24">
        <f t="shared" si="0"/>
        <v>1840932.5699999996</v>
      </c>
      <c r="L35" s="8"/>
      <c r="M35" s="8"/>
      <c r="N35" s="8"/>
    </row>
    <row r="36" spans="1:14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45000</v>
      </c>
      <c r="F36" s="15">
        <v>0</v>
      </c>
      <c r="G36" s="15">
        <v>0</v>
      </c>
      <c r="H36" s="15">
        <v>19730</v>
      </c>
      <c r="I36" s="24">
        <f t="shared" si="0"/>
        <v>64730</v>
      </c>
      <c r="L36" s="8"/>
      <c r="M36" s="8"/>
      <c r="N36" s="8"/>
    </row>
    <row r="37" spans="1:14" ht="15" customHeight="1">
      <c r="A37" s="2" t="s">
        <v>59</v>
      </c>
      <c r="B37" s="3" t="s">
        <v>90</v>
      </c>
      <c r="C37" s="15">
        <v>13260</v>
      </c>
      <c r="D37" s="15">
        <v>0</v>
      </c>
      <c r="E37" s="15">
        <v>785483.5</v>
      </c>
      <c r="F37" s="15">
        <v>0</v>
      </c>
      <c r="G37" s="15">
        <v>0</v>
      </c>
      <c r="H37" s="15">
        <v>35003</v>
      </c>
      <c r="I37" s="24">
        <f t="shared" si="0"/>
        <v>833746.5</v>
      </c>
      <c r="L37" s="8"/>
      <c r="M37" s="8"/>
      <c r="N37" s="8"/>
    </row>
    <row r="38" spans="1:14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24">
        <f t="shared" si="0"/>
        <v>0</v>
      </c>
      <c r="K38" s="8"/>
      <c r="L38" s="8"/>
      <c r="M38" s="8"/>
      <c r="N38" s="8"/>
    </row>
    <row r="39" spans="1:14" ht="15" customHeight="1">
      <c r="A39" s="2" t="s">
        <v>61</v>
      </c>
      <c r="B39" s="3" t="s">
        <v>92</v>
      </c>
      <c r="C39" s="15">
        <v>0</v>
      </c>
      <c r="D39" s="15">
        <v>0</v>
      </c>
      <c r="E39" s="15">
        <v>467504.47</v>
      </c>
      <c r="F39" s="15">
        <v>0</v>
      </c>
      <c r="G39" s="15">
        <v>0</v>
      </c>
      <c r="H39" s="15">
        <v>0</v>
      </c>
      <c r="I39" s="24">
        <f t="shared" si="0"/>
        <v>467504.47</v>
      </c>
      <c r="K39" s="8"/>
      <c r="L39" s="8"/>
      <c r="M39" s="8"/>
      <c r="N39" s="8"/>
    </row>
    <row r="40" spans="1:14" ht="15" customHeight="1">
      <c r="A40" s="2" t="s">
        <v>62</v>
      </c>
      <c r="B40" s="3" t="s">
        <v>93</v>
      </c>
      <c r="C40" s="15">
        <v>0</v>
      </c>
      <c r="D40" s="15">
        <v>0</v>
      </c>
      <c r="E40" s="15">
        <v>200483.15999999997</v>
      </c>
      <c r="F40" s="15">
        <v>0</v>
      </c>
      <c r="G40" s="15">
        <v>0</v>
      </c>
      <c r="H40" s="15">
        <v>0</v>
      </c>
      <c r="I40" s="24">
        <f t="shared" si="0"/>
        <v>200483.15999999997</v>
      </c>
      <c r="K40" s="8"/>
      <c r="L40" s="8"/>
      <c r="M40" s="8"/>
      <c r="N40" s="8"/>
    </row>
    <row r="41" spans="1:14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1181700</v>
      </c>
      <c r="F41" s="15">
        <v>0</v>
      </c>
      <c r="G41" s="15">
        <v>0</v>
      </c>
      <c r="H41" s="15">
        <v>0</v>
      </c>
      <c r="I41" s="24">
        <f t="shared" si="0"/>
        <v>1181700</v>
      </c>
      <c r="K41" s="8"/>
      <c r="L41" s="8"/>
      <c r="M41" s="8"/>
      <c r="N41" s="8"/>
    </row>
    <row r="42" spans="1:14" ht="15" customHeight="1">
      <c r="A42" s="2" t="s">
        <v>64</v>
      </c>
      <c r="B42" s="3" t="s">
        <v>95</v>
      </c>
      <c r="C42" s="15">
        <v>0</v>
      </c>
      <c r="D42" s="15">
        <v>0</v>
      </c>
      <c r="E42" s="15">
        <v>889280.64</v>
      </c>
      <c r="F42" s="15">
        <v>0</v>
      </c>
      <c r="G42" s="15">
        <v>0</v>
      </c>
      <c r="H42" s="15">
        <v>0</v>
      </c>
      <c r="I42" s="24">
        <f t="shared" si="0"/>
        <v>889280.64</v>
      </c>
      <c r="L42" s="8"/>
      <c r="M42" s="8"/>
      <c r="N42" s="8"/>
    </row>
    <row r="43" spans="1:14" ht="15" customHeight="1">
      <c r="A43" s="2" t="s">
        <v>65</v>
      </c>
      <c r="B43" s="3" t="s">
        <v>96</v>
      </c>
      <c r="C43" s="15">
        <v>0</v>
      </c>
      <c r="D43" s="15">
        <v>0</v>
      </c>
      <c r="E43" s="15">
        <v>145533.35</v>
      </c>
      <c r="F43" s="15">
        <v>0</v>
      </c>
      <c r="G43" s="15">
        <v>0</v>
      </c>
      <c r="H43" s="15">
        <v>0</v>
      </c>
      <c r="I43" s="24">
        <f t="shared" si="0"/>
        <v>145533.35</v>
      </c>
      <c r="K43" s="8"/>
      <c r="L43" s="8"/>
      <c r="M43" s="8"/>
      <c r="N43" s="8"/>
    </row>
    <row r="44" spans="1:14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575</v>
      </c>
      <c r="F44" s="15">
        <v>0</v>
      </c>
      <c r="G44" s="15">
        <v>0</v>
      </c>
      <c r="H44" s="15">
        <v>0</v>
      </c>
      <c r="I44" s="24">
        <f t="shared" si="0"/>
        <v>575</v>
      </c>
      <c r="K44" s="8"/>
      <c r="L44" s="8"/>
      <c r="M44" s="8"/>
      <c r="N44" s="8"/>
    </row>
    <row r="45" spans="1:9" ht="15" customHeight="1">
      <c r="A45" s="58" t="s">
        <v>7</v>
      </c>
      <c r="B45" s="59"/>
      <c r="C45" s="6">
        <f aca="true" t="shared" si="1" ref="C45:I45">SUM(C12:C44)</f>
        <v>28520</v>
      </c>
      <c r="D45" s="6">
        <f t="shared" si="1"/>
        <v>0</v>
      </c>
      <c r="E45" s="6">
        <f t="shared" si="1"/>
        <v>15473153.290000001</v>
      </c>
      <c r="F45" s="6">
        <f t="shared" si="1"/>
        <v>0</v>
      </c>
      <c r="G45" s="6">
        <f t="shared" si="1"/>
        <v>15754.76</v>
      </c>
      <c r="H45" s="6">
        <f t="shared" si="1"/>
        <v>74742.19</v>
      </c>
      <c r="I45" s="6">
        <f t="shared" si="1"/>
        <v>15592170.24</v>
      </c>
    </row>
    <row r="46" ht="12.75">
      <c r="A46" s="33" t="s">
        <v>172</v>
      </c>
    </row>
    <row r="47" ht="7.5" customHeight="1"/>
    <row r="48" ht="12.75">
      <c r="A48" s="38" t="s">
        <v>8</v>
      </c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spans="1:19" ht="12.75">
      <c r="A56" s="13"/>
      <c r="P56" s="5"/>
      <c r="Q56" s="5"/>
      <c r="R56" s="5"/>
      <c r="S56" s="5"/>
    </row>
    <row r="57" spans="16:19" ht="12.75">
      <c r="P57" s="5"/>
      <c r="Q57" s="5"/>
      <c r="R57" s="5"/>
      <c r="S57" s="5"/>
    </row>
    <row r="58" spans="1:19" ht="12.75">
      <c r="A58" s="13"/>
      <c r="P58" s="5"/>
      <c r="Q58" s="5"/>
      <c r="R58" s="5"/>
      <c r="S58" s="5"/>
    </row>
    <row r="59" spans="3:19" ht="12.75">
      <c r="C59" s="5">
        <v>1000000</v>
      </c>
      <c r="P59" s="5"/>
      <c r="Q59" s="5"/>
      <c r="R59" s="5"/>
      <c r="S59" s="5"/>
    </row>
    <row r="60" spans="3:19" ht="12.75">
      <c r="C60" s="22" t="s">
        <v>104</v>
      </c>
      <c r="D60" s="22" t="s">
        <v>102</v>
      </c>
      <c r="E60" s="22" t="s">
        <v>103</v>
      </c>
      <c r="P60" s="5"/>
      <c r="Q60" s="5"/>
      <c r="R60" s="5"/>
      <c r="S60" s="5"/>
    </row>
    <row r="61" spans="3:19" ht="12.75">
      <c r="C61" s="28" t="s">
        <v>112</v>
      </c>
      <c r="D61" s="29">
        <f>+C45/$C$59</f>
        <v>0.02852</v>
      </c>
      <c r="E61" s="29">
        <f>+C45/I45*100</f>
        <v>0.18291231791989465</v>
      </c>
      <c r="P61" s="5"/>
      <c r="Q61" s="5"/>
      <c r="R61" s="5"/>
      <c r="S61" s="5"/>
    </row>
    <row r="62" spans="3:19" ht="12.75">
      <c r="C62" s="28" t="s">
        <v>113</v>
      </c>
      <c r="D62" s="29">
        <f>+D45/$C$59</f>
        <v>0</v>
      </c>
      <c r="E62" s="29">
        <f>+D45/I45*100</f>
        <v>0</v>
      </c>
      <c r="P62" s="5"/>
      <c r="Q62" s="5"/>
      <c r="R62" s="5"/>
      <c r="S62" s="5"/>
    </row>
    <row r="63" spans="3:19" ht="12.75">
      <c r="C63" s="28" t="s">
        <v>114</v>
      </c>
      <c r="D63" s="29">
        <f>+E45/$C$59</f>
        <v>15.47315329</v>
      </c>
      <c r="E63" s="29">
        <f>+E45/I45*100</f>
        <v>99.23668772102889</v>
      </c>
      <c r="F63" s="29"/>
      <c r="P63" s="5"/>
      <c r="Q63" s="5"/>
      <c r="R63" s="5"/>
      <c r="S63" s="5"/>
    </row>
    <row r="64" spans="3:19" ht="12.75">
      <c r="C64" s="28" t="s">
        <v>115</v>
      </c>
      <c r="D64" s="29">
        <f>+F45/$C$59</f>
        <v>0</v>
      </c>
      <c r="E64" s="29">
        <f>+F45/I45*100</f>
        <v>0</v>
      </c>
      <c r="P64" s="5"/>
      <c r="Q64" s="5"/>
      <c r="R64" s="5"/>
      <c r="S64" s="5"/>
    </row>
    <row r="65" spans="3:19" ht="12.75">
      <c r="C65" s="28" t="s">
        <v>116</v>
      </c>
      <c r="D65" s="29">
        <f>+G45/$C$59</f>
        <v>0.01575476</v>
      </c>
      <c r="E65" s="29">
        <f>+G45/I45*100</f>
        <v>0.10104276542326927</v>
      </c>
      <c r="F65" s="30"/>
      <c r="P65" s="5"/>
      <c r="Q65" s="5"/>
      <c r="R65" s="5"/>
      <c r="S65" s="5"/>
    </row>
    <row r="66" spans="3:19" ht="12.75">
      <c r="C66" s="28" t="s">
        <v>117</v>
      </c>
      <c r="D66" s="29">
        <f>+H45/$C$59</f>
        <v>0.07474219</v>
      </c>
      <c r="E66" s="29">
        <f>+H45/I45*100</f>
        <v>0.4793571956279513</v>
      </c>
      <c r="P66" s="5"/>
      <c r="Q66" s="5"/>
      <c r="R66" s="5"/>
      <c r="S66" s="5"/>
    </row>
    <row r="67" spans="16:19" ht="12.75">
      <c r="P67" s="5"/>
      <c r="Q67" s="5"/>
      <c r="R67" s="5"/>
      <c r="S67" s="5"/>
    </row>
    <row r="68" spans="16:19" ht="12.75">
      <c r="P68" s="5"/>
      <c r="Q68" s="5"/>
      <c r="R68" s="5"/>
      <c r="S68" s="5"/>
    </row>
    <row r="69" spans="16:19" ht="12.75">
      <c r="P69" s="5"/>
      <c r="Q69" s="5"/>
      <c r="R69" s="5"/>
      <c r="S69" s="5"/>
    </row>
    <row r="70" spans="12:19" ht="12.75">
      <c r="L70" s="18"/>
      <c r="P70" s="5"/>
      <c r="Q70" s="5"/>
      <c r="R70" s="5"/>
      <c r="S70" s="5"/>
    </row>
    <row r="71" spans="12:19" ht="12.75">
      <c r="L71" s="31"/>
      <c r="P71" s="5"/>
      <c r="Q71" s="5"/>
      <c r="R71" s="5"/>
      <c r="S71" s="5"/>
    </row>
    <row r="72" spans="16:19" ht="12.75">
      <c r="P72" s="5"/>
      <c r="Q72" s="5"/>
      <c r="R72" s="5"/>
      <c r="S72" s="5"/>
    </row>
    <row r="73" s="16" customFormat="1" ht="12.75">
      <c r="A73" s="19"/>
    </row>
    <row r="74" s="16" customFormat="1" ht="12.75">
      <c r="A74" s="19"/>
    </row>
    <row r="75" s="16" customFormat="1" ht="12.75">
      <c r="A75" s="19"/>
    </row>
    <row r="76" s="16" customFormat="1" ht="12.75">
      <c r="A76" s="19"/>
    </row>
    <row r="77" s="16" customFormat="1" ht="12.75">
      <c r="A77" s="19"/>
    </row>
    <row r="78" s="16" customFormat="1" ht="12.75">
      <c r="A78" s="19"/>
    </row>
    <row r="79" s="16" customFormat="1" ht="12.75">
      <c r="A79" s="19"/>
    </row>
  </sheetData>
  <sheetProtection/>
  <mergeCells count="5">
    <mergeCell ref="I10:I11"/>
    <mergeCell ref="A45:B45"/>
    <mergeCell ref="A10:A11"/>
    <mergeCell ref="B10:B11"/>
    <mergeCell ref="C10:H10"/>
  </mergeCells>
  <printOptions/>
  <pageMargins left="0.39" right="0.32" top="0.5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6.28125" style="5" customWidth="1"/>
    <col min="3" max="4" width="11.421875" style="5" customWidth="1"/>
    <col min="5" max="5" width="12.140625" style="5" bestFit="1" customWidth="1"/>
    <col min="6" max="16384" width="11.421875" style="5" customWidth="1"/>
  </cols>
  <sheetData>
    <row r="1" spans="1:15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ht="4.5" customHeight="1">
      <c r="A5" s="10"/>
    </row>
    <row r="6" ht="15.75">
      <c r="A6" s="21" t="s">
        <v>171</v>
      </c>
    </row>
    <row r="7" ht="15.75">
      <c r="A7" s="21" t="s">
        <v>19</v>
      </c>
    </row>
    <row r="8" ht="15.75">
      <c r="A8" s="21" t="s">
        <v>0</v>
      </c>
    </row>
    <row r="9" spans="1:10" ht="12.75">
      <c r="A9" s="10"/>
      <c r="J9" s="14" t="s">
        <v>34</v>
      </c>
    </row>
    <row r="10" spans="1:10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6"/>
      <c r="I10" s="66"/>
      <c r="J10" s="63" t="s">
        <v>30</v>
      </c>
    </row>
    <row r="11" spans="1:10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115</v>
      </c>
      <c r="G11" s="7" t="s">
        <v>116</v>
      </c>
      <c r="H11" s="7" t="s">
        <v>170</v>
      </c>
      <c r="I11" s="7" t="s">
        <v>117</v>
      </c>
      <c r="J11" s="62"/>
    </row>
    <row r="12" spans="1:10" ht="15" customHeight="1">
      <c r="A12" s="2" t="s">
        <v>5</v>
      </c>
      <c r="B12" s="3" t="s">
        <v>6</v>
      </c>
      <c r="C12" s="15">
        <v>4452825.2</v>
      </c>
      <c r="D12" s="15">
        <v>0</v>
      </c>
      <c r="E12" s="15">
        <v>65047207.120000005</v>
      </c>
      <c r="F12" s="15">
        <v>0</v>
      </c>
      <c r="G12" s="15">
        <v>0</v>
      </c>
      <c r="H12" s="15">
        <v>0</v>
      </c>
      <c r="I12" s="15">
        <v>6259753.98</v>
      </c>
      <c r="J12" s="24">
        <f aca="true" t="shared" si="0" ref="J12:J45">SUM(C12:I12)</f>
        <v>75759786.30000001</v>
      </c>
    </row>
    <row r="13" spans="1:10" ht="15" customHeight="1">
      <c r="A13" s="32" t="s">
        <v>35</v>
      </c>
      <c r="B13" s="3" t="s">
        <v>66</v>
      </c>
      <c r="C13" s="15">
        <v>0</v>
      </c>
      <c r="D13" s="15">
        <v>0</v>
      </c>
      <c r="E13" s="15">
        <v>120980.9</v>
      </c>
      <c r="F13" s="15">
        <v>0</v>
      </c>
      <c r="G13" s="15">
        <v>0</v>
      </c>
      <c r="H13" s="15">
        <v>0</v>
      </c>
      <c r="I13" s="15">
        <v>0</v>
      </c>
      <c r="J13" s="24">
        <f t="shared" si="0"/>
        <v>120980.9</v>
      </c>
    </row>
    <row r="14" spans="1:10" ht="15" customHeight="1">
      <c r="A14" s="32" t="s">
        <v>36</v>
      </c>
      <c r="B14" s="3" t="s">
        <v>67</v>
      </c>
      <c r="C14" s="15">
        <v>0</v>
      </c>
      <c r="D14" s="15">
        <v>0</v>
      </c>
      <c r="E14" s="15">
        <v>938789.72</v>
      </c>
      <c r="F14" s="15">
        <v>0</v>
      </c>
      <c r="G14" s="15">
        <v>0</v>
      </c>
      <c r="H14" s="15">
        <v>0</v>
      </c>
      <c r="I14" s="15">
        <v>0</v>
      </c>
      <c r="J14" s="24">
        <f t="shared" si="0"/>
        <v>938789.72</v>
      </c>
    </row>
    <row r="15" spans="1:10" ht="15" customHeight="1">
      <c r="A15" s="32" t="s">
        <v>37</v>
      </c>
      <c r="B15" s="3" t="s">
        <v>68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24">
        <f t="shared" si="0"/>
        <v>0</v>
      </c>
    </row>
    <row r="16" spans="1:10" ht="15" customHeight="1">
      <c r="A16" s="32" t="s">
        <v>38</v>
      </c>
      <c r="B16" s="3" t="s">
        <v>69</v>
      </c>
      <c r="C16" s="15">
        <v>0</v>
      </c>
      <c r="D16" s="15">
        <v>0</v>
      </c>
      <c r="E16" s="15">
        <v>439533.33</v>
      </c>
      <c r="F16" s="15">
        <v>0</v>
      </c>
      <c r="G16" s="15">
        <v>0</v>
      </c>
      <c r="H16" s="15">
        <v>0</v>
      </c>
      <c r="I16" s="15">
        <v>0</v>
      </c>
      <c r="J16" s="24">
        <f t="shared" si="0"/>
        <v>439533.33</v>
      </c>
    </row>
    <row r="17" spans="1:10" ht="15" customHeight="1">
      <c r="A17" s="32" t="s">
        <v>39</v>
      </c>
      <c r="B17" s="3" t="s">
        <v>70</v>
      </c>
      <c r="C17" s="15">
        <v>0</v>
      </c>
      <c r="D17" s="15">
        <v>0</v>
      </c>
      <c r="E17" s="15">
        <v>1727851.54</v>
      </c>
      <c r="F17" s="15">
        <v>0</v>
      </c>
      <c r="G17" s="15">
        <v>0</v>
      </c>
      <c r="H17" s="15">
        <v>0</v>
      </c>
      <c r="I17" s="15">
        <v>0</v>
      </c>
      <c r="J17" s="24">
        <f t="shared" si="0"/>
        <v>1727851.54</v>
      </c>
    </row>
    <row r="18" spans="1:10" ht="15" customHeight="1">
      <c r="A18" s="32" t="s">
        <v>40</v>
      </c>
      <c r="B18" s="3" t="s">
        <v>71</v>
      </c>
      <c r="C18" s="15">
        <v>0</v>
      </c>
      <c r="D18" s="15">
        <v>0</v>
      </c>
      <c r="E18" s="15">
        <v>4000531.2100000004</v>
      </c>
      <c r="F18" s="15">
        <v>0</v>
      </c>
      <c r="G18" s="15">
        <v>0</v>
      </c>
      <c r="H18" s="15">
        <v>0</v>
      </c>
      <c r="I18" s="15">
        <v>0</v>
      </c>
      <c r="J18" s="24">
        <f t="shared" si="0"/>
        <v>4000531.2100000004</v>
      </c>
    </row>
    <row r="19" spans="1:10" ht="15" customHeight="1">
      <c r="A19" s="32" t="s">
        <v>41</v>
      </c>
      <c r="B19" s="3" t="s">
        <v>72</v>
      </c>
      <c r="C19" s="15">
        <v>0</v>
      </c>
      <c r="D19" s="15">
        <v>0</v>
      </c>
      <c r="E19" s="15">
        <v>9945557.229999999</v>
      </c>
      <c r="F19" s="15">
        <v>0</v>
      </c>
      <c r="G19" s="15">
        <v>0</v>
      </c>
      <c r="H19" s="15">
        <v>0</v>
      </c>
      <c r="I19" s="15">
        <v>0</v>
      </c>
      <c r="J19" s="24">
        <f t="shared" si="0"/>
        <v>9945557.229999999</v>
      </c>
    </row>
    <row r="20" spans="1:10" ht="15" customHeight="1">
      <c r="A20" s="32" t="s">
        <v>42</v>
      </c>
      <c r="B20" s="3" t="s">
        <v>73</v>
      </c>
      <c r="C20" s="15">
        <v>0</v>
      </c>
      <c r="D20" s="15">
        <v>0</v>
      </c>
      <c r="E20" s="15">
        <v>674042.26</v>
      </c>
      <c r="F20" s="15">
        <v>0</v>
      </c>
      <c r="G20" s="15">
        <v>0</v>
      </c>
      <c r="H20" s="15">
        <v>0</v>
      </c>
      <c r="I20" s="15">
        <v>0</v>
      </c>
      <c r="J20" s="24">
        <f t="shared" si="0"/>
        <v>674042.26</v>
      </c>
    </row>
    <row r="21" spans="1:10" ht="15" customHeight="1">
      <c r="A21" s="32" t="s">
        <v>43</v>
      </c>
      <c r="B21" s="3" t="s">
        <v>74</v>
      </c>
      <c r="C21" s="15">
        <v>0</v>
      </c>
      <c r="D21" s="15">
        <v>0</v>
      </c>
      <c r="E21" s="15">
        <v>3519481</v>
      </c>
      <c r="F21" s="15">
        <v>0</v>
      </c>
      <c r="G21" s="15">
        <v>0</v>
      </c>
      <c r="H21" s="15">
        <v>0</v>
      </c>
      <c r="I21" s="15">
        <v>0</v>
      </c>
      <c r="J21" s="24">
        <f t="shared" si="0"/>
        <v>3519481</v>
      </c>
    </row>
    <row r="22" spans="1:10" ht="15" customHeight="1">
      <c r="A22" s="32" t="s">
        <v>44</v>
      </c>
      <c r="B22" s="3" t="s">
        <v>75</v>
      </c>
      <c r="C22" s="15">
        <v>0</v>
      </c>
      <c r="D22" s="15">
        <v>0</v>
      </c>
      <c r="E22" s="15">
        <v>5958770.11</v>
      </c>
      <c r="F22" s="15">
        <v>0</v>
      </c>
      <c r="G22" s="15">
        <v>0</v>
      </c>
      <c r="H22" s="15">
        <v>0</v>
      </c>
      <c r="I22" s="15">
        <v>0</v>
      </c>
      <c r="J22" s="24">
        <f t="shared" si="0"/>
        <v>5958770.11</v>
      </c>
    </row>
    <row r="23" spans="1:10" ht="15" customHeight="1">
      <c r="A23" s="32" t="s">
        <v>45</v>
      </c>
      <c r="B23" s="3" t="s">
        <v>76</v>
      </c>
      <c r="C23" s="15">
        <v>0</v>
      </c>
      <c r="D23" s="15">
        <v>0</v>
      </c>
      <c r="E23" s="15">
        <v>4098409.1100000003</v>
      </c>
      <c r="F23" s="15">
        <v>0</v>
      </c>
      <c r="G23" s="15">
        <v>0</v>
      </c>
      <c r="H23" s="15">
        <v>0</v>
      </c>
      <c r="I23" s="15">
        <v>0</v>
      </c>
      <c r="J23" s="24">
        <f t="shared" si="0"/>
        <v>4098409.1100000003</v>
      </c>
    </row>
    <row r="24" spans="1:10" ht="15" customHeight="1">
      <c r="A24" s="32" t="s">
        <v>46</v>
      </c>
      <c r="B24" s="3" t="s">
        <v>77</v>
      </c>
      <c r="C24" s="15">
        <v>0</v>
      </c>
      <c r="D24" s="15">
        <v>0</v>
      </c>
      <c r="E24" s="15">
        <v>9949773.549999999</v>
      </c>
      <c r="F24" s="15">
        <v>0</v>
      </c>
      <c r="G24" s="15">
        <v>0</v>
      </c>
      <c r="H24" s="15">
        <v>0</v>
      </c>
      <c r="I24" s="15">
        <v>0</v>
      </c>
      <c r="J24" s="24">
        <f t="shared" si="0"/>
        <v>9949773.549999999</v>
      </c>
    </row>
    <row r="25" spans="1:10" ht="15" customHeight="1">
      <c r="A25" s="32" t="s">
        <v>47</v>
      </c>
      <c r="B25" s="3" t="s">
        <v>78</v>
      </c>
      <c r="C25" s="15">
        <v>0</v>
      </c>
      <c r="D25" s="15">
        <v>0</v>
      </c>
      <c r="E25" s="15">
        <v>7712981.47</v>
      </c>
      <c r="F25" s="15">
        <v>0</v>
      </c>
      <c r="G25" s="15">
        <v>0</v>
      </c>
      <c r="H25" s="15">
        <v>0</v>
      </c>
      <c r="I25" s="15">
        <v>0</v>
      </c>
      <c r="J25" s="24">
        <f t="shared" si="0"/>
        <v>7712981.47</v>
      </c>
    </row>
    <row r="26" spans="1:10" ht="15" customHeight="1">
      <c r="A26" s="32" t="s">
        <v>48</v>
      </c>
      <c r="B26" s="3" t="s">
        <v>79</v>
      </c>
      <c r="C26" s="15">
        <v>0</v>
      </c>
      <c r="D26" s="15">
        <v>0</v>
      </c>
      <c r="E26" s="15">
        <v>4649569.380000001</v>
      </c>
      <c r="F26" s="15">
        <v>0</v>
      </c>
      <c r="G26" s="15">
        <v>0</v>
      </c>
      <c r="H26" s="15">
        <v>0</v>
      </c>
      <c r="I26" s="15">
        <v>0</v>
      </c>
      <c r="J26" s="24">
        <f t="shared" si="0"/>
        <v>4649569.380000001</v>
      </c>
    </row>
    <row r="27" spans="1:10" ht="15" customHeight="1">
      <c r="A27" s="32" t="s">
        <v>49</v>
      </c>
      <c r="B27" s="3" t="s">
        <v>80</v>
      </c>
      <c r="C27" s="15">
        <v>0</v>
      </c>
      <c r="D27" s="15">
        <v>0</v>
      </c>
      <c r="E27" s="15">
        <v>2643939.0999999996</v>
      </c>
      <c r="F27" s="15">
        <v>0</v>
      </c>
      <c r="G27" s="15">
        <v>0</v>
      </c>
      <c r="H27" s="15">
        <v>0</v>
      </c>
      <c r="I27" s="15">
        <v>0</v>
      </c>
      <c r="J27" s="24">
        <f t="shared" si="0"/>
        <v>2643939.0999999996</v>
      </c>
    </row>
    <row r="28" spans="1:10" ht="15" customHeight="1">
      <c r="A28" s="32" t="s">
        <v>50</v>
      </c>
      <c r="B28" s="3" t="s">
        <v>81</v>
      </c>
      <c r="C28" s="15">
        <v>0</v>
      </c>
      <c r="D28" s="15">
        <v>0</v>
      </c>
      <c r="E28" s="15">
        <v>474697.8</v>
      </c>
      <c r="F28" s="15">
        <v>0</v>
      </c>
      <c r="G28" s="15">
        <v>0</v>
      </c>
      <c r="H28" s="15">
        <v>0</v>
      </c>
      <c r="I28" s="15">
        <v>0</v>
      </c>
      <c r="J28" s="24">
        <f t="shared" si="0"/>
        <v>474697.8</v>
      </c>
    </row>
    <row r="29" spans="1:10" ht="15" customHeight="1">
      <c r="A29" s="32" t="s">
        <v>51</v>
      </c>
      <c r="B29" s="3" t="s">
        <v>82</v>
      </c>
      <c r="C29" s="15">
        <v>0</v>
      </c>
      <c r="D29" s="15">
        <v>0</v>
      </c>
      <c r="E29" s="15">
        <v>98752</v>
      </c>
      <c r="F29" s="15">
        <v>0</v>
      </c>
      <c r="G29" s="15">
        <v>0</v>
      </c>
      <c r="H29" s="15">
        <v>0</v>
      </c>
      <c r="I29" s="15">
        <v>0</v>
      </c>
      <c r="J29" s="24">
        <f t="shared" si="0"/>
        <v>98752</v>
      </c>
    </row>
    <row r="30" spans="1:10" ht="15" customHeight="1">
      <c r="A30" s="32" t="s">
        <v>52</v>
      </c>
      <c r="B30" s="3" t="s">
        <v>83</v>
      </c>
      <c r="C30" s="15">
        <v>0</v>
      </c>
      <c r="D30" s="15">
        <v>0</v>
      </c>
      <c r="E30" s="15">
        <v>2145265.14</v>
      </c>
      <c r="F30" s="15">
        <v>0</v>
      </c>
      <c r="G30" s="15">
        <v>0</v>
      </c>
      <c r="H30" s="15">
        <v>0</v>
      </c>
      <c r="I30" s="15">
        <v>0</v>
      </c>
      <c r="J30" s="24">
        <f t="shared" si="0"/>
        <v>2145265.14</v>
      </c>
    </row>
    <row r="31" spans="1:10" ht="15" customHeight="1">
      <c r="A31" s="32" t="s">
        <v>53</v>
      </c>
      <c r="B31" s="3" t="s">
        <v>84</v>
      </c>
      <c r="C31" s="15">
        <v>0</v>
      </c>
      <c r="D31" s="15">
        <v>0</v>
      </c>
      <c r="E31" s="15">
        <v>3971058.44</v>
      </c>
      <c r="F31" s="15">
        <v>0</v>
      </c>
      <c r="G31" s="15">
        <v>0</v>
      </c>
      <c r="H31" s="15">
        <v>0</v>
      </c>
      <c r="I31" s="15">
        <v>0</v>
      </c>
      <c r="J31" s="24">
        <f t="shared" si="0"/>
        <v>3971058.44</v>
      </c>
    </row>
    <row r="32" spans="1:10" ht="15" customHeight="1">
      <c r="A32" s="32" t="s">
        <v>54</v>
      </c>
      <c r="B32" s="3" t="s">
        <v>85</v>
      </c>
      <c r="C32" s="15">
        <v>0</v>
      </c>
      <c r="D32" s="15">
        <v>0</v>
      </c>
      <c r="E32" s="15">
        <v>913301.4600000001</v>
      </c>
      <c r="F32" s="15">
        <v>0</v>
      </c>
      <c r="G32" s="15">
        <v>0</v>
      </c>
      <c r="H32" s="15">
        <v>0</v>
      </c>
      <c r="I32" s="15">
        <v>0</v>
      </c>
      <c r="J32" s="24">
        <f t="shared" si="0"/>
        <v>913301.4600000001</v>
      </c>
    </row>
    <row r="33" spans="1:10" ht="15" customHeight="1">
      <c r="A33" s="32" t="s">
        <v>55</v>
      </c>
      <c r="B33" s="3" t="s">
        <v>86</v>
      </c>
      <c r="C33" s="15">
        <v>0</v>
      </c>
      <c r="D33" s="15">
        <v>0</v>
      </c>
      <c r="E33" s="15">
        <v>3332666.38</v>
      </c>
      <c r="F33" s="15">
        <v>0</v>
      </c>
      <c r="G33" s="15">
        <v>0</v>
      </c>
      <c r="H33" s="15">
        <v>0</v>
      </c>
      <c r="I33" s="15">
        <v>0</v>
      </c>
      <c r="J33" s="24">
        <f t="shared" si="0"/>
        <v>3332666.38</v>
      </c>
    </row>
    <row r="34" spans="1:10" ht="15" customHeight="1">
      <c r="A34" s="32" t="s">
        <v>56</v>
      </c>
      <c r="B34" s="3" t="s">
        <v>87</v>
      </c>
      <c r="C34" s="15">
        <v>0</v>
      </c>
      <c r="D34" s="15">
        <v>0</v>
      </c>
      <c r="E34" s="15">
        <v>1016667.2999999999</v>
      </c>
      <c r="F34" s="15">
        <v>0</v>
      </c>
      <c r="G34" s="15">
        <v>0</v>
      </c>
      <c r="H34" s="15">
        <v>0</v>
      </c>
      <c r="I34" s="15">
        <v>0</v>
      </c>
      <c r="J34" s="24">
        <f t="shared" si="0"/>
        <v>1016667.2999999999</v>
      </c>
    </row>
    <row r="35" spans="1:10" ht="15" customHeight="1">
      <c r="A35" s="32" t="s">
        <v>57</v>
      </c>
      <c r="B35" s="3" t="s">
        <v>88</v>
      </c>
      <c r="C35" s="15">
        <v>0</v>
      </c>
      <c r="D35" s="15">
        <v>0</v>
      </c>
      <c r="E35" s="15">
        <v>700435338.6</v>
      </c>
      <c r="F35" s="15">
        <v>0</v>
      </c>
      <c r="G35" s="15">
        <v>47362694</v>
      </c>
      <c r="H35" s="15">
        <v>0</v>
      </c>
      <c r="I35" s="15">
        <v>0</v>
      </c>
      <c r="J35" s="24">
        <f t="shared" si="0"/>
        <v>747798032.6</v>
      </c>
    </row>
    <row r="36" spans="1:10" ht="15" customHeight="1">
      <c r="A36" s="32" t="s">
        <v>58</v>
      </c>
      <c r="B36" s="3" t="s">
        <v>89</v>
      </c>
      <c r="C36" s="15">
        <v>0</v>
      </c>
      <c r="D36" s="15">
        <v>0</v>
      </c>
      <c r="E36" s="15">
        <v>14065039.58</v>
      </c>
      <c r="F36" s="15">
        <v>0</v>
      </c>
      <c r="G36" s="15">
        <v>0</v>
      </c>
      <c r="H36" s="15">
        <v>0</v>
      </c>
      <c r="I36" s="15">
        <v>11356174.31</v>
      </c>
      <c r="J36" s="24">
        <f t="shared" si="0"/>
        <v>25421213.89</v>
      </c>
    </row>
    <row r="37" spans="1:10" ht="15" customHeight="1">
      <c r="A37" s="32" t="s">
        <v>59</v>
      </c>
      <c r="B37" s="3" t="s">
        <v>90</v>
      </c>
      <c r="C37" s="15">
        <v>0</v>
      </c>
      <c r="D37" s="15">
        <v>0</v>
      </c>
      <c r="E37" s="15">
        <v>5140219.08</v>
      </c>
      <c r="F37" s="15">
        <v>0</v>
      </c>
      <c r="G37" s="15">
        <v>0</v>
      </c>
      <c r="H37" s="15">
        <v>0</v>
      </c>
      <c r="I37" s="15">
        <v>0</v>
      </c>
      <c r="J37" s="24">
        <f t="shared" si="0"/>
        <v>5140219.08</v>
      </c>
    </row>
    <row r="38" spans="1:10" ht="15" customHeight="1">
      <c r="A38" s="32" t="s">
        <v>60</v>
      </c>
      <c r="B38" s="3" t="s">
        <v>91</v>
      </c>
      <c r="C38" s="15">
        <v>0</v>
      </c>
      <c r="D38" s="15">
        <v>0</v>
      </c>
      <c r="E38" s="15">
        <v>2441114.4499999997</v>
      </c>
      <c r="F38" s="15">
        <v>0</v>
      </c>
      <c r="G38" s="15">
        <v>0</v>
      </c>
      <c r="H38" s="15">
        <v>0</v>
      </c>
      <c r="I38" s="15">
        <v>0</v>
      </c>
      <c r="J38" s="24">
        <f t="shared" si="0"/>
        <v>2441114.4499999997</v>
      </c>
    </row>
    <row r="39" spans="1:10" ht="15" customHeight="1">
      <c r="A39" s="32" t="s">
        <v>61</v>
      </c>
      <c r="B39" s="3" t="s">
        <v>92</v>
      </c>
      <c r="C39" s="15">
        <v>0</v>
      </c>
      <c r="D39" s="15">
        <v>0</v>
      </c>
      <c r="E39" s="15">
        <v>27970436.35</v>
      </c>
      <c r="F39" s="15">
        <v>0</v>
      </c>
      <c r="G39" s="15">
        <v>0</v>
      </c>
      <c r="H39" s="15">
        <v>0</v>
      </c>
      <c r="I39" s="15">
        <v>0</v>
      </c>
      <c r="J39" s="24">
        <f t="shared" si="0"/>
        <v>27970436.35</v>
      </c>
    </row>
    <row r="40" spans="1:10" ht="15" customHeight="1">
      <c r="A40" s="32" t="s">
        <v>62</v>
      </c>
      <c r="B40" s="3" t="s">
        <v>93</v>
      </c>
      <c r="C40" s="15">
        <v>0</v>
      </c>
      <c r="D40" s="15">
        <v>0</v>
      </c>
      <c r="E40" s="15">
        <v>24503861.330000002</v>
      </c>
      <c r="F40" s="15">
        <v>0</v>
      </c>
      <c r="G40" s="15">
        <v>0</v>
      </c>
      <c r="H40" s="15">
        <v>0</v>
      </c>
      <c r="I40" s="15">
        <v>0</v>
      </c>
      <c r="J40" s="24">
        <f t="shared" si="0"/>
        <v>24503861.330000002</v>
      </c>
    </row>
    <row r="41" spans="1:10" ht="15" customHeight="1">
      <c r="A41" s="2" t="s">
        <v>63</v>
      </c>
      <c r="B41" s="3" t="s">
        <v>94</v>
      </c>
      <c r="C41" s="15">
        <v>0</v>
      </c>
      <c r="D41" s="15">
        <v>0</v>
      </c>
      <c r="E41" s="15">
        <v>12895414.879999999</v>
      </c>
      <c r="F41" s="15">
        <v>0</v>
      </c>
      <c r="G41" s="15">
        <v>0</v>
      </c>
      <c r="H41" s="15">
        <v>0</v>
      </c>
      <c r="I41" s="15">
        <v>0</v>
      </c>
      <c r="J41" s="24">
        <f t="shared" si="0"/>
        <v>12895414.879999999</v>
      </c>
    </row>
    <row r="42" spans="1:10" ht="15" customHeight="1">
      <c r="A42" s="32" t="s">
        <v>64</v>
      </c>
      <c r="B42" s="3" t="s">
        <v>95</v>
      </c>
      <c r="C42" s="15">
        <v>0</v>
      </c>
      <c r="D42" s="15">
        <v>0</v>
      </c>
      <c r="E42" s="15">
        <v>10152412.110000001</v>
      </c>
      <c r="F42" s="15">
        <v>0</v>
      </c>
      <c r="G42" s="15">
        <v>0</v>
      </c>
      <c r="H42" s="15">
        <v>0</v>
      </c>
      <c r="I42" s="15">
        <v>0</v>
      </c>
      <c r="J42" s="24">
        <f t="shared" si="0"/>
        <v>10152412.110000001</v>
      </c>
    </row>
    <row r="43" spans="1:10" ht="15" customHeight="1">
      <c r="A43" s="32" t="s">
        <v>65</v>
      </c>
      <c r="B43" s="3" t="s">
        <v>96</v>
      </c>
      <c r="C43" s="15">
        <v>0</v>
      </c>
      <c r="D43" s="15">
        <v>0</v>
      </c>
      <c r="E43" s="15">
        <v>4097092.27</v>
      </c>
      <c r="F43" s="15">
        <v>0</v>
      </c>
      <c r="G43" s="15">
        <v>0</v>
      </c>
      <c r="H43" s="15">
        <v>0</v>
      </c>
      <c r="I43" s="15">
        <v>0</v>
      </c>
      <c r="J43" s="24">
        <f t="shared" si="0"/>
        <v>4097092.27</v>
      </c>
    </row>
    <row r="44" spans="1:10" ht="15" customHeight="1">
      <c r="A44" s="32" t="s">
        <v>164</v>
      </c>
      <c r="B44" s="3" t="s">
        <v>162</v>
      </c>
      <c r="C44" s="15">
        <v>0</v>
      </c>
      <c r="D44" s="15">
        <v>0</v>
      </c>
      <c r="E44" s="15">
        <v>17729793.150000002</v>
      </c>
      <c r="F44" s="15">
        <v>0</v>
      </c>
      <c r="G44" s="15">
        <v>0</v>
      </c>
      <c r="H44" s="15">
        <v>0</v>
      </c>
      <c r="I44" s="15">
        <v>0</v>
      </c>
      <c r="J44" s="24">
        <f t="shared" si="0"/>
        <v>17729793.150000002</v>
      </c>
    </row>
    <row r="45" spans="1:10" ht="15" customHeight="1">
      <c r="A45" s="32" t="s">
        <v>167</v>
      </c>
      <c r="B45" s="3" t="s">
        <v>168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24">
        <f t="shared" si="0"/>
        <v>0</v>
      </c>
    </row>
    <row r="46" spans="1:10" ht="12.75">
      <c r="A46" s="58" t="s">
        <v>7</v>
      </c>
      <c r="B46" s="59"/>
      <c r="C46" s="6">
        <f aca="true" t="shared" si="1" ref="C46:J46">SUM(C12:C45)</f>
        <v>4452825.2</v>
      </c>
      <c r="D46" s="6">
        <f t="shared" si="1"/>
        <v>0</v>
      </c>
      <c r="E46" s="6">
        <f t="shared" si="1"/>
        <v>952810547.3500001</v>
      </c>
      <c r="F46" s="6">
        <f t="shared" si="1"/>
        <v>0</v>
      </c>
      <c r="G46" s="6">
        <f t="shared" si="1"/>
        <v>47362694</v>
      </c>
      <c r="H46" s="6">
        <f t="shared" si="1"/>
        <v>0</v>
      </c>
      <c r="I46" s="6">
        <f t="shared" si="1"/>
        <v>17615928.29</v>
      </c>
      <c r="J46" s="6">
        <f t="shared" si="1"/>
        <v>1022241994.8400002</v>
      </c>
    </row>
    <row r="47" ht="12.75">
      <c r="A47" s="33" t="s">
        <v>172</v>
      </c>
    </row>
    <row r="48" ht="9" customHeight="1"/>
    <row r="49" ht="12.75">
      <c r="A49" s="38" t="s">
        <v>8</v>
      </c>
    </row>
    <row r="50" ht="12.75">
      <c r="A50" s="13" t="s">
        <v>119</v>
      </c>
    </row>
    <row r="51" ht="12.75">
      <c r="A51" s="13" t="s">
        <v>120</v>
      </c>
    </row>
    <row r="52" ht="12.75">
      <c r="A52" s="13" t="s">
        <v>121</v>
      </c>
    </row>
    <row r="53" ht="12.75">
      <c r="A53" s="13" t="s">
        <v>122</v>
      </c>
    </row>
    <row r="54" ht="12.75">
      <c r="A54" s="13" t="s">
        <v>123</v>
      </c>
    </row>
    <row r="55" ht="12.75">
      <c r="A55" s="13" t="s">
        <v>124</v>
      </c>
    </row>
    <row r="56" ht="12.75">
      <c r="A56" s="13" t="s">
        <v>125</v>
      </c>
    </row>
    <row r="57" ht="12.75">
      <c r="A57" s="13"/>
    </row>
    <row r="66" ht="12.75">
      <c r="C66" s="5">
        <v>1000000</v>
      </c>
    </row>
    <row r="67" spans="3:6" ht="12.75">
      <c r="C67" s="22" t="s">
        <v>104</v>
      </c>
      <c r="D67" s="22" t="s">
        <v>102</v>
      </c>
      <c r="E67" s="22" t="s">
        <v>103</v>
      </c>
      <c r="F67" s="22"/>
    </row>
    <row r="68" spans="3:6" ht="12.75">
      <c r="C68" s="28" t="s">
        <v>112</v>
      </c>
      <c r="D68" s="29">
        <f>+C46/$C$66</f>
        <v>4.4528252</v>
      </c>
      <c r="E68" s="29">
        <f>+C46/J46*100</f>
        <v>0.43559403961847115</v>
      </c>
      <c r="F68" s="29"/>
    </row>
    <row r="69" spans="3:6" ht="12.75">
      <c r="C69" s="28" t="s">
        <v>113</v>
      </c>
      <c r="D69" s="29">
        <f>+D46/$C$66</f>
        <v>0</v>
      </c>
      <c r="E69" s="29">
        <f>+D46/J46*100</f>
        <v>0</v>
      </c>
      <c r="F69" s="29"/>
    </row>
    <row r="70" spans="3:6" ht="12.75">
      <c r="C70" s="28" t="s">
        <v>114</v>
      </c>
      <c r="D70" s="29">
        <f>+E46/$C$66</f>
        <v>952.8105473500001</v>
      </c>
      <c r="E70" s="29">
        <f>+E46/J46*100</f>
        <v>93.2079245579353</v>
      </c>
      <c r="F70" s="29"/>
    </row>
    <row r="71" spans="3:6" ht="12.75">
      <c r="C71" s="28" t="s">
        <v>115</v>
      </c>
      <c r="D71" s="29">
        <f>+F46/$C$66</f>
        <v>0</v>
      </c>
      <c r="E71" s="29">
        <f>+F46/J46*100</f>
        <v>0</v>
      </c>
      <c r="F71" s="29"/>
    </row>
    <row r="72" spans="3:6" ht="12.75">
      <c r="C72" s="28" t="s">
        <v>116</v>
      </c>
      <c r="D72" s="29">
        <f>+G46/$C$66</f>
        <v>47.362694</v>
      </c>
      <c r="E72" s="29">
        <f>+G46/J46*100</f>
        <v>4.6332174024422805</v>
      </c>
      <c r="F72" s="29"/>
    </row>
    <row r="73" spans="3:6" ht="12.75">
      <c r="C73" s="28" t="s">
        <v>170</v>
      </c>
      <c r="D73" s="29">
        <f>+H46/$C$66</f>
        <v>0</v>
      </c>
      <c r="E73" s="29">
        <f>+H46/J46*100</f>
        <v>0</v>
      </c>
      <c r="F73" s="29"/>
    </row>
    <row r="74" spans="3:6" ht="12.75">
      <c r="C74" s="28" t="s">
        <v>117</v>
      </c>
      <c r="D74" s="29">
        <f>+I46/$C$66</f>
        <v>17.61592829</v>
      </c>
      <c r="E74" s="29">
        <f>+I46/J46*100</f>
        <v>1.7232640000039539</v>
      </c>
      <c r="F74" s="29"/>
    </row>
    <row r="78" ht="12.75">
      <c r="A78" s="33"/>
    </row>
  </sheetData>
  <sheetProtection/>
  <mergeCells count="5">
    <mergeCell ref="J10:J11"/>
    <mergeCell ref="A46:B46"/>
    <mergeCell ref="A10:A11"/>
    <mergeCell ref="B10:B11"/>
    <mergeCell ref="C10:I10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140" zoomScaleNormal="140" zoomScalePageLayoutView="0" workbookViewId="0" topLeftCell="A1">
      <selection activeCell="A1" sqref="A1"/>
    </sheetView>
  </sheetViews>
  <sheetFormatPr defaultColWidth="11.421875" defaultRowHeight="12.75"/>
  <cols>
    <col min="1" max="1" width="11.421875" style="11" customWidth="1"/>
    <col min="2" max="2" width="67.7109375" style="5" customWidth="1"/>
    <col min="3" max="9" width="11.421875" style="5" customWidth="1"/>
    <col min="10" max="10" width="13.7109375" style="5" bestFit="1" customWidth="1"/>
    <col min="11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14</v>
      </c>
    </row>
    <row r="8" ht="15.75">
      <c r="A8" s="21" t="s">
        <v>0</v>
      </c>
    </row>
    <row r="9" spans="1:8" ht="12.75">
      <c r="A9" s="10"/>
      <c r="H9" s="20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13" s="10" customFormat="1" ht="12.75">
      <c r="A11" s="65"/>
      <c r="B11" s="62"/>
      <c r="C11" s="7" t="s">
        <v>112</v>
      </c>
      <c r="D11" s="7" t="s">
        <v>114</v>
      </c>
      <c r="E11" s="7" t="s">
        <v>115</v>
      </c>
      <c r="F11" s="7" t="s">
        <v>116</v>
      </c>
      <c r="G11" s="7" t="s">
        <v>117</v>
      </c>
      <c r="H11" s="62"/>
      <c r="K11" s="14"/>
      <c r="L11" s="14"/>
      <c r="M11" s="14"/>
    </row>
    <row r="12" spans="1:11" ht="15" customHeight="1">
      <c r="A12" s="2" t="s">
        <v>5</v>
      </c>
      <c r="B12" s="3" t="s">
        <v>6</v>
      </c>
      <c r="C12" s="15">
        <v>0</v>
      </c>
      <c r="D12" s="15">
        <v>49652.86</v>
      </c>
      <c r="E12" s="15">
        <v>0</v>
      </c>
      <c r="F12" s="15">
        <v>0</v>
      </c>
      <c r="G12" s="15">
        <v>0</v>
      </c>
      <c r="H12" s="24">
        <f>SUM(C12:G12)</f>
        <v>49652.86</v>
      </c>
      <c r="J12" s="18"/>
      <c r="K12" s="31"/>
    </row>
    <row r="13" spans="1:11" ht="15" customHeight="1">
      <c r="A13" s="2" t="s">
        <v>35</v>
      </c>
      <c r="B13" s="3" t="s">
        <v>66</v>
      </c>
      <c r="C13" s="15">
        <v>0</v>
      </c>
      <c r="D13" s="15">
        <v>293799.67000000004</v>
      </c>
      <c r="E13" s="15">
        <v>0</v>
      </c>
      <c r="F13" s="15">
        <v>0</v>
      </c>
      <c r="G13" s="15">
        <v>0</v>
      </c>
      <c r="H13" s="24">
        <f aca="true" t="shared" si="0" ref="H13:H44">SUM(C13:G13)</f>
        <v>293799.67000000004</v>
      </c>
      <c r="J13" s="18"/>
      <c r="K13" s="31"/>
    </row>
    <row r="14" spans="1:11" ht="15" customHeight="1">
      <c r="A14" s="2" t="s">
        <v>36</v>
      </c>
      <c r="B14" s="3" t="s">
        <v>67</v>
      </c>
      <c r="C14" s="15">
        <v>0</v>
      </c>
      <c r="D14" s="15">
        <v>69316</v>
      </c>
      <c r="E14" s="15">
        <v>0</v>
      </c>
      <c r="F14" s="15">
        <v>0</v>
      </c>
      <c r="G14" s="15">
        <v>0</v>
      </c>
      <c r="H14" s="24">
        <f t="shared" si="0"/>
        <v>69316</v>
      </c>
      <c r="J14" s="18"/>
      <c r="K14" s="31"/>
    </row>
    <row r="15" spans="1:11" ht="15" customHeight="1">
      <c r="A15" s="2" t="s">
        <v>37</v>
      </c>
      <c r="B15" s="3" t="s">
        <v>68</v>
      </c>
      <c r="C15" s="15">
        <v>0</v>
      </c>
      <c r="D15" s="15">
        <v>846112</v>
      </c>
      <c r="E15" s="15">
        <v>0</v>
      </c>
      <c r="F15" s="15">
        <v>0</v>
      </c>
      <c r="G15" s="15">
        <v>0</v>
      </c>
      <c r="H15" s="24">
        <f t="shared" si="0"/>
        <v>846112</v>
      </c>
      <c r="J15" s="18"/>
      <c r="K15" s="31"/>
    </row>
    <row r="16" spans="1:11" ht="15" customHeight="1">
      <c r="A16" s="2" t="s">
        <v>38</v>
      </c>
      <c r="B16" s="3" t="s">
        <v>69</v>
      </c>
      <c r="C16" s="15">
        <v>0</v>
      </c>
      <c r="D16" s="15">
        <v>227861.5</v>
      </c>
      <c r="E16" s="15">
        <v>0</v>
      </c>
      <c r="F16" s="15">
        <v>0</v>
      </c>
      <c r="G16" s="15">
        <v>0</v>
      </c>
      <c r="H16" s="24">
        <f t="shared" si="0"/>
        <v>227861.5</v>
      </c>
      <c r="J16" s="18"/>
      <c r="K16" s="31"/>
    </row>
    <row r="17" spans="1:11" ht="15" customHeight="1">
      <c r="A17" s="2" t="s">
        <v>39</v>
      </c>
      <c r="B17" s="3" t="s">
        <v>70</v>
      </c>
      <c r="C17" s="15">
        <v>0</v>
      </c>
      <c r="D17" s="15">
        <v>1324747.89</v>
      </c>
      <c r="E17" s="15">
        <v>0</v>
      </c>
      <c r="F17" s="15">
        <v>0</v>
      </c>
      <c r="G17" s="15">
        <v>0</v>
      </c>
      <c r="H17" s="24">
        <f t="shared" si="0"/>
        <v>1324747.89</v>
      </c>
      <c r="J17" s="18"/>
      <c r="K17" s="31"/>
    </row>
    <row r="18" spans="1:11" ht="15" customHeight="1">
      <c r="A18" s="2" t="s">
        <v>40</v>
      </c>
      <c r="B18" s="3" t="s">
        <v>71</v>
      </c>
      <c r="C18" s="15">
        <v>0</v>
      </c>
      <c r="D18" s="15">
        <v>1656754.97</v>
      </c>
      <c r="E18" s="15">
        <v>0</v>
      </c>
      <c r="F18" s="15">
        <v>0</v>
      </c>
      <c r="G18" s="15">
        <v>0</v>
      </c>
      <c r="H18" s="24">
        <f t="shared" si="0"/>
        <v>1656754.97</v>
      </c>
      <c r="J18" s="18"/>
      <c r="K18" s="31"/>
    </row>
    <row r="19" spans="1:11" ht="15" customHeight="1">
      <c r="A19" s="2" t="s">
        <v>41</v>
      </c>
      <c r="B19" s="3" t="s">
        <v>72</v>
      </c>
      <c r="C19" s="15">
        <v>0</v>
      </c>
      <c r="D19" s="15">
        <v>1211824.67</v>
      </c>
      <c r="E19" s="15">
        <v>0</v>
      </c>
      <c r="F19" s="15">
        <v>0</v>
      </c>
      <c r="G19" s="15">
        <v>0</v>
      </c>
      <c r="H19" s="24">
        <f t="shared" si="0"/>
        <v>1211824.67</v>
      </c>
      <c r="J19" s="18"/>
      <c r="K19" s="31"/>
    </row>
    <row r="20" spans="1:11" ht="15" customHeight="1">
      <c r="A20" s="2" t="s">
        <v>42</v>
      </c>
      <c r="B20" s="3" t="s">
        <v>73</v>
      </c>
      <c r="C20" s="15">
        <v>0</v>
      </c>
      <c r="D20" s="15">
        <v>146366.69</v>
      </c>
      <c r="E20" s="15">
        <v>0</v>
      </c>
      <c r="F20" s="15">
        <v>0</v>
      </c>
      <c r="G20" s="15">
        <v>0</v>
      </c>
      <c r="H20" s="24">
        <f t="shared" si="0"/>
        <v>146366.69</v>
      </c>
      <c r="J20" s="18"/>
      <c r="K20" s="31"/>
    </row>
    <row r="21" spans="1:11" ht="15" customHeight="1">
      <c r="A21" s="2" t="s">
        <v>43</v>
      </c>
      <c r="B21" s="3" t="s">
        <v>74</v>
      </c>
      <c r="C21" s="15">
        <v>0</v>
      </c>
      <c r="D21" s="15">
        <v>4200</v>
      </c>
      <c r="E21" s="15">
        <v>0</v>
      </c>
      <c r="F21" s="15">
        <v>0</v>
      </c>
      <c r="G21" s="15">
        <v>0</v>
      </c>
      <c r="H21" s="24">
        <f t="shared" si="0"/>
        <v>4200</v>
      </c>
      <c r="J21" s="18"/>
      <c r="K21" s="31"/>
    </row>
    <row r="22" spans="1:11" ht="15" customHeight="1">
      <c r="A22" s="2" t="s">
        <v>44</v>
      </c>
      <c r="B22" s="3" t="s">
        <v>75</v>
      </c>
      <c r="C22" s="15">
        <v>0</v>
      </c>
      <c r="D22" s="15">
        <v>3400386.64</v>
      </c>
      <c r="E22" s="15">
        <v>0</v>
      </c>
      <c r="F22" s="15">
        <v>0</v>
      </c>
      <c r="G22" s="15">
        <v>0</v>
      </c>
      <c r="H22" s="24">
        <f t="shared" si="0"/>
        <v>3400386.64</v>
      </c>
      <c r="J22" s="18"/>
      <c r="K22" s="31"/>
    </row>
    <row r="23" spans="1:11" ht="15" customHeight="1">
      <c r="A23" s="2" t="s">
        <v>45</v>
      </c>
      <c r="B23" s="3" t="s">
        <v>76</v>
      </c>
      <c r="C23" s="15">
        <v>0</v>
      </c>
      <c r="D23" s="15">
        <v>1053379.45</v>
      </c>
      <c r="E23" s="15">
        <v>0</v>
      </c>
      <c r="F23" s="15">
        <v>0</v>
      </c>
      <c r="G23" s="15">
        <v>0</v>
      </c>
      <c r="H23" s="24">
        <f t="shared" si="0"/>
        <v>1053379.45</v>
      </c>
      <c r="J23" s="18"/>
      <c r="K23" s="31"/>
    </row>
    <row r="24" spans="1:11" ht="15" customHeight="1">
      <c r="A24" s="2" t="s">
        <v>46</v>
      </c>
      <c r="B24" s="3" t="s">
        <v>77</v>
      </c>
      <c r="C24" s="15">
        <v>0</v>
      </c>
      <c r="D24" s="15">
        <v>441462.33</v>
      </c>
      <c r="E24" s="15">
        <v>0</v>
      </c>
      <c r="F24" s="15">
        <v>0</v>
      </c>
      <c r="G24" s="15">
        <v>0</v>
      </c>
      <c r="H24" s="24">
        <f t="shared" si="0"/>
        <v>441462.33</v>
      </c>
      <c r="J24" s="18"/>
      <c r="K24" s="31"/>
    </row>
    <row r="25" spans="1:11" ht="15" customHeight="1">
      <c r="A25" s="2" t="s">
        <v>47</v>
      </c>
      <c r="B25" s="3" t="s">
        <v>78</v>
      </c>
      <c r="C25" s="15">
        <v>0</v>
      </c>
      <c r="D25" s="15">
        <v>633453.4</v>
      </c>
      <c r="E25" s="15">
        <v>0</v>
      </c>
      <c r="F25" s="15">
        <v>0</v>
      </c>
      <c r="G25" s="15">
        <v>0</v>
      </c>
      <c r="H25" s="24">
        <f t="shared" si="0"/>
        <v>633453.4</v>
      </c>
      <c r="J25" s="18"/>
      <c r="K25" s="31"/>
    </row>
    <row r="26" spans="1:11" ht="15" customHeight="1">
      <c r="A26" s="2" t="s">
        <v>48</v>
      </c>
      <c r="B26" s="3" t="s">
        <v>79</v>
      </c>
      <c r="C26" s="15">
        <v>0</v>
      </c>
      <c r="D26" s="15">
        <v>71380</v>
      </c>
      <c r="E26" s="15">
        <v>0</v>
      </c>
      <c r="F26" s="15">
        <v>0</v>
      </c>
      <c r="G26" s="15">
        <v>0</v>
      </c>
      <c r="H26" s="24">
        <f t="shared" si="0"/>
        <v>71380</v>
      </c>
      <c r="J26" s="18"/>
      <c r="K26" s="31"/>
    </row>
    <row r="27" spans="1:11" ht="15" customHeight="1">
      <c r="A27" s="2" t="s">
        <v>49</v>
      </c>
      <c r="B27" s="3" t="s">
        <v>80</v>
      </c>
      <c r="C27" s="15">
        <v>0</v>
      </c>
      <c r="D27" s="15">
        <v>395531.6</v>
      </c>
      <c r="E27" s="15">
        <v>0</v>
      </c>
      <c r="F27" s="15">
        <v>0</v>
      </c>
      <c r="G27" s="15">
        <v>0</v>
      </c>
      <c r="H27" s="24">
        <f t="shared" si="0"/>
        <v>395531.6</v>
      </c>
      <c r="J27" s="18"/>
      <c r="K27" s="31"/>
    </row>
    <row r="28" spans="1:11" ht="15" customHeight="1">
      <c r="A28" s="2" t="s">
        <v>50</v>
      </c>
      <c r="B28" s="3" t="s">
        <v>81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24">
        <f t="shared" si="0"/>
        <v>0</v>
      </c>
      <c r="J28" s="18"/>
      <c r="K28" s="31"/>
    </row>
    <row r="29" spans="1:11" ht="15" customHeight="1">
      <c r="A29" s="2" t="s">
        <v>51</v>
      </c>
      <c r="B29" s="3" t="s">
        <v>82</v>
      </c>
      <c r="C29" s="15">
        <v>0</v>
      </c>
      <c r="D29" s="15">
        <v>223550.7</v>
      </c>
      <c r="E29" s="15">
        <v>0</v>
      </c>
      <c r="F29" s="15">
        <v>0</v>
      </c>
      <c r="G29" s="15">
        <v>0</v>
      </c>
      <c r="H29" s="24">
        <f t="shared" si="0"/>
        <v>223550.7</v>
      </c>
      <c r="J29" s="18"/>
      <c r="K29" s="31"/>
    </row>
    <row r="30" spans="1:11" ht="15" customHeight="1">
      <c r="A30" s="2" t="s">
        <v>52</v>
      </c>
      <c r="B30" s="3" t="s">
        <v>83</v>
      </c>
      <c r="C30" s="15">
        <v>0</v>
      </c>
      <c r="D30" s="15">
        <v>1374185.8199999998</v>
      </c>
      <c r="E30" s="15">
        <v>0</v>
      </c>
      <c r="F30" s="15">
        <v>0</v>
      </c>
      <c r="G30" s="15">
        <v>0</v>
      </c>
      <c r="H30" s="24">
        <f t="shared" si="0"/>
        <v>1374185.8199999998</v>
      </c>
      <c r="J30" s="18"/>
      <c r="K30" s="31"/>
    </row>
    <row r="31" spans="1:11" ht="15" customHeight="1">
      <c r="A31" s="2" t="s">
        <v>53</v>
      </c>
      <c r="B31" s="3" t="s">
        <v>84</v>
      </c>
      <c r="C31" s="15">
        <v>0</v>
      </c>
      <c r="D31" s="15">
        <v>434724.08</v>
      </c>
      <c r="E31" s="15">
        <v>0</v>
      </c>
      <c r="F31" s="15">
        <v>0</v>
      </c>
      <c r="G31" s="15">
        <v>0</v>
      </c>
      <c r="H31" s="24">
        <f t="shared" si="0"/>
        <v>434724.08</v>
      </c>
      <c r="J31" s="18"/>
      <c r="K31" s="31"/>
    </row>
    <row r="32" spans="1:11" ht="15" customHeight="1">
      <c r="A32" s="2" t="s">
        <v>54</v>
      </c>
      <c r="B32" s="3" t="s">
        <v>85</v>
      </c>
      <c r="C32" s="15">
        <v>0</v>
      </c>
      <c r="D32" s="15">
        <v>103000</v>
      </c>
      <c r="E32" s="15">
        <v>0</v>
      </c>
      <c r="F32" s="15">
        <v>0</v>
      </c>
      <c r="G32" s="15">
        <v>0</v>
      </c>
      <c r="H32" s="24">
        <f t="shared" si="0"/>
        <v>103000</v>
      </c>
      <c r="J32" s="18"/>
      <c r="K32" s="31"/>
    </row>
    <row r="33" spans="1:11" ht="15" customHeight="1">
      <c r="A33" s="2" t="s">
        <v>55</v>
      </c>
      <c r="B33" s="3" t="s">
        <v>86</v>
      </c>
      <c r="C33" s="15">
        <v>0</v>
      </c>
      <c r="D33" s="15">
        <v>244689.4</v>
      </c>
      <c r="E33" s="15">
        <v>0</v>
      </c>
      <c r="F33" s="15">
        <v>0</v>
      </c>
      <c r="G33" s="15">
        <v>0</v>
      </c>
      <c r="H33" s="24">
        <f t="shared" si="0"/>
        <v>244689.4</v>
      </c>
      <c r="J33" s="18"/>
      <c r="K33" s="31"/>
    </row>
    <row r="34" spans="1:11" ht="15" customHeight="1">
      <c r="A34" s="2" t="s">
        <v>56</v>
      </c>
      <c r="B34" s="3" t="s">
        <v>87</v>
      </c>
      <c r="C34" s="15">
        <v>0</v>
      </c>
      <c r="D34" s="15">
        <v>92274</v>
      </c>
      <c r="E34" s="15">
        <v>0</v>
      </c>
      <c r="F34" s="15">
        <v>0</v>
      </c>
      <c r="G34" s="15">
        <v>0</v>
      </c>
      <c r="H34" s="24">
        <f t="shared" si="0"/>
        <v>92274</v>
      </c>
      <c r="J34" s="18"/>
      <c r="K34" s="31"/>
    </row>
    <row r="35" spans="1:11" ht="15" customHeight="1">
      <c r="A35" s="2" t="s">
        <v>57</v>
      </c>
      <c r="B35" s="3" t="s">
        <v>88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24">
        <f t="shared" si="0"/>
        <v>0</v>
      </c>
      <c r="J35" s="18"/>
      <c r="K35" s="31"/>
    </row>
    <row r="36" spans="1:11" ht="15" customHeight="1">
      <c r="A36" s="2" t="s">
        <v>58</v>
      </c>
      <c r="B36" s="3" t="s">
        <v>89</v>
      </c>
      <c r="C36" s="15">
        <v>0</v>
      </c>
      <c r="D36" s="15">
        <v>0</v>
      </c>
      <c r="E36" s="15">
        <v>0</v>
      </c>
      <c r="F36" s="15">
        <v>0</v>
      </c>
      <c r="G36" s="15">
        <v>360444.2</v>
      </c>
      <c r="H36" s="24">
        <f t="shared" si="0"/>
        <v>360444.2</v>
      </c>
      <c r="J36" s="18"/>
      <c r="K36" s="31"/>
    </row>
    <row r="37" spans="1:11" ht="15" customHeight="1">
      <c r="A37" s="2" t="s">
        <v>59</v>
      </c>
      <c r="B37" s="3" t="s">
        <v>90</v>
      </c>
      <c r="C37" s="15">
        <v>0</v>
      </c>
      <c r="D37" s="15">
        <v>897998.5</v>
      </c>
      <c r="E37" s="15">
        <v>0</v>
      </c>
      <c r="F37" s="15">
        <v>0</v>
      </c>
      <c r="G37" s="15">
        <v>0</v>
      </c>
      <c r="H37" s="24">
        <f t="shared" si="0"/>
        <v>897998.5</v>
      </c>
      <c r="J37" s="18"/>
      <c r="K37" s="31"/>
    </row>
    <row r="38" spans="1:11" ht="15" customHeight="1">
      <c r="A38" s="2" t="s">
        <v>60</v>
      </c>
      <c r="B38" s="3" t="s">
        <v>91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24">
        <f t="shared" si="0"/>
        <v>0</v>
      </c>
      <c r="J38" s="18"/>
      <c r="K38" s="31"/>
    </row>
    <row r="39" spans="1:11" ht="15" customHeight="1">
      <c r="A39" s="2" t="s">
        <v>61</v>
      </c>
      <c r="B39" s="3" t="s">
        <v>92</v>
      </c>
      <c r="C39" s="15">
        <v>0</v>
      </c>
      <c r="D39" s="15">
        <v>360</v>
      </c>
      <c r="E39" s="15">
        <v>0</v>
      </c>
      <c r="F39" s="15">
        <v>0</v>
      </c>
      <c r="G39" s="15">
        <v>0</v>
      </c>
      <c r="H39" s="24">
        <f t="shared" si="0"/>
        <v>360</v>
      </c>
      <c r="J39" s="18"/>
      <c r="K39" s="31"/>
    </row>
    <row r="40" spans="1:11" ht="15" customHeight="1">
      <c r="A40" s="2" t="s">
        <v>62</v>
      </c>
      <c r="B40" s="3" t="s">
        <v>93</v>
      </c>
      <c r="C40" s="15">
        <v>0</v>
      </c>
      <c r="D40" s="15">
        <v>1709000</v>
      </c>
      <c r="E40" s="15">
        <v>0</v>
      </c>
      <c r="F40" s="15">
        <v>0</v>
      </c>
      <c r="G40" s="15">
        <v>0</v>
      </c>
      <c r="H40" s="24">
        <f t="shared" si="0"/>
        <v>1709000</v>
      </c>
      <c r="J40" s="18"/>
      <c r="K40" s="31"/>
    </row>
    <row r="41" spans="1:11" ht="15" customHeight="1">
      <c r="A41" s="2" t="s">
        <v>63</v>
      </c>
      <c r="B41" s="3" t="s">
        <v>94</v>
      </c>
      <c r="C41" s="15">
        <v>0</v>
      </c>
      <c r="D41" s="15">
        <v>92897.88</v>
      </c>
      <c r="E41" s="15">
        <v>0</v>
      </c>
      <c r="F41" s="15">
        <v>0</v>
      </c>
      <c r="G41" s="15">
        <v>0</v>
      </c>
      <c r="H41" s="24">
        <f t="shared" si="0"/>
        <v>92897.88</v>
      </c>
      <c r="J41" s="18"/>
      <c r="K41" s="31"/>
    </row>
    <row r="42" spans="1:11" ht="15" customHeight="1">
      <c r="A42" s="2" t="s">
        <v>64</v>
      </c>
      <c r="B42" s="3" t="s">
        <v>95</v>
      </c>
      <c r="C42" s="15">
        <v>0</v>
      </c>
      <c r="D42" s="15">
        <v>873900</v>
      </c>
      <c r="E42" s="15">
        <v>0</v>
      </c>
      <c r="F42" s="15">
        <v>0</v>
      </c>
      <c r="G42" s="15">
        <v>0</v>
      </c>
      <c r="H42" s="24">
        <f t="shared" si="0"/>
        <v>873900</v>
      </c>
      <c r="J42" s="18"/>
      <c r="K42" s="31"/>
    </row>
    <row r="43" spans="1:11" ht="15" customHeight="1">
      <c r="A43" s="2" t="s">
        <v>65</v>
      </c>
      <c r="B43" s="3" t="s">
        <v>96</v>
      </c>
      <c r="C43" s="15">
        <v>0</v>
      </c>
      <c r="D43" s="15">
        <v>1067555.5</v>
      </c>
      <c r="E43" s="15">
        <v>0</v>
      </c>
      <c r="F43" s="15">
        <v>0</v>
      </c>
      <c r="G43" s="15">
        <v>0</v>
      </c>
      <c r="H43" s="24">
        <f t="shared" si="0"/>
        <v>1067555.5</v>
      </c>
      <c r="J43" s="18"/>
      <c r="K43" s="31"/>
    </row>
    <row r="44" spans="1:11" ht="15" customHeight="1">
      <c r="A44" s="2" t="s">
        <v>164</v>
      </c>
      <c r="B44" s="3" t="s">
        <v>162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4">
        <f t="shared" si="0"/>
        <v>0</v>
      </c>
      <c r="J44" s="18"/>
      <c r="K44" s="31"/>
    </row>
    <row r="45" spans="1:11" ht="15" customHeight="1">
      <c r="A45" s="58" t="s">
        <v>7</v>
      </c>
      <c r="B45" s="59"/>
      <c r="C45" s="6">
        <f aca="true" t="shared" si="1" ref="C45:H45">SUM(C12:C44)</f>
        <v>0</v>
      </c>
      <c r="D45" s="6">
        <f t="shared" si="1"/>
        <v>18940365.55</v>
      </c>
      <c r="E45" s="6">
        <f t="shared" si="1"/>
        <v>0</v>
      </c>
      <c r="F45" s="6">
        <f t="shared" si="1"/>
        <v>0</v>
      </c>
      <c r="G45" s="6">
        <f t="shared" si="1"/>
        <v>360444.2</v>
      </c>
      <c r="H45" s="6">
        <f t="shared" si="1"/>
        <v>19300809.749999996</v>
      </c>
      <c r="K45" s="31"/>
    </row>
    <row r="46" ht="12.75">
      <c r="A46" s="33" t="s">
        <v>172</v>
      </c>
    </row>
    <row r="47" ht="9.75" customHeight="1">
      <c r="A47" s="33"/>
    </row>
    <row r="48" spans="1:8" ht="12.75">
      <c r="A48" s="38" t="s">
        <v>8</v>
      </c>
      <c r="H48" s="8"/>
    </row>
    <row r="49" ht="12.75">
      <c r="A49" s="13" t="s">
        <v>119</v>
      </c>
    </row>
    <row r="50" ht="12.75">
      <c r="A50" s="13" t="s">
        <v>120</v>
      </c>
    </row>
    <row r="51" ht="12.75">
      <c r="A51" s="13" t="s">
        <v>121</v>
      </c>
    </row>
    <row r="52" ht="12.75">
      <c r="A52" s="13" t="s">
        <v>122</v>
      </c>
    </row>
    <row r="53" ht="12.75">
      <c r="A53" s="13" t="s">
        <v>123</v>
      </c>
    </row>
    <row r="54" ht="12.75">
      <c r="A54" s="13" t="s">
        <v>124</v>
      </c>
    </row>
    <row r="55" ht="12.75">
      <c r="A55" s="13" t="s">
        <v>125</v>
      </c>
    </row>
    <row r="56" ht="12.75">
      <c r="A56" s="13"/>
    </row>
    <row r="57" ht="12.75">
      <c r="B57" s="12"/>
    </row>
    <row r="58" ht="12.75">
      <c r="A58" s="13"/>
    </row>
    <row r="62" ht="12.75">
      <c r="C62" s="5">
        <v>1000000</v>
      </c>
    </row>
    <row r="63" spans="3:5" ht="12.75">
      <c r="C63" s="22" t="s">
        <v>104</v>
      </c>
      <c r="D63" s="22" t="s">
        <v>102</v>
      </c>
      <c r="E63" s="22" t="s">
        <v>103</v>
      </c>
    </row>
    <row r="64" spans="3:5" ht="12.75">
      <c r="C64" s="28" t="s">
        <v>112</v>
      </c>
      <c r="D64" s="29">
        <f>+C45/$C$62</f>
        <v>0</v>
      </c>
      <c r="E64" s="29">
        <f>+C45/H45*100</f>
        <v>0</v>
      </c>
    </row>
    <row r="65" spans="3:5" ht="12.75">
      <c r="C65" s="28" t="s">
        <v>113</v>
      </c>
      <c r="D65" s="29">
        <f>+D45/$C$62</f>
        <v>18.94036555</v>
      </c>
      <c r="E65" s="29">
        <f>+D45/H45*100</f>
        <v>98.1324918245982</v>
      </c>
    </row>
    <row r="66" spans="3:5" ht="12.75">
      <c r="C66" s="28" t="s">
        <v>114</v>
      </c>
      <c r="D66" s="29">
        <f>+E45/$C$62</f>
        <v>0</v>
      </c>
      <c r="E66" s="29">
        <f>+E45/H45*100</f>
        <v>0</v>
      </c>
    </row>
    <row r="67" spans="3:5" ht="12.75">
      <c r="C67" s="28" t="s">
        <v>116</v>
      </c>
      <c r="D67" s="29">
        <f>+F45/$C$62</f>
        <v>0</v>
      </c>
      <c r="E67" s="29">
        <f>+F45/H45*100</f>
        <v>0</v>
      </c>
    </row>
    <row r="68" spans="3:5" ht="12.75">
      <c r="C68" s="28" t="s">
        <v>118</v>
      </c>
      <c r="D68" s="29">
        <f>+G45/$C$62</f>
        <v>0.3604442</v>
      </c>
      <c r="E68" s="29">
        <f>+G45/H45*100</f>
        <v>1.8675081754018121</v>
      </c>
    </row>
  </sheetData>
  <sheetProtection/>
  <mergeCells count="5">
    <mergeCell ref="H10:H11"/>
    <mergeCell ref="A45:B45"/>
    <mergeCell ref="A10:A11"/>
    <mergeCell ref="B10:B11"/>
    <mergeCell ref="C10:G10"/>
  </mergeCells>
  <printOptions/>
  <pageMargins left="0.41" right="0.34" top="0.63" bottom="1" header="0" footer="0"/>
  <pageSetup fitToHeight="1" fitToWidth="1" horizontalDpi="600" verticalDpi="600" orientation="portrait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showGridLines="0" zoomScale="140" zoomScaleNormal="140" zoomScalePageLayoutView="0" workbookViewId="0" topLeftCell="A1">
      <selection activeCell="A10" sqref="A10:A11"/>
    </sheetView>
  </sheetViews>
  <sheetFormatPr defaultColWidth="11.421875" defaultRowHeight="12.75"/>
  <cols>
    <col min="1" max="1" width="11.421875" style="11" customWidth="1"/>
    <col min="2" max="2" width="51.57421875" style="5" customWidth="1"/>
    <col min="3" max="16384" width="11.421875" style="5" customWidth="1"/>
  </cols>
  <sheetData>
    <row r="1" spans="1:13" s="36" customFormat="1" ht="12.75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36" customFormat="1" ht="12.75">
      <c r="A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36" customFormat="1" ht="12.75">
      <c r="A3"/>
      <c r="B3" s="5"/>
      <c r="C3" s="10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6" customFormat="1" ht="12.75">
      <c r="A4"/>
      <c r="B4" s="5"/>
      <c r="C4" s="10"/>
      <c r="D4" s="5"/>
      <c r="E4" s="5"/>
      <c r="F4" s="5"/>
      <c r="G4" s="5"/>
      <c r="H4" s="5"/>
      <c r="I4" s="5"/>
      <c r="J4" s="5"/>
      <c r="K4" s="5"/>
      <c r="L4" s="5"/>
      <c r="M4" s="5"/>
    </row>
    <row r="5" ht="4.5" customHeight="1">
      <c r="A5" s="10"/>
    </row>
    <row r="6" ht="15.75">
      <c r="A6" s="21" t="s">
        <v>171</v>
      </c>
    </row>
    <row r="7" ht="15.75">
      <c r="A7" s="21" t="s">
        <v>111</v>
      </c>
    </row>
    <row r="8" ht="15.75">
      <c r="A8" s="21" t="s">
        <v>0</v>
      </c>
    </row>
    <row r="9" spans="1:8" ht="12.75">
      <c r="A9" s="10"/>
      <c r="H9" s="14" t="s">
        <v>34</v>
      </c>
    </row>
    <row r="10" spans="1:8" s="10" customFormat="1" ht="12.75">
      <c r="A10" s="63" t="s">
        <v>1</v>
      </c>
      <c r="B10" s="60" t="s">
        <v>33</v>
      </c>
      <c r="C10" s="58" t="s">
        <v>12</v>
      </c>
      <c r="D10" s="66"/>
      <c r="E10" s="66"/>
      <c r="F10" s="66"/>
      <c r="G10" s="66"/>
      <c r="H10" s="63" t="s">
        <v>30</v>
      </c>
    </row>
    <row r="11" spans="1:8" s="10" customFormat="1" ht="12.75">
      <c r="A11" s="65"/>
      <c r="B11" s="62"/>
      <c r="C11" s="7" t="s">
        <v>112</v>
      </c>
      <c r="D11" s="7" t="s">
        <v>113</v>
      </c>
      <c r="E11" s="7" t="s">
        <v>114</v>
      </c>
      <c r="F11" s="7" t="s">
        <v>116</v>
      </c>
      <c r="G11" s="7" t="s">
        <v>117</v>
      </c>
      <c r="H11" s="62"/>
    </row>
    <row r="12" spans="1:8" ht="15" customHeight="1">
      <c r="A12" s="2" t="s">
        <v>62</v>
      </c>
      <c r="B12" s="3" t="s">
        <v>93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41">
        <f>SUM(C12:G12)</f>
        <v>0</v>
      </c>
    </row>
    <row r="13" spans="1:8" ht="15" customHeight="1">
      <c r="A13" s="2" t="s">
        <v>63</v>
      </c>
      <c r="B13" s="3" t="s">
        <v>94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41">
        <f>SUM(C13:G13)</f>
        <v>0</v>
      </c>
    </row>
    <row r="14" spans="1:8" ht="15" customHeight="1">
      <c r="A14" s="2" t="s">
        <v>64</v>
      </c>
      <c r="B14" s="3" t="s">
        <v>95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41">
        <f>SUM(C14:G14)</f>
        <v>0</v>
      </c>
    </row>
    <row r="15" spans="1:8" ht="15" customHeight="1">
      <c r="A15" s="32" t="s">
        <v>65</v>
      </c>
      <c r="B15" s="3" t="s">
        <v>96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41">
        <f>SUM(C15:G15)</f>
        <v>0</v>
      </c>
    </row>
    <row r="16" spans="1:8" ht="12.75">
      <c r="A16" s="58" t="s">
        <v>7</v>
      </c>
      <c r="B16" s="59"/>
      <c r="C16" s="6">
        <f aca="true" t="shared" si="0" ref="C16:H16">SUM(C12:C15)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42">
        <f t="shared" si="0"/>
        <v>0</v>
      </c>
    </row>
    <row r="17" ht="12.75">
      <c r="A17" s="33" t="s">
        <v>172</v>
      </c>
    </row>
    <row r="18" ht="9" customHeight="1"/>
    <row r="19" ht="12.75">
      <c r="A19" s="38" t="s">
        <v>8</v>
      </c>
    </row>
    <row r="20" ht="12.75">
      <c r="A20" s="13" t="s">
        <v>119</v>
      </c>
    </row>
    <row r="21" ht="12.75">
      <c r="A21" s="13" t="s">
        <v>120</v>
      </c>
    </row>
    <row r="22" ht="12.75">
      <c r="A22" s="13" t="s">
        <v>121</v>
      </c>
    </row>
    <row r="23" ht="12.75">
      <c r="A23" s="13" t="s">
        <v>122</v>
      </c>
    </row>
    <row r="24" ht="12.75">
      <c r="A24" s="13" t="s">
        <v>123</v>
      </c>
    </row>
    <row r="25" ht="12.75">
      <c r="A25" s="13" t="s">
        <v>124</v>
      </c>
    </row>
    <row r="26" ht="12.75">
      <c r="A26" s="13" t="s">
        <v>125</v>
      </c>
    </row>
    <row r="27" ht="12.75">
      <c r="A27" s="13"/>
    </row>
    <row r="46" ht="12.75">
      <c r="A46" s="33"/>
    </row>
  </sheetData>
  <sheetProtection/>
  <mergeCells count="5">
    <mergeCell ref="A10:A11"/>
    <mergeCell ref="B10:B11"/>
    <mergeCell ref="C10:G10"/>
    <mergeCell ref="H10:H11"/>
    <mergeCell ref="A16:B16"/>
  </mergeCells>
  <printOptions/>
  <pageMargins left="0.37" right="0.38" top="0.69" bottom="1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2019-03-20T20:09:06Z</cp:lastPrinted>
  <dcterms:created xsi:type="dcterms:W3CDTF">2006-10-30T16:22:15Z</dcterms:created>
  <dcterms:modified xsi:type="dcterms:W3CDTF">2022-04-06T16:28:42Z</dcterms:modified>
  <cp:category/>
  <cp:version/>
  <cp:contentType/>
  <cp:contentStatus/>
</cp:coreProperties>
</file>