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tabRatio="649" activeTab="0"/>
  </bookViews>
  <sheets>
    <sheet name="EJECUCION MES" sheetId="1" r:id="rId1"/>
    <sheet name="EJECUCION FTE" sheetId="2" r:id="rId2"/>
    <sheet name="EJECUCION RO" sheetId="3" r:id="rId3"/>
    <sheet name="EJECUCION RDR" sheetId="4" r:id="rId4"/>
    <sheet name="EJECUCION ROOC" sheetId="5" r:id="rId5"/>
    <sheet name="EJECUCION DYT" sheetId="6" r:id="rId6"/>
    <sheet name="EJECUCION RD" sheetId="7" r:id="rId7"/>
  </sheets>
  <definedNames>
    <definedName name="_xlnm.Print_Area" localSheetId="1">'EJECUCION FTE'!$A$1:$H$85</definedName>
    <definedName name="_xlnm.Print_Area" localSheetId="2">'EJECUCION RO'!$A$1:$J$92</definedName>
  </definedNames>
  <calcPr fullCalcOnLoad="1"/>
</workbook>
</file>

<file path=xl/sharedStrings.xml><?xml version="1.0" encoding="utf-8"?>
<sst xmlns="http://schemas.openxmlformats.org/spreadsheetml/2006/main" count="674" uniqueCount="171">
  <si>
    <t>PLIEGO 011 MINISTERIO DE SALUD</t>
  </si>
  <si>
    <t>COD. EJECUTORA</t>
  </si>
  <si>
    <t>ENERO</t>
  </si>
  <si>
    <t>FEBRERO</t>
  </si>
  <si>
    <t>MARZO</t>
  </si>
  <si>
    <t>001</t>
  </si>
  <si>
    <t>ADMINISTRACION CENTRAL - MINSA</t>
  </si>
  <si>
    <t>TOTAL</t>
  </si>
  <si>
    <t>Nota:</t>
  </si>
  <si>
    <t>RESUMEN DE EGRESOS SEGÚN FUENTE DE FINANCIAMIENTO</t>
  </si>
  <si>
    <t>FUENTE DE FINANCIAMIENTO</t>
  </si>
  <si>
    <t>FUENTE DE FINANCIAMIENTO RECURSOS ORDINARIOS SEGÚN GRUPO GENERICO DE GASTO</t>
  </si>
  <si>
    <t>GRUPO GENERICO DE GASTO</t>
  </si>
  <si>
    <t>FUENTE DE FINANCIAMIENTO RECURSOS DIRECTAMENTE RECAUDADOS SEGÚN GRUPO GENERICO DE GASTO</t>
  </si>
  <si>
    <t>FUENTE DE FINANCIAMIENTO DONACIONES Y TRANSFERENCIAS SEGÚN GRUPO GENERICO DE GASTO</t>
  </si>
  <si>
    <t>1 Recursos Ordinarios</t>
  </si>
  <si>
    <t>2 Recursos Directamente Recaudados</t>
  </si>
  <si>
    <t>4 Donaciones y Transferencias</t>
  </si>
  <si>
    <t>3 Recursos por Operaciones Oficiales de Crédito</t>
  </si>
  <si>
    <t>FUENTE DE FINANCIAMIENTO RECURSOS POR OPERACIONES OFICIALES DE CREDITO SEGÚN GRUPO GENERICO DE GASTO</t>
  </si>
  <si>
    <t>ABRIL</t>
  </si>
  <si>
    <t>MAYO</t>
  </si>
  <si>
    <t>JUNIO</t>
  </si>
  <si>
    <t>RESUMEN DE EGRESOS MENSUAL SEGÚN UNIDAD EJECUTORA Y A TODA FUENTE DE FINANCIAMIENTO</t>
  </si>
  <si>
    <t>JULIO</t>
  </si>
  <si>
    <t>AGOSTO</t>
  </si>
  <si>
    <t>SETIEMBRE</t>
  </si>
  <si>
    <t>OCTUBRE</t>
  </si>
  <si>
    <t>NOVIEMBRE</t>
  </si>
  <si>
    <t>DICIEMBRE</t>
  </si>
  <si>
    <t>Total 
General</t>
  </si>
  <si>
    <t>EJECUCION  MENSUAL</t>
  </si>
  <si>
    <t>5 Recursos Determinados</t>
  </si>
  <si>
    <t>UNIDADES EJECUTORAS</t>
  </si>
  <si>
    <t>(EN SOLES)</t>
  </si>
  <si>
    <t>005</t>
  </si>
  <si>
    <t>007</t>
  </si>
  <si>
    <t>008</t>
  </si>
  <si>
    <t>009</t>
  </si>
  <si>
    <t>010</t>
  </si>
  <si>
    <t>011</t>
  </si>
  <si>
    <t>016</t>
  </si>
  <si>
    <t>017</t>
  </si>
  <si>
    <t>020</t>
  </si>
  <si>
    <t>021</t>
  </si>
  <si>
    <t>025</t>
  </si>
  <si>
    <t>027</t>
  </si>
  <si>
    <t>028</t>
  </si>
  <si>
    <t>029</t>
  </si>
  <si>
    <t>030</t>
  </si>
  <si>
    <t>031</t>
  </si>
  <si>
    <t>032</t>
  </si>
  <si>
    <t>033</t>
  </si>
  <si>
    <t>036</t>
  </si>
  <si>
    <t>042</t>
  </si>
  <si>
    <t>049</t>
  </si>
  <si>
    <t>050</t>
  </si>
  <si>
    <t>124</t>
  </si>
  <si>
    <t>125</t>
  </si>
  <si>
    <t>139</t>
  </si>
  <si>
    <t>140</t>
  </si>
  <si>
    <t>142</t>
  </si>
  <si>
    <t>143</t>
  </si>
  <si>
    <t>144</t>
  </si>
  <si>
    <t>145</t>
  </si>
  <si>
    <t>146</t>
  </si>
  <si>
    <t>INSTITUTO NACIONAL DE SALUD MENTAL</t>
  </si>
  <si>
    <t>INSTITUTO NACIONAL DE CIENCIAS NEUROLOGICAS</t>
  </si>
  <si>
    <t>INSTITUTO NACIONAL DE OFTALMOLOGIA</t>
  </si>
  <si>
    <t>INSTITUTO NACIONAL DE REHABILITACION</t>
  </si>
  <si>
    <t>INSTITUTO NACIONAL DE SALUD DEL NIÑO</t>
  </si>
  <si>
    <t>INSTITUTO NACIONAL MATERNO PERINATAL</t>
  </si>
  <si>
    <t>HOSPITAL NACIONAL HIPOLITO UNANUE</t>
  </si>
  <si>
    <t>HOSPITAL HERMILIO VALDIZAN</t>
  </si>
  <si>
    <t>HOSPITAL SERGIO BERNALES</t>
  </si>
  <si>
    <t>HOSPITAL CAYETANO HEREDIA</t>
  </si>
  <si>
    <t>HOSPITAL DE APOYO DEPARTAMENTAL MARIA AUXILIADORA</t>
  </si>
  <si>
    <t>HOSPITAL NACIONAL ARZOBISPO LOAYZA</t>
  </si>
  <si>
    <t>HOSPITAL NACIONAL DOS DE MAYO</t>
  </si>
  <si>
    <t>HOSPITAL DE APOYO SANTA ROSA</t>
  </si>
  <si>
    <t>HOSPITAL DE EMERGENCIAS CASIMIRO ULLOA</t>
  </si>
  <si>
    <t>HOSPITAL DE EMERGENCIAS PEDIATRICAS</t>
  </si>
  <si>
    <t>HOSPITAL NACIONAL VICTOR LARCO HERRERA</t>
  </si>
  <si>
    <t>HOSPITAL NACIONAL DOCENTE MADRE NIÑO - SAN BARTOLOME</t>
  </si>
  <si>
    <t>HOSPITAL CARLOS LANFRANCO LA HOZ</t>
  </si>
  <si>
    <t>HOSPITAL "JOSE AGURTO TELLO DE CHOSICA"</t>
  </si>
  <si>
    <t>HOSPITAL SAN JUAN DE LURIGANCHO</t>
  </si>
  <si>
    <t>HOSPITAL VITARTE</t>
  </si>
  <si>
    <t>CENTRO NACIONAL DE ABASTECIMIENTOS DE RECURSOS ESTRATEGICOS DE SALUD</t>
  </si>
  <si>
    <t>PROGRAMA NACIONAL DE INVERSIONES EN SALUD</t>
  </si>
  <si>
    <t>INSTITUTO NACIONAL DE SALUD DEL NIÑO - SAN BORJA</t>
  </si>
  <si>
    <t>HOSPITAL DE HUAYCAN</t>
  </si>
  <si>
    <t>HOSPITAL DE EMERGENCIAS VILLA EL SALVADOR</t>
  </si>
  <si>
    <t>DIRECCION DE REDES INTEGRADAS DE SALUD LIMA CENTRO</t>
  </si>
  <si>
    <t>DIRECCION DE REDES INTEGRADAS DE SALUD LIMA NORTE</t>
  </si>
  <si>
    <t>DIRECCION DE REDES INTEGRADAS DE SALUD LIMA SUR</t>
  </si>
  <si>
    <t>DIRECCION DE REDES INTEGRADAS DE SALUD LIMA ESTE</t>
  </si>
  <si>
    <t>RO</t>
  </si>
  <si>
    <t>RDR</t>
  </si>
  <si>
    <t>ROOC</t>
  </si>
  <si>
    <t>DYT</t>
  </si>
  <si>
    <t>FUENTE</t>
  </si>
  <si>
    <t>Millones</t>
  </si>
  <si>
    <t>%</t>
  </si>
  <si>
    <t>GENERICA</t>
  </si>
  <si>
    <t>5.2.1</t>
  </si>
  <si>
    <t>5.2.2</t>
  </si>
  <si>
    <t>5.2.3</t>
  </si>
  <si>
    <t>5.2.4</t>
  </si>
  <si>
    <t>5.2.5</t>
  </si>
  <si>
    <t>6.2.4</t>
  </si>
  <si>
    <t>FUENTE DE FINANCIAMIENTO RECURSOS DETERMINADOS</t>
  </si>
  <si>
    <t>5-2.1</t>
  </si>
  <si>
    <t>5-2.2</t>
  </si>
  <si>
    <t>5-2.3</t>
  </si>
  <si>
    <t>5-2.4</t>
  </si>
  <si>
    <t>5-2.5</t>
  </si>
  <si>
    <t>6-2.6</t>
  </si>
  <si>
    <t>5-2.6</t>
  </si>
  <si>
    <t>5-21: Personal y Obligaciones Sociales</t>
  </si>
  <si>
    <t>5-22: Pensiones y Otras Prestaciones Sociales</t>
  </si>
  <si>
    <t>5-23: Bienes y Servicios</t>
  </si>
  <si>
    <t>5-24: Donaciones y Transferencias</t>
  </si>
  <si>
    <t>5-25: Otros Gastos</t>
  </si>
  <si>
    <t>6-24: Donaciones y Transferencias</t>
  </si>
  <si>
    <t>6-26: Adquisición de Activos No Financieros</t>
  </si>
  <si>
    <t>DEVENGADO</t>
  </si>
  <si>
    <t>001  Adm. Central</t>
  </si>
  <si>
    <t>005  INS Mental</t>
  </si>
  <si>
    <t>007  INC Neurologicas</t>
  </si>
  <si>
    <t>008  IN Oftalmología</t>
  </si>
  <si>
    <t>009  IN Rehabilitación</t>
  </si>
  <si>
    <t>010  INS Niño</t>
  </si>
  <si>
    <t>011  INM Perinatal</t>
  </si>
  <si>
    <t>017  Hosp. Herm. Valdizan</t>
  </si>
  <si>
    <t>020  Hosp. Serg. Bernales</t>
  </si>
  <si>
    <t>021  Hosp. Cayet. Heredia</t>
  </si>
  <si>
    <t>036  Hosp. Carlos LF.LH</t>
  </si>
  <si>
    <t>049  Hosp. SJL</t>
  </si>
  <si>
    <t>050  Hosp. Vitarte</t>
  </si>
  <si>
    <t>124  CENARES</t>
  </si>
  <si>
    <t>125  PRONIS</t>
  </si>
  <si>
    <t>139  INS - SAN BORJA</t>
  </si>
  <si>
    <t>140  Hosp. Huaycan</t>
  </si>
  <si>
    <t>142  Hosp. Emerg. Villa ES</t>
  </si>
  <si>
    <t>UE</t>
  </si>
  <si>
    <t>Dev</t>
  </si>
  <si>
    <t>025  Hosp. M. Auxiliadora</t>
  </si>
  <si>
    <t>032  Hosp. V.L. Herrera</t>
  </si>
  <si>
    <t>033  Hosp. M. Niño SB</t>
  </si>
  <si>
    <t>143  DIRIS Lima Centro</t>
  </si>
  <si>
    <t>144  DIRIS Lima Norte</t>
  </si>
  <si>
    <t>145  DIRIS Lima Sur</t>
  </si>
  <si>
    <t>146  DIRIS Lima Este</t>
  </si>
  <si>
    <t>030  Hosp. Casimiro Ulloa</t>
  </si>
  <si>
    <t>027  Hosp. A. Loayza</t>
  </si>
  <si>
    <t>031  Hosp. Pediatricas</t>
  </si>
  <si>
    <t>028  Hosp. Dos de Mayo</t>
  </si>
  <si>
    <t>016  Hosp. Hipo. Unanue</t>
  </si>
  <si>
    <t>042  Hosp. J.A. T-Chosica</t>
  </si>
  <si>
    <t>029  Hosp. Santa Rosa</t>
  </si>
  <si>
    <t>RD</t>
  </si>
  <si>
    <t>HOSPITAL EMERGENCIA ATE VITARTE</t>
  </si>
  <si>
    <t>148 Hosp. Ate Vitarte</t>
  </si>
  <si>
    <t>148</t>
  </si>
  <si>
    <t>149</t>
  </si>
  <si>
    <t>PROGRAMA DE CREACIÓN DE REDES INTEGRADAS EN SALUD</t>
  </si>
  <si>
    <t>149 PCRIS</t>
  </si>
  <si>
    <t>6-2.4</t>
  </si>
  <si>
    <t>EJECUCION PRESUPUESTAL A MES DE AGOSTO 2022</t>
  </si>
  <si>
    <t>Fuente: Reporte SIAF Operaciones en Linea al 31 de Agosto del 2022</t>
  </si>
</sst>
</file>

<file path=xl/styles.xml><?xml version="1.0" encoding="utf-8"?>
<styleSheet xmlns="http://schemas.openxmlformats.org/spreadsheetml/2006/main">
  <numFmts count="55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  <numFmt numFmtId="180" formatCode="&quot;S/.&quot;#,##0;&quot;S/.&quot;\-#,##0"/>
    <numFmt numFmtId="181" formatCode="&quot;S/.&quot;#,##0;[Red]&quot;S/.&quot;\-#,##0"/>
    <numFmt numFmtId="182" formatCode="&quot;S/.&quot;#,##0.00;&quot;S/.&quot;\-#,##0.00"/>
    <numFmt numFmtId="183" formatCode="&quot;S/.&quot;#,##0.00;[Red]&quot;S/.&quot;\-#,##0.00"/>
    <numFmt numFmtId="184" formatCode="_ &quot;S/.&quot;* #,##0_ ;_ &quot;S/.&quot;* \-#,##0_ ;_ &quot;S/.&quot;* &quot;-&quot;_ ;_ @_ "/>
    <numFmt numFmtId="185" formatCode="_ &quot;S/.&quot;* #,##0.00_ ;_ &quot;S/.&quot;* \-#,##0.00_ ;_ &quot;S/.&quot;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#,##0.0"/>
    <numFmt numFmtId="195" formatCode="_-* #,##0.0\ _€_-;\-* #,##0.0\ _€_-;_-* &quot;-&quot;??\ _€_-;_-@_-"/>
    <numFmt numFmtId="196" formatCode="_-* #,##0\ _€_-;\-* #,##0\ _€_-;_-* &quot;-&quot;??\ _€_-;_-@_-"/>
    <numFmt numFmtId="197" formatCode="0.000000"/>
    <numFmt numFmtId="198" formatCode="0.00000"/>
    <numFmt numFmtId="199" formatCode="0.0000"/>
    <numFmt numFmtId="200" formatCode="0.000"/>
    <numFmt numFmtId="201" formatCode="0.0"/>
    <numFmt numFmtId="202" formatCode="0.0000000"/>
    <numFmt numFmtId="203" formatCode="_ * #,##0_ ;_ * \-#,##0_ ;_ * &quot;-&quot;??_ ;_ @_ "/>
    <numFmt numFmtId="204" formatCode="0.0%"/>
    <numFmt numFmtId="205" formatCode="#,##0.000"/>
    <numFmt numFmtId="206" formatCode="_-* #,##0_-;\-* #,##0_-;_-* &quot;-&quot;??_-;_-@_-"/>
    <numFmt numFmtId="207" formatCode="&quot;Sí&quot;;&quot;Sí&quot;;&quot;No&quot;"/>
    <numFmt numFmtId="208" formatCode="&quot;Verdadero&quot;;&quot;Verdadero&quot;;&quot;Falso&quot;"/>
    <numFmt numFmtId="209" formatCode="&quot;Activado&quot;;&quot;Activado&quot;;&quot;Desactivado&quot;"/>
    <numFmt numFmtId="210" formatCode="[$€-2]\ #,##0.00_);[Red]\([$€-2]\ #,##0.00\)"/>
  </numFmts>
  <fonts count="60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Narrow"/>
      <family val="2"/>
    </font>
    <font>
      <sz val="10"/>
      <color indexed="8"/>
      <name val="Calibri"/>
      <family val="0"/>
    </font>
    <font>
      <sz val="6"/>
      <color indexed="63"/>
      <name val="Calibri"/>
      <family val="0"/>
    </font>
    <font>
      <sz val="10.5"/>
      <color indexed="63"/>
      <name val="Calibri"/>
      <family val="0"/>
    </font>
    <font>
      <sz val="9"/>
      <color indexed="63"/>
      <name val="Calibri"/>
      <family val="0"/>
    </font>
    <font>
      <sz val="4.4"/>
      <color indexed="63"/>
      <name val="Calibri"/>
      <family val="0"/>
    </font>
    <font>
      <sz val="10"/>
      <color indexed="63"/>
      <name val="Calibri"/>
      <family val="0"/>
    </font>
    <font>
      <sz val="6.9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 Narrow"/>
      <family val="2"/>
    </font>
    <font>
      <b/>
      <sz val="10"/>
      <color indexed="9"/>
      <name val="Arial Narrow"/>
      <family val="2"/>
    </font>
    <font>
      <sz val="10"/>
      <color indexed="10"/>
      <name val="Arial Narrow"/>
      <family val="2"/>
    </font>
    <font>
      <sz val="14"/>
      <color indexed="63"/>
      <name val="Calibri"/>
      <family val="0"/>
    </font>
    <font>
      <b/>
      <sz val="3"/>
      <color indexed="8"/>
      <name val="Calibri"/>
      <family val="0"/>
    </font>
    <font>
      <b/>
      <sz val="7"/>
      <color indexed="8"/>
      <name val="Calibri"/>
      <family val="0"/>
    </font>
    <font>
      <b/>
      <sz val="7"/>
      <color indexed="9"/>
      <name val="Calibri"/>
      <family val="0"/>
    </font>
    <font>
      <b/>
      <sz val="14"/>
      <color indexed="63"/>
      <name val="Calibri"/>
      <family val="0"/>
    </font>
    <font>
      <b/>
      <sz val="18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 Narrow"/>
      <family val="2"/>
    </font>
    <font>
      <b/>
      <sz val="10"/>
      <color theme="0"/>
      <name val="Arial Narrow"/>
      <family val="2"/>
    </font>
    <font>
      <sz val="10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0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4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1" fillId="33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3" fontId="2" fillId="0" borderId="1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3" fontId="1" fillId="33" borderId="10" xfId="0" applyNumberFormat="1" applyFont="1" applyFill="1" applyBorder="1" applyAlignment="1" applyProtection="1">
      <alignment vertical="center"/>
      <protection/>
    </xf>
    <xf numFmtId="0" fontId="1" fillId="33" borderId="10" xfId="0" applyNumberFormat="1" applyFont="1" applyFill="1" applyBorder="1" applyAlignment="1" applyProtection="1" quotePrefix="1">
      <alignment horizontal="center" vertical="center"/>
      <protection/>
    </xf>
    <xf numFmtId="3" fontId="2" fillId="0" borderId="0" xfId="0" applyNumberFormat="1" applyFont="1" applyFill="1" applyBorder="1" applyAlignment="1" applyProtection="1">
      <alignment vertical="center"/>
      <protection/>
    </xf>
    <xf numFmtId="3" fontId="1" fillId="33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 quotePrefix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right" vertical="center"/>
      <protection/>
    </xf>
    <xf numFmtId="169" fontId="2" fillId="0" borderId="10" xfId="0" applyNumberFormat="1" applyFont="1" applyFill="1" applyBorder="1" applyAlignment="1" applyProtection="1">
      <alignment vertical="center"/>
      <protection/>
    </xf>
    <xf numFmtId="0" fontId="57" fillId="0" borderId="0" xfId="0" applyNumberFormat="1" applyFont="1" applyFill="1" applyBorder="1" applyAlignment="1" applyProtection="1">
      <alignment vertical="center"/>
      <protection/>
    </xf>
    <xf numFmtId="3" fontId="57" fillId="0" borderId="0" xfId="0" applyNumberFormat="1" applyFont="1" applyFill="1" applyBorder="1" applyAlignment="1" applyProtection="1">
      <alignment vertical="center"/>
      <protection/>
    </xf>
    <xf numFmtId="196" fontId="2" fillId="0" borderId="0" xfId="49" applyNumberFormat="1" applyFont="1" applyFill="1" applyBorder="1" applyAlignment="1" applyProtection="1">
      <alignment vertical="center"/>
      <protection/>
    </xf>
    <xf numFmtId="0" fontId="57" fillId="0" borderId="0" xfId="0" applyNumberFormat="1" applyFont="1" applyFill="1" applyBorder="1" applyAlignment="1" applyProtection="1">
      <alignment horizontal="center" vertical="center"/>
      <protection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58" fillId="0" borderId="0" xfId="0" applyNumberFormat="1" applyFont="1" applyFill="1" applyBorder="1" applyAlignment="1" applyProtection="1">
      <alignment vertical="center"/>
      <protection/>
    </xf>
    <xf numFmtId="3" fontId="1" fillId="0" borderId="10" xfId="0" applyNumberFormat="1" applyFont="1" applyFill="1" applyBorder="1" applyAlignment="1" applyProtection="1">
      <alignment vertical="center"/>
      <protection/>
    </xf>
    <xf numFmtId="201" fontId="57" fillId="0" borderId="0" xfId="0" applyNumberFormat="1" applyFont="1" applyFill="1" applyBorder="1" applyAlignment="1" applyProtection="1">
      <alignment vertical="center"/>
      <protection/>
    </xf>
    <xf numFmtId="0" fontId="58" fillId="0" borderId="0" xfId="0" applyNumberFormat="1" applyFont="1" applyFill="1" applyBorder="1" applyAlignment="1" applyProtection="1">
      <alignment horizontal="center" vertical="center"/>
      <protection/>
    </xf>
    <xf numFmtId="0" fontId="57" fillId="0" borderId="0" xfId="0" applyNumberFormat="1" applyFont="1" applyFill="1" applyBorder="1" applyAlignment="1" applyProtection="1" quotePrefix="1">
      <alignment horizontal="center" vertical="center"/>
      <protection/>
    </xf>
    <xf numFmtId="0" fontId="2" fillId="0" borderId="0" xfId="0" applyNumberFormat="1" applyFont="1" applyFill="1" applyBorder="1" applyAlignment="1" applyProtection="1" quotePrefix="1">
      <alignment horizontal="center" vertical="center"/>
      <protection/>
    </xf>
    <xf numFmtId="201" fontId="2" fillId="0" borderId="0" xfId="0" applyNumberFormat="1" applyFont="1" applyFill="1" applyBorder="1" applyAlignment="1" applyProtection="1">
      <alignment vertical="center"/>
      <protection/>
    </xf>
    <xf numFmtId="1" fontId="2" fillId="0" borderId="0" xfId="0" applyNumberFormat="1" applyFont="1" applyFill="1" applyBorder="1" applyAlignment="1" applyProtection="1">
      <alignment vertical="center"/>
      <protection/>
    </xf>
    <xf numFmtId="196" fontId="2" fillId="0" borderId="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 quotePrefix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196" fontId="1" fillId="0" borderId="0" xfId="49" applyNumberFormat="1" applyFont="1" applyFill="1" applyBorder="1" applyAlignment="1" applyProtection="1">
      <alignment vertical="center"/>
      <protection/>
    </xf>
    <xf numFmtId="196" fontId="57" fillId="0" borderId="0" xfId="49" applyNumberFormat="1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4" fontId="57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" fontId="2" fillId="0" borderId="10" xfId="0" applyNumberFormat="1" applyFont="1" applyFill="1" applyBorder="1" applyAlignment="1" applyProtection="1">
      <alignment vertical="center"/>
      <protection/>
    </xf>
    <xf numFmtId="4" fontId="1" fillId="33" borderId="10" xfId="0" applyNumberFormat="1" applyFont="1" applyFill="1" applyBorder="1" applyAlignment="1" applyProtection="1">
      <alignment vertical="center"/>
      <protection/>
    </xf>
    <xf numFmtId="41" fontId="2" fillId="0" borderId="10" xfId="0" applyNumberFormat="1" applyFont="1" applyFill="1" applyBorder="1" applyAlignment="1" applyProtection="1">
      <alignment vertical="center"/>
      <protection/>
    </xf>
    <xf numFmtId="41" fontId="1" fillId="33" borderId="10" xfId="0" applyNumberFormat="1" applyFont="1" applyFill="1" applyBorder="1" applyAlignment="1" applyProtection="1">
      <alignment vertical="center"/>
      <protection/>
    </xf>
    <xf numFmtId="206" fontId="2" fillId="0" borderId="10" xfId="0" applyNumberFormat="1" applyFont="1" applyFill="1" applyBorder="1" applyAlignment="1" applyProtection="1">
      <alignment vertical="center"/>
      <protection/>
    </xf>
    <xf numFmtId="0" fontId="57" fillId="0" borderId="0" xfId="0" applyNumberFormat="1" applyFont="1" applyFill="1" applyBorder="1" applyAlignment="1" applyProtection="1">
      <alignment horizontal="center" vertical="center"/>
      <protection/>
    </xf>
    <xf numFmtId="0" fontId="59" fillId="0" borderId="0" xfId="0" applyNumberFormat="1" applyFont="1" applyFill="1" applyBorder="1" applyAlignment="1" applyProtection="1">
      <alignment horizontal="left" vertical="center"/>
      <protection/>
    </xf>
    <xf numFmtId="0" fontId="59" fillId="0" borderId="0" xfId="0" applyNumberFormat="1" applyFont="1" applyFill="1" applyBorder="1" applyAlignment="1" applyProtection="1">
      <alignment vertical="center"/>
      <protection/>
    </xf>
    <xf numFmtId="3" fontId="59" fillId="0" borderId="0" xfId="0" applyNumberFormat="1" applyFont="1" applyFill="1" applyBorder="1" applyAlignment="1" applyProtection="1">
      <alignment vertical="center"/>
      <protection/>
    </xf>
    <xf numFmtId="196" fontId="59" fillId="0" borderId="0" xfId="49" applyNumberFormat="1" applyFont="1" applyFill="1" applyBorder="1" applyAlignment="1" applyProtection="1">
      <alignment vertical="center"/>
      <protection/>
    </xf>
    <xf numFmtId="0" fontId="59" fillId="0" borderId="0" xfId="0" applyNumberFormat="1" applyFont="1" applyFill="1" applyBorder="1" applyAlignment="1" applyProtection="1">
      <alignment horizontal="center" vertical="center"/>
      <protection/>
    </xf>
    <xf numFmtId="43" fontId="2" fillId="0" borderId="0" xfId="0" applyNumberFormat="1" applyFont="1" applyFill="1" applyBorder="1" applyAlignment="1" applyProtection="1">
      <alignment vertical="center"/>
      <protection/>
    </xf>
    <xf numFmtId="2" fontId="2" fillId="0" borderId="0" xfId="0" applyNumberFormat="1" applyFont="1" applyFill="1" applyBorder="1" applyAlignment="1" applyProtection="1">
      <alignment vertical="center"/>
      <protection/>
    </xf>
    <xf numFmtId="194" fontId="2" fillId="0" borderId="0" xfId="0" applyNumberFormat="1" applyFont="1" applyFill="1" applyBorder="1" applyAlignment="1" applyProtection="1">
      <alignment vertical="center"/>
      <protection/>
    </xf>
    <xf numFmtId="3" fontId="1" fillId="33" borderId="10" xfId="0" applyNumberFormat="1" applyFont="1" applyFill="1" applyBorder="1" applyAlignment="1" applyProtection="1">
      <alignment horizontal="center" vertical="center" wrapText="1"/>
      <protection/>
    </xf>
    <xf numFmtId="3" fontId="1" fillId="34" borderId="10" xfId="0" applyNumberFormat="1" applyFont="1" applyFill="1" applyBorder="1" applyAlignment="1" applyProtection="1">
      <alignment horizontal="center" vertical="center"/>
      <protection/>
    </xf>
    <xf numFmtId="3" fontId="1" fillId="33" borderId="11" xfId="0" applyNumberFormat="1" applyFont="1" applyFill="1" applyBorder="1" applyAlignment="1" applyProtection="1">
      <alignment horizontal="center" vertical="center" wrapText="1"/>
      <protection/>
    </xf>
    <xf numFmtId="3" fontId="1" fillId="33" borderId="12" xfId="0" applyNumberFormat="1" applyFont="1" applyFill="1" applyBorder="1" applyAlignment="1" applyProtection="1">
      <alignment horizontal="center" vertical="center" wrapText="1"/>
      <protection/>
    </xf>
    <xf numFmtId="3" fontId="1" fillId="33" borderId="13" xfId="0" applyNumberFormat="1" applyFont="1" applyFill="1" applyBorder="1" applyAlignment="1" applyProtection="1">
      <alignment horizontal="center" vertical="center"/>
      <protection/>
    </xf>
    <xf numFmtId="0" fontId="1" fillId="33" borderId="14" xfId="0" applyNumberFormat="1" applyFont="1" applyFill="1" applyBorder="1" applyAlignment="1" applyProtection="1">
      <alignment horizontal="center" vertical="center"/>
      <protection/>
    </xf>
    <xf numFmtId="0" fontId="1" fillId="33" borderId="15" xfId="0" applyNumberFormat="1" applyFont="1" applyFill="1" applyBorder="1" applyAlignment="1" applyProtection="1">
      <alignment horizontal="center" vertical="center"/>
      <protection/>
    </xf>
    <xf numFmtId="0" fontId="1" fillId="33" borderId="11" xfId="0" applyNumberFormat="1" applyFont="1" applyFill="1" applyBorder="1" applyAlignment="1" applyProtection="1">
      <alignment horizontal="center" vertical="center"/>
      <protection/>
    </xf>
    <xf numFmtId="0" fontId="1" fillId="33" borderId="12" xfId="0" applyNumberFormat="1" applyFont="1" applyFill="1" applyBorder="1" applyAlignment="1" applyProtection="1">
      <alignment horizontal="center" vertical="center"/>
      <protection/>
    </xf>
    <xf numFmtId="0" fontId="1" fillId="33" borderId="13" xfId="0" applyNumberFormat="1" applyFont="1" applyFill="1" applyBorder="1" applyAlignment="1" applyProtection="1">
      <alignment horizontal="center" vertical="center"/>
      <protection/>
    </xf>
    <xf numFmtId="0" fontId="1" fillId="33" borderId="11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13" xfId="0" applyNumberFormat="1" applyFont="1" applyFill="1" applyBorder="1" applyAlignment="1" applyProtection="1">
      <alignment horizontal="center" vertical="center" wrapText="1"/>
      <protection/>
    </xf>
    <xf numFmtId="0" fontId="1" fillId="33" borderId="16" xfId="0" applyNumberFormat="1" applyFont="1" applyFill="1" applyBorder="1" applyAlignment="1" applyProtection="1">
      <alignment horizontal="center" vertical="center"/>
      <protection/>
    </xf>
    <xf numFmtId="0" fontId="57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Ejecución Presupuestal Pliego 011 MINSA - al mes de agosto - 2022</a:t>
            </a:r>
          </a:p>
        </c:rich>
      </c:tx>
      <c:layout>
        <c:manualLayout>
          <c:xMode val="factor"/>
          <c:yMode val="factor"/>
          <c:x val="-0.027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125"/>
          <c:y val="0.02675"/>
          <c:w val="0.999"/>
          <c:h val="0.9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MES'!$B$50</c:f>
              <c:strCache>
                <c:ptCount val="1"/>
                <c:pt idx="0">
                  <c:v>Dev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'EJECUCION MES'!$A$51:$A$84</c:f>
              <c:strCache/>
            </c:strRef>
          </c:cat>
          <c:val>
            <c:numRef>
              <c:f>'EJECUCION MES'!$B$51:$B$84</c:f>
              <c:numCache/>
            </c:numRef>
          </c:val>
        </c:ser>
        <c:axId val="18576727"/>
        <c:axId val="32972816"/>
      </c:barChart>
      <c:lineChart>
        <c:grouping val="standard"/>
        <c:varyColors val="0"/>
        <c:ser>
          <c:idx val="1"/>
          <c:order val="1"/>
          <c:tx>
            <c:strRef>
              <c:f>'EJECUCION MES'!$C$50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MES'!$A$51:$A$84</c:f>
              <c:strCache/>
            </c:strRef>
          </c:cat>
          <c:val>
            <c:numRef>
              <c:f>'EJECUCION MES'!$C$51:$C$84</c:f>
              <c:numCache/>
            </c:numRef>
          </c:val>
          <c:smooth val="0"/>
        </c:ser>
        <c:axId val="28319889"/>
        <c:axId val="53552410"/>
      </c:lineChart>
      <c:catAx>
        <c:axId val="1857672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333333"/>
                </a:solidFill>
              </a:defRPr>
            </a:pPr>
          </a:p>
        </c:txPr>
        <c:crossAx val="32972816"/>
        <c:crosses val="autoZero"/>
        <c:auto val="1"/>
        <c:lblOffset val="100"/>
        <c:tickLblSkip val="1"/>
        <c:noMultiLvlLbl val="0"/>
      </c:catAx>
      <c:valAx>
        <c:axId val="3297281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8576727"/>
        <c:crossesAt val="1"/>
        <c:crossBetween val="between"/>
        <c:dispUnits/>
      </c:valAx>
      <c:catAx>
        <c:axId val="28319889"/>
        <c:scaling>
          <c:orientation val="minMax"/>
        </c:scaling>
        <c:axPos val="b"/>
        <c:delete val="1"/>
        <c:majorTickMark val="out"/>
        <c:minorTickMark val="none"/>
        <c:tickLblPos val="nextTo"/>
        <c:crossAx val="53552410"/>
        <c:crosses val="autoZero"/>
        <c:auto val="1"/>
        <c:lblOffset val="100"/>
        <c:tickLblSkip val="1"/>
        <c:noMultiLvlLbl val="0"/>
      </c:catAx>
      <c:valAx>
        <c:axId val="5355241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8319889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7875"/>
          <c:y val="0.984"/>
          <c:w val="0.0395"/>
          <c:h val="0.01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4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EJECUCIÓN DEL PLIEGO 011 MINSA - AL MES DE AGOSTO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06725"/>
          <c:w val="0.992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FTE'!$D$59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FTE'!$C$60:$C$64</c:f>
              <c:strCache/>
            </c:strRef>
          </c:cat>
          <c:val>
            <c:numRef>
              <c:f>'EJECUCION FTE'!$D$60:$D$64</c:f>
              <c:numCache/>
            </c:numRef>
          </c:val>
        </c:ser>
        <c:overlap val="-27"/>
        <c:gapWidth val="219"/>
        <c:axId val="12209643"/>
        <c:axId val="42777924"/>
      </c:barChart>
      <c:lineChart>
        <c:grouping val="standard"/>
        <c:varyColors val="0"/>
        <c:ser>
          <c:idx val="1"/>
          <c:order val="1"/>
          <c:tx>
            <c:strRef>
              <c:f>'EJECUCION FTE'!$E$59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FTE'!$C$60:$C$64</c:f>
              <c:strCache/>
            </c:strRef>
          </c:cat>
          <c:val>
            <c:numRef>
              <c:f>'EJECUCION FTE'!$E$60:$E$64</c:f>
              <c:numCache/>
            </c:numRef>
          </c:val>
          <c:smooth val="0"/>
        </c:ser>
        <c:axId val="49456997"/>
        <c:axId val="42459790"/>
      </c:lineChart>
      <c:catAx>
        <c:axId val="122096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2777924"/>
        <c:crosses val="autoZero"/>
        <c:auto val="1"/>
        <c:lblOffset val="100"/>
        <c:tickLblSkip val="1"/>
        <c:noMultiLvlLbl val="0"/>
      </c:catAx>
      <c:valAx>
        <c:axId val="4277792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2209643"/>
        <c:crossesAt val="1"/>
        <c:crossBetween val="between"/>
        <c:dispUnits/>
      </c:valAx>
      <c:catAx>
        <c:axId val="49456997"/>
        <c:scaling>
          <c:orientation val="minMax"/>
        </c:scaling>
        <c:axPos val="b"/>
        <c:delete val="1"/>
        <c:majorTickMark val="out"/>
        <c:minorTickMark val="none"/>
        <c:tickLblPos val="nextTo"/>
        <c:crossAx val="42459790"/>
        <c:crosses val="autoZero"/>
        <c:auto val="1"/>
        <c:lblOffset val="100"/>
        <c:tickLblSkip val="1"/>
        <c:noMultiLvlLbl val="0"/>
      </c:catAx>
      <c:valAx>
        <c:axId val="424597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9456997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625"/>
          <c:y val="0.95975"/>
          <c:w val="0.12675"/>
          <c:h val="0.03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4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EJECUCION PLIEGO 011: MINSA AL MES DE AGOSTO - FUENTE RO</a:t>
            </a:r>
          </a:p>
        </c:rich>
      </c:tx>
      <c:layout>
        <c:manualLayout>
          <c:xMode val="factor"/>
          <c:yMode val="factor"/>
          <c:x val="-0.00075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057"/>
          <c:w val="0.99275"/>
          <c:h val="0.90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RO'!$D$60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RO'!$C$61:$C$67</c:f>
              <c:strCache/>
            </c:strRef>
          </c:cat>
          <c:val>
            <c:numRef>
              <c:f>'EJECUCION RO'!$D$61:$D$67</c:f>
              <c:numCache/>
            </c:numRef>
          </c:val>
        </c:ser>
        <c:overlap val="-27"/>
        <c:gapWidth val="219"/>
        <c:axId val="46593791"/>
        <c:axId val="16690936"/>
      </c:barChart>
      <c:lineChart>
        <c:grouping val="standard"/>
        <c:varyColors val="0"/>
        <c:ser>
          <c:idx val="1"/>
          <c:order val="1"/>
          <c:tx>
            <c:strRef>
              <c:f>'EJECUCION RO'!$E$60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RO'!$C$61:$C$66</c:f>
              <c:strCache/>
            </c:strRef>
          </c:cat>
          <c:val>
            <c:numRef>
              <c:f>'EJECUCION RO'!$E$61:$E$67</c:f>
              <c:numCache/>
            </c:numRef>
          </c:val>
          <c:smooth val="0"/>
        </c:ser>
        <c:axId val="16000697"/>
        <c:axId val="9788546"/>
      </c:lineChart>
      <c:catAx>
        <c:axId val="4659379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6690936"/>
        <c:crosses val="autoZero"/>
        <c:auto val="1"/>
        <c:lblOffset val="100"/>
        <c:tickLblSkip val="1"/>
        <c:noMultiLvlLbl val="0"/>
      </c:catAx>
      <c:valAx>
        <c:axId val="1669093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6593791"/>
        <c:crossesAt val="1"/>
        <c:crossBetween val="between"/>
        <c:dispUnits/>
      </c:valAx>
      <c:catAx>
        <c:axId val="16000697"/>
        <c:scaling>
          <c:orientation val="minMax"/>
        </c:scaling>
        <c:axPos val="b"/>
        <c:delete val="1"/>
        <c:majorTickMark val="out"/>
        <c:minorTickMark val="none"/>
        <c:tickLblPos val="nextTo"/>
        <c:crossAx val="9788546"/>
        <c:crosses val="autoZero"/>
        <c:auto val="1"/>
        <c:lblOffset val="100"/>
        <c:tickLblSkip val="1"/>
        <c:noMultiLvlLbl val="0"/>
      </c:catAx>
      <c:valAx>
        <c:axId val="97885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6000697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45"/>
          <c:y val="0.96575"/>
          <c:w val="0.111"/>
          <c:h val="0.02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4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</a:rPr>
              <a:t>EJECUCION PLIEGO 011: MINSA AL MES DE AGOSTO - FUENTE RDR</a:t>
            </a:r>
          </a:p>
        </c:rich>
      </c:tx>
      <c:layout>
        <c:manualLayout>
          <c:xMode val="factor"/>
          <c:yMode val="factor"/>
          <c:x val="0.0082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065"/>
          <c:w val="0.99325"/>
          <c:h val="0.8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RDR'!$D$61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RDR'!$C$62:$C$67</c:f>
              <c:strCache/>
            </c:strRef>
          </c:cat>
          <c:val>
            <c:numRef>
              <c:f>'EJECUCION RDR'!$D$62:$D$67</c:f>
              <c:numCache/>
            </c:numRef>
          </c:val>
        </c:ser>
        <c:overlap val="-27"/>
        <c:gapWidth val="219"/>
        <c:axId val="20988051"/>
        <c:axId val="54674732"/>
      </c:barChart>
      <c:lineChart>
        <c:grouping val="standard"/>
        <c:varyColors val="0"/>
        <c:ser>
          <c:idx val="1"/>
          <c:order val="1"/>
          <c:tx>
            <c:strRef>
              <c:f>'EJECUCION RDR'!$E$61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RDR'!$C$62:$C$67</c:f>
              <c:strCache/>
            </c:strRef>
          </c:cat>
          <c:val>
            <c:numRef>
              <c:f>'EJECUCION RDR'!$E$62:$E$67</c:f>
              <c:numCache/>
            </c:numRef>
          </c:val>
          <c:smooth val="0"/>
        </c:ser>
        <c:axId val="22310541"/>
        <c:axId val="66577142"/>
      </c:lineChart>
      <c:catAx>
        <c:axId val="209880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4674732"/>
        <c:crosses val="autoZero"/>
        <c:auto val="1"/>
        <c:lblOffset val="100"/>
        <c:tickLblSkip val="1"/>
        <c:noMultiLvlLbl val="0"/>
      </c:catAx>
      <c:valAx>
        <c:axId val="5467473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0988051"/>
        <c:crossesAt val="1"/>
        <c:crossBetween val="between"/>
        <c:dispUnits/>
      </c:valAx>
      <c:catAx>
        <c:axId val="22310541"/>
        <c:scaling>
          <c:orientation val="minMax"/>
        </c:scaling>
        <c:axPos val="b"/>
        <c:delete val="1"/>
        <c:majorTickMark val="out"/>
        <c:minorTickMark val="none"/>
        <c:tickLblPos val="nextTo"/>
        <c:crossAx val="66577142"/>
        <c:crosses val="autoZero"/>
        <c:auto val="1"/>
        <c:lblOffset val="100"/>
        <c:tickLblSkip val="1"/>
        <c:noMultiLvlLbl val="0"/>
      </c:catAx>
      <c:valAx>
        <c:axId val="665771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231054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8"/>
          <c:y val="0.9665"/>
          <c:w val="0.12025"/>
          <c:h val="0.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4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</a:rPr>
              <a:t>EJECUCION PLIEGO 011: MINSA AL MES DE AGOSTO - FUENTE ROCC</a:t>
            </a:r>
          </a:p>
        </c:rich>
      </c:tx>
      <c:layout>
        <c:manualLayout>
          <c:xMode val="factor"/>
          <c:yMode val="factor"/>
          <c:x val="-0.00075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08225"/>
          <c:w val="0.99325"/>
          <c:h val="0.8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ROOC'!$D$66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3D69B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3CDDD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ROOC'!$C$67:$C$73</c:f>
              <c:strCache/>
            </c:strRef>
          </c:cat>
          <c:val>
            <c:numRef>
              <c:f>'EJECUCION ROOC'!$D$67:$D$73</c:f>
              <c:numCache/>
            </c:numRef>
          </c:val>
        </c:ser>
        <c:overlap val="-27"/>
        <c:gapWidth val="219"/>
        <c:axId val="62323367"/>
        <c:axId val="24039392"/>
      </c:barChart>
      <c:lineChart>
        <c:grouping val="standard"/>
        <c:varyColors val="0"/>
        <c:ser>
          <c:idx val="1"/>
          <c:order val="1"/>
          <c:tx>
            <c:strRef>
              <c:f>'EJECUCION ROOC'!$E$66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'EJECUCION ROOC'!$C$67:$C$73</c:f>
              <c:strCache/>
            </c:strRef>
          </c:cat>
          <c:val>
            <c:numRef>
              <c:f>'EJECUCION ROOC'!$E$67:$E$73</c:f>
              <c:numCache/>
            </c:numRef>
          </c:val>
          <c:smooth val="0"/>
        </c:ser>
        <c:axId val="15027937"/>
        <c:axId val="1033706"/>
      </c:lineChart>
      <c:catAx>
        <c:axId val="6232336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4039392"/>
        <c:crosses val="autoZero"/>
        <c:auto val="1"/>
        <c:lblOffset val="100"/>
        <c:tickLblSkip val="1"/>
        <c:noMultiLvlLbl val="0"/>
      </c:catAx>
      <c:valAx>
        <c:axId val="2403939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2323367"/>
        <c:crossesAt val="1"/>
        <c:crossBetween val="between"/>
        <c:dispUnits/>
      </c:valAx>
      <c:catAx>
        <c:axId val="15027937"/>
        <c:scaling>
          <c:orientation val="minMax"/>
        </c:scaling>
        <c:axPos val="b"/>
        <c:delete val="1"/>
        <c:majorTickMark val="out"/>
        <c:minorTickMark val="none"/>
        <c:tickLblPos val="nextTo"/>
        <c:crossAx val="1033706"/>
        <c:crosses val="autoZero"/>
        <c:auto val="1"/>
        <c:lblOffset val="100"/>
        <c:tickLblSkip val="1"/>
        <c:noMultiLvlLbl val="0"/>
      </c:catAx>
      <c:valAx>
        <c:axId val="10337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5027937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725"/>
          <c:y val="0.94925"/>
          <c:w val="0.12575"/>
          <c:h val="0.04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</a:rPr>
              <a:t>EJECUCION PLIEGO 011: MINSA AL MES DE AGOSTO - FUENTE DYT</a:t>
            </a:r>
          </a:p>
        </c:rich>
      </c:tx>
      <c:layout>
        <c:manualLayout>
          <c:xMode val="factor"/>
          <c:yMode val="factor"/>
          <c:x val="-0.001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06525"/>
          <c:w val="0.99175"/>
          <c:h val="0.89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DYT'!$D$62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DYT'!$C$63:$C$67</c:f>
              <c:strCache/>
            </c:strRef>
          </c:cat>
          <c:val>
            <c:numRef>
              <c:f>'EJECUCION DYT'!$D$63:$D$67</c:f>
              <c:numCache/>
            </c:numRef>
          </c:val>
        </c:ser>
        <c:overlap val="-27"/>
        <c:gapWidth val="219"/>
        <c:axId val="9303355"/>
        <c:axId val="16621332"/>
      </c:barChart>
      <c:lineChart>
        <c:grouping val="standard"/>
        <c:varyColors val="0"/>
        <c:ser>
          <c:idx val="1"/>
          <c:order val="1"/>
          <c:tx>
            <c:strRef>
              <c:f>'EJECUCION DYT'!$E$62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DYT'!$C$63:$C$67</c:f>
              <c:strCache/>
            </c:strRef>
          </c:cat>
          <c:val>
            <c:numRef>
              <c:f>'EJECUCION DYT'!$E$63:$E$67</c:f>
              <c:numCache/>
            </c:numRef>
          </c:val>
          <c:smooth val="0"/>
        </c:ser>
        <c:axId val="15374261"/>
        <c:axId val="4150622"/>
      </c:lineChart>
      <c:catAx>
        <c:axId val="93033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6621332"/>
        <c:crosses val="autoZero"/>
        <c:auto val="1"/>
        <c:lblOffset val="100"/>
        <c:tickLblSkip val="1"/>
        <c:noMultiLvlLbl val="0"/>
      </c:catAx>
      <c:valAx>
        <c:axId val="1662133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9303355"/>
        <c:crossesAt val="1"/>
        <c:crossBetween val="between"/>
        <c:dispUnits/>
      </c:valAx>
      <c:catAx>
        <c:axId val="15374261"/>
        <c:scaling>
          <c:orientation val="minMax"/>
        </c:scaling>
        <c:axPos val="b"/>
        <c:delete val="1"/>
        <c:majorTickMark val="out"/>
        <c:minorTickMark val="none"/>
        <c:tickLblPos val="nextTo"/>
        <c:crossAx val="4150622"/>
        <c:crosses val="autoZero"/>
        <c:auto val="1"/>
        <c:lblOffset val="100"/>
        <c:tickLblSkip val="1"/>
        <c:noMultiLvlLbl val="0"/>
      </c:catAx>
      <c:valAx>
        <c:axId val="41506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537426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65"/>
          <c:y val="0.9665"/>
          <c:w val="0.12825"/>
          <c:h val="0.02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4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48</xdr:row>
      <xdr:rowOff>133350</xdr:rowOff>
    </xdr:from>
    <xdr:to>
      <xdr:col>35</xdr:col>
      <xdr:colOff>485775</xdr:colOff>
      <xdr:row>122</xdr:row>
      <xdr:rowOff>142875</xdr:rowOff>
    </xdr:to>
    <xdr:graphicFrame>
      <xdr:nvGraphicFramePr>
        <xdr:cNvPr id="1" name="Gráfico 9"/>
        <xdr:cNvGraphicFramePr/>
      </xdr:nvGraphicFramePr>
      <xdr:xfrm>
        <a:off x="0" y="8991600"/>
        <a:ext cx="22326600" cy="1199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85725</xdr:rowOff>
    </xdr:from>
    <xdr:to>
      <xdr:col>1</xdr:col>
      <xdr:colOff>3571875</xdr:colOff>
      <xdr:row>3</xdr:row>
      <xdr:rowOff>76200</xdr:rowOff>
    </xdr:to>
    <xdr:grpSp>
      <xdr:nvGrpSpPr>
        <xdr:cNvPr id="2" name="Grupo 5"/>
        <xdr:cNvGrpSpPr>
          <a:grpSpLocks/>
        </xdr:cNvGrpSpPr>
      </xdr:nvGrpSpPr>
      <xdr:grpSpPr>
        <a:xfrm>
          <a:off x="76200" y="85725"/>
          <a:ext cx="4257675" cy="476250"/>
          <a:chOff x="69055" y="104775"/>
          <a:chExt cx="4264318" cy="477022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7"/>
          <xdr:cNvSpPr txBox="1">
            <a:spLocks noChangeArrowheads="1"/>
          </xdr:cNvSpPr>
        </xdr:nvSpPr>
        <xdr:spPr>
          <a:xfrm>
            <a:off x="2692677" y="142937"/>
            <a:ext cx="1640696" cy="419779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8"/>
          <xdr:cNvSpPr txBox="1">
            <a:spLocks noChangeArrowheads="1"/>
          </xdr:cNvSpPr>
        </xdr:nvSpPr>
        <xdr:spPr>
          <a:xfrm>
            <a:off x="1690562" y="142937"/>
            <a:ext cx="1002115" cy="410239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54</xdr:row>
      <xdr:rowOff>142875</xdr:rowOff>
    </xdr:from>
    <xdr:to>
      <xdr:col>8</xdr:col>
      <xdr:colOff>19050</xdr:colOff>
      <xdr:row>84</xdr:row>
      <xdr:rowOff>95250</xdr:rowOff>
    </xdr:to>
    <xdr:graphicFrame>
      <xdr:nvGraphicFramePr>
        <xdr:cNvPr id="1" name="Gráfico 4"/>
        <xdr:cNvGraphicFramePr/>
      </xdr:nvGraphicFramePr>
      <xdr:xfrm>
        <a:off x="47625" y="9953625"/>
        <a:ext cx="9934575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85725</xdr:rowOff>
    </xdr:from>
    <xdr:to>
      <xdr:col>1</xdr:col>
      <xdr:colOff>3581400</xdr:colOff>
      <xdr:row>3</xdr:row>
      <xdr:rowOff>66675</xdr:rowOff>
    </xdr:to>
    <xdr:grpSp>
      <xdr:nvGrpSpPr>
        <xdr:cNvPr id="2" name="Grupo 5"/>
        <xdr:cNvGrpSpPr>
          <a:grpSpLocks/>
        </xdr:cNvGrpSpPr>
      </xdr:nvGrpSpPr>
      <xdr:grpSpPr>
        <a:xfrm>
          <a:off x="76200" y="85725"/>
          <a:ext cx="4267200" cy="466725"/>
          <a:chOff x="69055" y="104775"/>
          <a:chExt cx="4264318" cy="477022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7"/>
          <xdr:cNvSpPr txBox="1">
            <a:spLocks noChangeArrowheads="1"/>
          </xdr:cNvSpPr>
        </xdr:nvSpPr>
        <xdr:spPr>
          <a:xfrm>
            <a:off x="2695875" y="143772"/>
            <a:ext cx="1637498" cy="418587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8"/>
          <xdr:cNvSpPr txBox="1">
            <a:spLocks noChangeArrowheads="1"/>
          </xdr:cNvSpPr>
        </xdr:nvSpPr>
        <xdr:spPr>
          <a:xfrm>
            <a:off x="1687364" y="143772"/>
            <a:ext cx="999983" cy="41858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56</xdr:row>
      <xdr:rowOff>133350</xdr:rowOff>
    </xdr:from>
    <xdr:to>
      <xdr:col>9</xdr:col>
      <xdr:colOff>762000</xdr:colOff>
      <xdr:row>91</xdr:row>
      <xdr:rowOff>123825</xdr:rowOff>
    </xdr:to>
    <xdr:graphicFrame>
      <xdr:nvGraphicFramePr>
        <xdr:cNvPr id="1" name="Gráfico 2"/>
        <xdr:cNvGraphicFramePr/>
      </xdr:nvGraphicFramePr>
      <xdr:xfrm>
        <a:off x="57150" y="10125075"/>
        <a:ext cx="11325225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0</xdr:row>
      <xdr:rowOff>85725</xdr:rowOff>
    </xdr:from>
    <xdr:to>
      <xdr:col>1</xdr:col>
      <xdr:colOff>3581400</xdr:colOff>
      <xdr:row>3</xdr:row>
      <xdr:rowOff>66675</xdr:rowOff>
    </xdr:to>
    <xdr:grpSp>
      <xdr:nvGrpSpPr>
        <xdr:cNvPr id="2" name="Grupo 5"/>
        <xdr:cNvGrpSpPr>
          <a:grpSpLocks/>
        </xdr:cNvGrpSpPr>
      </xdr:nvGrpSpPr>
      <xdr:grpSpPr>
        <a:xfrm>
          <a:off x="85725" y="85725"/>
          <a:ext cx="4257675" cy="466725"/>
          <a:chOff x="69055" y="104775"/>
          <a:chExt cx="4264318" cy="477022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7"/>
          <xdr:cNvSpPr txBox="1">
            <a:spLocks noChangeArrowheads="1"/>
          </xdr:cNvSpPr>
        </xdr:nvSpPr>
        <xdr:spPr>
          <a:xfrm>
            <a:off x="2692677" y="143772"/>
            <a:ext cx="1640696" cy="418587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8"/>
          <xdr:cNvSpPr txBox="1">
            <a:spLocks noChangeArrowheads="1"/>
          </xdr:cNvSpPr>
        </xdr:nvSpPr>
        <xdr:spPr>
          <a:xfrm>
            <a:off x="1690562" y="143772"/>
            <a:ext cx="1002115" cy="41858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56</xdr:row>
      <xdr:rowOff>123825</xdr:rowOff>
    </xdr:from>
    <xdr:to>
      <xdr:col>8</xdr:col>
      <xdr:colOff>695325</xdr:colOff>
      <xdr:row>92</xdr:row>
      <xdr:rowOff>85725</xdr:rowOff>
    </xdr:to>
    <xdr:graphicFrame>
      <xdr:nvGraphicFramePr>
        <xdr:cNvPr id="1" name="Gráfico 1"/>
        <xdr:cNvGraphicFramePr/>
      </xdr:nvGraphicFramePr>
      <xdr:xfrm>
        <a:off x="47625" y="10134600"/>
        <a:ext cx="1045845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104775</xdr:rowOff>
    </xdr:from>
    <xdr:to>
      <xdr:col>1</xdr:col>
      <xdr:colOff>3581400</xdr:colOff>
      <xdr:row>3</xdr:row>
      <xdr:rowOff>85725</xdr:rowOff>
    </xdr:to>
    <xdr:grpSp>
      <xdr:nvGrpSpPr>
        <xdr:cNvPr id="2" name="Grupo 5"/>
        <xdr:cNvGrpSpPr>
          <a:grpSpLocks/>
        </xdr:cNvGrpSpPr>
      </xdr:nvGrpSpPr>
      <xdr:grpSpPr>
        <a:xfrm>
          <a:off x="76200" y="104775"/>
          <a:ext cx="4267200" cy="466725"/>
          <a:chOff x="69055" y="104775"/>
          <a:chExt cx="4264318" cy="477022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7"/>
          <xdr:cNvSpPr txBox="1">
            <a:spLocks noChangeArrowheads="1"/>
          </xdr:cNvSpPr>
        </xdr:nvSpPr>
        <xdr:spPr>
          <a:xfrm>
            <a:off x="2695875" y="143772"/>
            <a:ext cx="1637498" cy="418587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8"/>
          <xdr:cNvSpPr txBox="1">
            <a:spLocks noChangeArrowheads="1"/>
          </xdr:cNvSpPr>
        </xdr:nvSpPr>
        <xdr:spPr>
          <a:xfrm>
            <a:off x="1687364" y="143772"/>
            <a:ext cx="999983" cy="41858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1</xdr:col>
      <xdr:colOff>3590925</xdr:colOff>
      <xdr:row>3</xdr:row>
      <xdr:rowOff>76200</xdr:rowOff>
    </xdr:to>
    <xdr:grpSp>
      <xdr:nvGrpSpPr>
        <xdr:cNvPr id="1" name="Grupo 4"/>
        <xdr:cNvGrpSpPr>
          <a:grpSpLocks/>
        </xdr:cNvGrpSpPr>
      </xdr:nvGrpSpPr>
      <xdr:grpSpPr>
        <a:xfrm>
          <a:off x="85725" y="95250"/>
          <a:ext cx="4267200" cy="466725"/>
          <a:chOff x="69055" y="104775"/>
          <a:chExt cx="4264318" cy="477022"/>
        </a:xfrm>
        <a:solidFill>
          <a:srgbClr val="FFFFFF"/>
        </a:solidFill>
      </xdr:grpSpPr>
      <xdr:pic>
        <xdr:nvPicPr>
          <xdr:cNvPr id="2" name="Imagen 2" descr="Imagen relacionada"/>
          <xdr:cNvPicPr preferRelativeResize="1">
            <a:picLocks noChangeAspect="1"/>
          </xdr:cNvPicPr>
        </xdr:nvPicPr>
        <xdr:blipFill>
          <a:blip r:embed="rId1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CuadroTexto 6"/>
          <xdr:cNvSpPr txBox="1">
            <a:spLocks noChangeArrowheads="1"/>
          </xdr:cNvSpPr>
        </xdr:nvSpPr>
        <xdr:spPr>
          <a:xfrm>
            <a:off x="2695875" y="143772"/>
            <a:ext cx="1637498" cy="418587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4" name="CuadroTexto 7"/>
          <xdr:cNvSpPr txBox="1">
            <a:spLocks noChangeArrowheads="1"/>
          </xdr:cNvSpPr>
        </xdr:nvSpPr>
        <xdr:spPr>
          <a:xfrm>
            <a:off x="1687364" y="143772"/>
            <a:ext cx="1008511" cy="41858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  <xdr:twoCellAnchor>
    <xdr:from>
      <xdr:col>0</xdr:col>
      <xdr:colOff>9525</xdr:colOff>
      <xdr:row>55</xdr:row>
      <xdr:rowOff>104775</xdr:rowOff>
    </xdr:from>
    <xdr:to>
      <xdr:col>9</xdr:col>
      <xdr:colOff>666750</xdr:colOff>
      <xdr:row>83</xdr:row>
      <xdr:rowOff>152400</xdr:rowOff>
    </xdr:to>
    <xdr:graphicFrame>
      <xdr:nvGraphicFramePr>
        <xdr:cNvPr id="5" name="Gráfico 1"/>
        <xdr:cNvGraphicFramePr/>
      </xdr:nvGraphicFramePr>
      <xdr:xfrm>
        <a:off x="9525" y="9915525"/>
        <a:ext cx="11220450" cy="4581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54</xdr:row>
      <xdr:rowOff>133350</xdr:rowOff>
    </xdr:from>
    <xdr:to>
      <xdr:col>7</xdr:col>
      <xdr:colOff>733425</xdr:colOff>
      <xdr:row>90</xdr:row>
      <xdr:rowOff>57150</xdr:rowOff>
    </xdr:to>
    <xdr:graphicFrame>
      <xdr:nvGraphicFramePr>
        <xdr:cNvPr id="1" name="Gráfico 1"/>
        <xdr:cNvGraphicFramePr/>
      </xdr:nvGraphicFramePr>
      <xdr:xfrm>
        <a:off x="0" y="9791700"/>
        <a:ext cx="982027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0</xdr:row>
      <xdr:rowOff>104775</xdr:rowOff>
    </xdr:from>
    <xdr:to>
      <xdr:col>2</xdr:col>
      <xdr:colOff>28575</xdr:colOff>
      <xdr:row>3</xdr:row>
      <xdr:rowOff>95250</xdr:rowOff>
    </xdr:to>
    <xdr:grpSp>
      <xdr:nvGrpSpPr>
        <xdr:cNvPr id="2" name="Grupo 5"/>
        <xdr:cNvGrpSpPr>
          <a:grpSpLocks/>
        </xdr:cNvGrpSpPr>
      </xdr:nvGrpSpPr>
      <xdr:grpSpPr>
        <a:xfrm>
          <a:off x="85725" y="104775"/>
          <a:ext cx="5219700" cy="476250"/>
          <a:chOff x="69055" y="104775"/>
          <a:chExt cx="4264318" cy="477022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7"/>
          <xdr:cNvSpPr txBox="1">
            <a:spLocks noChangeArrowheads="1"/>
          </xdr:cNvSpPr>
        </xdr:nvSpPr>
        <xdr:spPr>
          <a:xfrm>
            <a:off x="2699073" y="142937"/>
            <a:ext cx="1634300" cy="419779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8"/>
          <xdr:cNvSpPr txBox="1">
            <a:spLocks noChangeArrowheads="1"/>
          </xdr:cNvSpPr>
        </xdr:nvSpPr>
        <xdr:spPr>
          <a:xfrm>
            <a:off x="1687364" y="142937"/>
            <a:ext cx="995718" cy="410239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104775</xdr:rowOff>
    </xdr:from>
    <xdr:to>
      <xdr:col>2</xdr:col>
      <xdr:colOff>133350</xdr:colOff>
      <xdr:row>3</xdr:row>
      <xdr:rowOff>85725</xdr:rowOff>
    </xdr:to>
    <xdr:grpSp>
      <xdr:nvGrpSpPr>
        <xdr:cNvPr id="1" name="Grupo 4"/>
        <xdr:cNvGrpSpPr>
          <a:grpSpLocks/>
        </xdr:cNvGrpSpPr>
      </xdr:nvGrpSpPr>
      <xdr:grpSpPr>
        <a:xfrm>
          <a:off x="66675" y="104775"/>
          <a:ext cx="4267200" cy="466725"/>
          <a:chOff x="69055" y="104775"/>
          <a:chExt cx="4264318" cy="477022"/>
        </a:xfrm>
        <a:solidFill>
          <a:srgbClr val="FFFFFF"/>
        </a:solidFill>
      </xdr:grpSpPr>
      <xdr:pic>
        <xdr:nvPicPr>
          <xdr:cNvPr id="2" name="Imagen 2" descr="Imagen relacionada"/>
          <xdr:cNvPicPr preferRelativeResize="1">
            <a:picLocks noChangeAspect="1"/>
          </xdr:cNvPicPr>
        </xdr:nvPicPr>
        <xdr:blipFill>
          <a:blip r:embed="rId1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CuadroTexto 6"/>
          <xdr:cNvSpPr txBox="1">
            <a:spLocks noChangeArrowheads="1"/>
          </xdr:cNvSpPr>
        </xdr:nvSpPr>
        <xdr:spPr>
          <a:xfrm>
            <a:off x="2695875" y="143772"/>
            <a:ext cx="1637498" cy="418587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4" name="CuadroTexto 7"/>
          <xdr:cNvSpPr txBox="1">
            <a:spLocks noChangeArrowheads="1"/>
          </xdr:cNvSpPr>
        </xdr:nvSpPr>
        <xdr:spPr>
          <a:xfrm>
            <a:off x="1687364" y="143772"/>
            <a:ext cx="999983" cy="41858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53"/>
  <sheetViews>
    <sheetView showGridLines="0" tabSelected="1" zoomScale="130" zoomScaleNormal="130" zoomScalePageLayoutView="0" workbookViewId="0" topLeftCell="A1">
      <selection activeCell="A1" sqref="A1"/>
    </sheetView>
  </sheetViews>
  <sheetFormatPr defaultColWidth="11.421875" defaultRowHeight="12.75"/>
  <cols>
    <col min="1" max="1" width="11.421875" style="11" customWidth="1"/>
    <col min="2" max="2" width="67.140625" style="5" bestFit="1" customWidth="1"/>
    <col min="3" max="3" width="13.00390625" style="8" customWidth="1"/>
    <col min="4" max="4" width="5.8515625" style="8" bestFit="1" customWidth="1"/>
    <col min="5" max="5" width="11.7109375" style="8" customWidth="1"/>
    <col min="6" max="6" width="5.8515625" style="8" customWidth="1"/>
    <col min="7" max="7" width="11.7109375" style="8" customWidth="1"/>
    <col min="8" max="8" width="5.8515625" style="8" customWidth="1"/>
    <col min="9" max="9" width="11.57421875" style="8" customWidth="1"/>
    <col min="10" max="10" width="5.8515625" style="8" customWidth="1"/>
    <col min="11" max="11" width="11.7109375" style="8" customWidth="1"/>
    <col min="12" max="12" width="5.8515625" style="8" customWidth="1"/>
    <col min="13" max="13" width="11.7109375" style="8" customWidth="1"/>
    <col min="14" max="14" width="5.8515625" style="8" customWidth="1"/>
    <col min="15" max="15" width="11.7109375" style="8" customWidth="1"/>
    <col min="16" max="16" width="5.8515625" style="8" customWidth="1"/>
    <col min="17" max="17" width="11.7109375" style="8" customWidth="1"/>
    <col min="18" max="18" width="5.8515625" style="8" customWidth="1"/>
    <col min="19" max="19" width="11.7109375" style="8" hidden="1" customWidth="1"/>
    <col min="20" max="20" width="5.8515625" style="8" hidden="1" customWidth="1"/>
    <col min="21" max="21" width="11.7109375" style="8" hidden="1" customWidth="1"/>
    <col min="22" max="22" width="5.8515625" style="8" hidden="1" customWidth="1"/>
    <col min="23" max="23" width="11.7109375" style="8" hidden="1" customWidth="1"/>
    <col min="24" max="24" width="5.8515625" style="8" hidden="1" customWidth="1"/>
    <col min="25" max="25" width="11.7109375" style="8" hidden="1" customWidth="1"/>
    <col min="26" max="26" width="5.8515625" style="8" hidden="1" customWidth="1"/>
    <col min="27" max="27" width="11.8515625" style="8" customWidth="1"/>
    <col min="28" max="28" width="15.421875" style="5" bestFit="1" customWidth="1"/>
    <col min="29" max="16384" width="11.421875" style="5" customWidth="1"/>
  </cols>
  <sheetData>
    <row r="1" spans="1:24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s="36" customFormat="1" ht="12.75">
      <c r="A3"/>
      <c r="B3" s="5"/>
      <c r="C3" s="10"/>
      <c r="D3" s="10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s="36" customFormat="1" ht="12.75">
      <c r="A4"/>
      <c r="B4" s="5"/>
      <c r="C4" s="10"/>
      <c r="D4" s="10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4" s="36" customFormat="1" ht="4.5" customHeight="1">
      <c r="A5"/>
      <c r="B5" s="5"/>
      <c r="C5" s="10"/>
      <c r="D5" s="10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ht="15.75">
      <c r="A6" s="21" t="s">
        <v>169</v>
      </c>
    </row>
    <row r="7" ht="15.75">
      <c r="A7" s="21" t="s">
        <v>23</v>
      </c>
    </row>
    <row r="8" ht="15.75">
      <c r="A8" s="21" t="s">
        <v>0</v>
      </c>
    </row>
    <row r="9" spans="1:27" ht="12.75">
      <c r="A9" s="10"/>
      <c r="AA9" s="20" t="s">
        <v>34</v>
      </c>
    </row>
    <row r="10" spans="1:27" s="10" customFormat="1" ht="12.75" customHeight="1">
      <c r="A10" s="63" t="s">
        <v>1</v>
      </c>
      <c r="B10" s="60" t="s">
        <v>33</v>
      </c>
      <c r="C10" s="53" t="s">
        <v>31</v>
      </c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5" t="s">
        <v>30</v>
      </c>
    </row>
    <row r="11" spans="1:27" s="10" customFormat="1" ht="12.75" customHeight="1">
      <c r="A11" s="64"/>
      <c r="B11" s="61"/>
      <c r="C11" s="54" t="s">
        <v>2</v>
      </c>
      <c r="D11" s="54"/>
      <c r="E11" s="54" t="s">
        <v>3</v>
      </c>
      <c r="F11" s="54"/>
      <c r="G11" s="54" t="s">
        <v>4</v>
      </c>
      <c r="H11" s="54"/>
      <c r="I11" s="54" t="s">
        <v>20</v>
      </c>
      <c r="J11" s="54"/>
      <c r="K11" s="54" t="s">
        <v>21</v>
      </c>
      <c r="L11" s="54"/>
      <c r="M11" s="54" t="s">
        <v>22</v>
      </c>
      <c r="N11" s="54"/>
      <c r="O11" s="54" t="s">
        <v>24</v>
      </c>
      <c r="P11" s="54"/>
      <c r="Q11" s="54" t="s">
        <v>25</v>
      </c>
      <c r="R11" s="54"/>
      <c r="S11" s="54" t="s">
        <v>26</v>
      </c>
      <c r="T11" s="54"/>
      <c r="U11" s="54" t="s">
        <v>27</v>
      </c>
      <c r="V11" s="54"/>
      <c r="W11" s="54" t="s">
        <v>28</v>
      </c>
      <c r="X11" s="54"/>
      <c r="Y11" s="54" t="s">
        <v>29</v>
      </c>
      <c r="Z11" s="54"/>
      <c r="AA11" s="56"/>
    </row>
    <row r="12" spans="1:27" s="10" customFormat="1" ht="15.75" customHeight="1">
      <c r="A12" s="65"/>
      <c r="B12" s="62"/>
      <c r="C12" s="9" t="s">
        <v>126</v>
      </c>
      <c r="D12" s="9" t="s">
        <v>103</v>
      </c>
      <c r="E12" s="9" t="s">
        <v>126</v>
      </c>
      <c r="F12" s="9" t="s">
        <v>103</v>
      </c>
      <c r="G12" s="9" t="s">
        <v>126</v>
      </c>
      <c r="H12" s="9" t="s">
        <v>103</v>
      </c>
      <c r="I12" s="9" t="s">
        <v>126</v>
      </c>
      <c r="J12" s="9" t="s">
        <v>103</v>
      </c>
      <c r="K12" s="9" t="s">
        <v>126</v>
      </c>
      <c r="L12" s="9" t="s">
        <v>103</v>
      </c>
      <c r="M12" s="9" t="s">
        <v>126</v>
      </c>
      <c r="N12" s="9" t="s">
        <v>103</v>
      </c>
      <c r="O12" s="9" t="s">
        <v>126</v>
      </c>
      <c r="P12" s="9" t="s">
        <v>103</v>
      </c>
      <c r="Q12" s="9" t="s">
        <v>126</v>
      </c>
      <c r="R12" s="9" t="s">
        <v>103</v>
      </c>
      <c r="S12" s="9" t="s">
        <v>126</v>
      </c>
      <c r="T12" s="9" t="s">
        <v>103</v>
      </c>
      <c r="U12" s="9" t="s">
        <v>126</v>
      </c>
      <c r="V12" s="9" t="s">
        <v>103</v>
      </c>
      <c r="W12" s="9" t="s">
        <v>126</v>
      </c>
      <c r="X12" s="9" t="s">
        <v>103</v>
      </c>
      <c r="Y12" s="9" t="s">
        <v>126</v>
      </c>
      <c r="Z12" s="9" t="s">
        <v>103</v>
      </c>
      <c r="AA12" s="57"/>
    </row>
    <row r="13" spans="1:28" ht="15" customHeight="1">
      <c r="A13" s="2" t="s">
        <v>5</v>
      </c>
      <c r="B13" s="3" t="s">
        <v>6</v>
      </c>
      <c r="C13" s="41">
        <v>115743981.28000017</v>
      </c>
      <c r="D13" s="39">
        <f aca="true" t="shared" si="0" ref="D13:D47">+C13/$C$47*100</f>
        <v>16.517010161148</v>
      </c>
      <c r="E13" s="41">
        <v>127725734.78999983</v>
      </c>
      <c r="F13" s="39">
        <f aca="true" t="shared" si="1" ref="F13:F47">+E13/$E$47*100</f>
        <v>17.352108435139105</v>
      </c>
      <c r="G13" s="41">
        <v>127301583.74000005</v>
      </c>
      <c r="H13" s="39">
        <f aca="true" t="shared" si="2" ref="H13:H47">+G13/$G$47*100</f>
        <v>15.673224905905942</v>
      </c>
      <c r="I13" s="4">
        <v>247881530.50000012</v>
      </c>
      <c r="J13" s="39">
        <f aca="true" t="shared" si="3" ref="J13:J47">+I13/$I$47*100</f>
        <v>15.759161968809751</v>
      </c>
      <c r="K13" s="4">
        <v>134247034.21999997</v>
      </c>
      <c r="L13" s="39">
        <f aca="true" t="shared" si="4" ref="L13:L47">+K13/$K$47*100</f>
        <v>15.217552697655437</v>
      </c>
      <c r="M13" s="4">
        <v>117010364.73999998</v>
      </c>
      <c r="N13" s="39">
        <f aca="true" t="shared" si="5" ref="N13:N47">+M13/$M$47*100</f>
        <v>16.700416852209347</v>
      </c>
      <c r="O13" s="4">
        <v>142778996.6099998</v>
      </c>
      <c r="P13" s="39">
        <f aca="true" t="shared" si="6" ref="P13:P47">+O13/$O$47*100</f>
        <v>14.20128721764613</v>
      </c>
      <c r="Q13" s="4">
        <v>105790681.79999995</v>
      </c>
      <c r="R13" s="39">
        <f aca="true" t="shared" si="7" ref="R13:R47">+Q13/$Q$47*100</f>
        <v>10.971668485993034</v>
      </c>
      <c r="S13" s="4"/>
      <c r="T13" s="39" t="e">
        <f aca="true" t="shared" si="8" ref="T13:T47">+S13/$S$47*100</f>
        <v>#DIV/0!</v>
      </c>
      <c r="U13" s="4"/>
      <c r="V13" s="39" t="e">
        <f aca="true" t="shared" si="9" ref="V13:V47">+U13/$U$47*100</f>
        <v>#DIV/0!</v>
      </c>
      <c r="W13" s="4"/>
      <c r="X13" s="39" t="e">
        <f aca="true" t="shared" si="10" ref="X13:X47">+W13/$W$47*100</f>
        <v>#DIV/0!</v>
      </c>
      <c r="Y13" s="4"/>
      <c r="Z13" s="39" t="e">
        <f aca="true" t="shared" si="11" ref="Z13:Z47">+Y13/$Y$47*100</f>
        <v>#DIV/0!</v>
      </c>
      <c r="AA13" s="24">
        <f aca="true" t="shared" si="12" ref="AA13:AA46">+C13+E13+G13+I13+K13+M13+O13+Q13+S13+U13+W13+Y13</f>
        <v>1118479907.6799998</v>
      </c>
      <c r="AB13" s="8"/>
    </row>
    <row r="14" spans="1:28" ht="15" customHeight="1">
      <c r="A14" s="2" t="s">
        <v>35</v>
      </c>
      <c r="B14" s="3" t="s">
        <v>66</v>
      </c>
      <c r="C14" s="41">
        <v>2652730.539999999</v>
      </c>
      <c r="D14" s="39">
        <f t="shared" si="0"/>
        <v>0.378552532921542</v>
      </c>
      <c r="E14" s="41">
        <v>2861235.2099999986</v>
      </c>
      <c r="F14" s="39">
        <f t="shared" si="1"/>
        <v>0.388711513024274</v>
      </c>
      <c r="G14" s="41">
        <v>3316127.1199999996</v>
      </c>
      <c r="H14" s="39">
        <f t="shared" si="2"/>
        <v>0.40827776561276985</v>
      </c>
      <c r="I14" s="4">
        <v>3531683.240000001</v>
      </c>
      <c r="J14" s="39">
        <f t="shared" si="3"/>
        <v>0.22452809650411124</v>
      </c>
      <c r="K14" s="4">
        <v>4007714.3000000003</v>
      </c>
      <c r="L14" s="39">
        <f t="shared" si="4"/>
        <v>0.45429386140071176</v>
      </c>
      <c r="M14" s="4">
        <v>3938255.36</v>
      </c>
      <c r="N14" s="39">
        <f t="shared" si="5"/>
        <v>0.5620912842088094</v>
      </c>
      <c r="O14" s="4">
        <v>5125424.780000001</v>
      </c>
      <c r="P14" s="39">
        <f t="shared" si="6"/>
        <v>0.5097922743639938</v>
      </c>
      <c r="Q14" s="4">
        <v>4358196.149999999</v>
      </c>
      <c r="R14" s="39">
        <f t="shared" si="7"/>
        <v>0.4519933376091654</v>
      </c>
      <c r="S14" s="4"/>
      <c r="T14" s="39" t="e">
        <f t="shared" si="8"/>
        <v>#DIV/0!</v>
      </c>
      <c r="U14" s="4"/>
      <c r="V14" s="39" t="e">
        <f t="shared" si="9"/>
        <v>#DIV/0!</v>
      </c>
      <c r="W14" s="4"/>
      <c r="X14" s="39" t="e">
        <f t="shared" si="10"/>
        <v>#DIV/0!</v>
      </c>
      <c r="Y14" s="4"/>
      <c r="Z14" s="39" t="e">
        <f t="shared" si="11"/>
        <v>#DIV/0!</v>
      </c>
      <c r="AA14" s="24">
        <f t="shared" si="12"/>
        <v>29791366.7</v>
      </c>
      <c r="AB14" s="8"/>
    </row>
    <row r="15" spans="1:28" ht="15" customHeight="1">
      <c r="A15" s="2" t="s">
        <v>36</v>
      </c>
      <c r="B15" s="3" t="s">
        <v>67</v>
      </c>
      <c r="C15" s="41">
        <v>3603353.6399999983</v>
      </c>
      <c r="D15" s="39">
        <f t="shared" si="0"/>
        <v>0.5142092748832522</v>
      </c>
      <c r="E15" s="41">
        <v>4584004.499999996</v>
      </c>
      <c r="F15" s="39">
        <f t="shared" si="1"/>
        <v>0.6227573736956354</v>
      </c>
      <c r="G15" s="41">
        <v>4515465.479999998</v>
      </c>
      <c r="H15" s="39">
        <f t="shared" si="2"/>
        <v>0.5559389282024848</v>
      </c>
      <c r="I15" s="4">
        <v>4918220.829999999</v>
      </c>
      <c r="J15" s="39">
        <f t="shared" si="3"/>
        <v>0.312677747720877</v>
      </c>
      <c r="K15" s="4">
        <v>5886598.580000001</v>
      </c>
      <c r="L15" s="39">
        <f t="shared" si="4"/>
        <v>0.6672745109161468</v>
      </c>
      <c r="M15" s="4">
        <v>5972022.409999998</v>
      </c>
      <c r="N15" s="39">
        <f t="shared" si="5"/>
        <v>0.8523626425688882</v>
      </c>
      <c r="O15" s="4">
        <v>5130221.629999999</v>
      </c>
      <c r="P15" s="39">
        <f t="shared" si="6"/>
        <v>0.5102693854672186</v>
      </c>
      <c r="Q15" s="4">
        <v>5229515.550000001</v>
      </c>
      <c r="R15" s="39">
        <f t="shared" si="7"/>
        <v>0.5423588352083535</v>
      </c>
      <c r="S15" s="4"/>
      <c r="T15" s="39" t="e">
        <f t="shared" si="8"/>
        <v>#DIV/0!</v>
      </c>
      <c r="U15" s="4"/>
      <c r="V15" s="39" t="e">
        <f t="shared" si="9"/>
        <v>#DIV/0!</v>
      </c>
      <c r="W15" s="4"/>
      <c r="X15" s="39" t="e">
        <f t="shared" si="10"/>
        <v>#DIV/0!</v>
      </c>
      <c r="Y15" s="4"/>
      <c r="Z15" s="39" t="e">
        <f t="shared" si="11"/>
        <v>#DIV/0!</v>
      </c>
      <c r="AA15" s="24">
        <f t="shared" si="12"/>
        <v>39839402.61999999</v>
      </c>
      <c r="AB15" s="8"/>
    </row>
    <row r="16" spans="1:28" ht="15" customHeight="1">
      <c r="A16" s="2" t="s">
        <v>37</v>
      </c>
      <c r="B16" s="3" t="s">
        <v>68</v>
      </c>
      <c r="C16" s="41">
        <v>1855061.8799999994</v>
      </c>
      <c r="D16" s="39">
        <f t="shared" si="0"/>
        <v>0.26472284418311015</v>
      </c>
      <c r="E16" s="41">
        <v>2378440.1999999997</v>
      </c>
      <c r="F16" s="39">
        <f t="shared" si="1"/>
        <v>0.3231216663168902</v>
      </c>
      <c r="G16" s="41">
        <v>4339940.090000001</v>
      </c>
      <c r="H16" s="39">
        <f t="shared" si="2"/>
        <v>0.5343284436087854</v>
      </c>
      <c r="I16" s="4">
        <v>3074932.2899999977</v>
      </c>
      <c r="J16" s="39">
        <f t="shared" si="3"/>
        <v>0.1954899822648667</v>
      </c>
      <c r="K16" s="4">
        <v>5099219.929999998</v>
      </c>
      <c r="L16" s="39">
        <f t="shared" si="4"/>
        <v>0.5780213205644839</v>
      </c>
      <c r="M16" s="4">
        <v>4782780.5600000005</v>
      </c>
      <c r="N16" s="39">
        <f t="shared" si="5"/>
        <v>0.6826269556729122</v>
      </c>
      <c r="O16" s="4">
        <v>6027735.579999997</v>
      </c>
      <c r="P16" s="39">
        <f t="shared" si="6"/>
        <v>0.5995391918702522</v>
      </c>
      <c r="Q16" s="4">
        <v>3809925.0600000005</v>
      </c>
      <c r="R16" s="39">
        <f t="shared" si="7"/>
        <v>0.3951315371407044</v>
      </c>
      <c r="S16" s="4"/>
      <c r="T16" s="39" t="e">
        <f t="shared" si="8"/>
        <v>#DIV/0!</v>
      </c>
      <c r="U16" s="4"/>
      <c r="V16" s="39" t="e">
        <f t="shared" si="9"/>
        <v>#DIV/0!</v>
      </c>
      <c r="W16" s="4"/>
      <c r="X16" s="39" t="e">
        <f t="shared" si="10"/>
        <v>#DIV/0!</v>
      </c>
      <c r="Y16" s="4"/>
      <c r="Z16" s="39" t="e">
        <f t="shared" si="11"/>
        <v>#DIV/0!</v>
      </c>
      <c r="AA16" s="24">
        <f t="shared" si="12"/>
        <v>31368035.589999996</v>
      </c>
      <c r="AB16" s="8"/>
    </row>
    <row r="17" spans="1:28" ht="15" customHeight="1">
      <c r="A17" s="2" t="s">
        <v>38</v>
      </c>
      <c r="B17" s="3" t="s">
        <v>69</v>
      </c>
      <c r="C17" s="41">
        <v>2646071.0399999996</v>
      </c>
      <c r="D17" s="39">
        <f t="shared" si="0"/>
        <v>0.3776022024771272</v>
      </c>
      <c r="E17" s="41">
        <v>3224017.98</v>
      </c>
      <c r="F17" s="39">
        <f t="shared" si="1"/>
        <v>0.437997163827459</v>
      </c>
      <c r="G17" s="41">
        <v>3522231.5600000024</v>
      </c>
      <c r="H17" s="39">
        <f t="shared" si="2"/>
        <v>0.433653107751666</v>
      </c>
      <c r="I17" s="4">
        <v>3681518.690000002</v>
      </c>
      <c r="J17" s="39">
        <f t="shared" si="3"/>
        <v>0.23405394185635098</v>
      </c>
      <c r="K17" s="4">
        <v>3338229.3199999994</v>
      </c>
      <c r="L17" s="39">
        <f t="shared" si="4"/>
        <v>0.3784044905655755</v>
      </c>
      <c r="M17" s="4">
        <v>4614603.7700000005</v>
      </c>
      <c r="N17" s="39">
        <f t="shared" si="5"/>
        <v>0.6586237615617982</v>
      </c>
      <c r="O17" s="4">
        <v>3982854.800000001</v>
      </c>
      <c r="P17" s="39">
        <f t="shared" si="6"/>
        <v>0.39614835727889647</v>
      </c>
      <c r="Q17" s="4">
        <v>3024463.1999999993</v>
      </c>
      <c r="R17" s="39">
        <f t="shared" si="7"/>
        <v>0.31367041986949035</v>
      </c>
      <c r="S17" s="4"/>
      <c r="T17" s="39" t="e">
        <f t="shared" si="8"/>
        <v>#DIV/0!</v>
      </c>
      <c r="U17" s="4"/>
      <c r="V17" s="39" t="e">
        <f t="shared" si="9"/>
        <v>#DIV/0!</v>
      </c>
      <c r="W17" s="4"/>
      <c r="X17" s="39" t="e">
        <f t="shared" si="10"/>
        <v>#DIV/0!</v>
      </c>
      <c r="Y17" s="4"/>
      <c r="Z17" s="39" t="e">
        <f t="shared" si="11"/>
        <v>#DIV/0!</v>
      </c>
      <c r="AA17" s="24">
        <f t="shared" si="12"/>
        <v>28033990.360000003</v>
      </c>
      <c r="AB17" s="8"/>
    </row>
    <row r="18" spans="1:28" ht="15" customHeight="1">
      <c r="A18" s="2" t="s">
        <v>39</v>
      </c>
      <c r="B18" s="3" t="s">
        <v>70</v>
      </c>
      <c r="C18" s="41">
        <v>13803199.019999994</v>
      </c>
      <c r="D18" s="39">
        <f t="shared" si="0"/>
        <v>1.969757528196266</v>
      </c>
      <c r="E18" s="41">
        <v>15940248.74</v>
      </c>
      <c r="F18" s="39">
        <f t="shared" si="1"/>
        <v>2.1655535986881276</v>
      </c>
      <c r="G18" s="41">
        <v>17554142.70999999</v>
      </c>
      <c r="H18" s="39">
        <f t="shared" si="2"/>
        <v>2.161245906304849</v>
      </c>
      <c r="I18" s="4">
        <v>20974047.889999997</v>
      </c>
      <c r="J18" s="39">
        <f t="shared" si="3"/>
        <v>1.333433020093775</v>
      </c>
      <c r="K18" s="4">
        <v>21043460.46999999</v>
      </c>
      <c r="L18" s="39">
        <f t="shared" si="4"/>
        <v>2.385378347490871</v>
      </c>
      <c r="M18" s="4">
        <v>17165389.860000003</v>
      </c>
      <c r="N18" s="39">
        <f t="shared" si="5"/>
        <v>2.4499467780454633</v>
      </c>
      <c r="O18" s="4">
        <v>18363397.8</v>
      </c>
      <c r="P18" s="39">
        <f t="shared" si="6"/>
        <v>1.8264863365164352</v>
      </c>
      <c r="Q18" s="4">
        <v>17209192.49000001</v>
      </c>
      <c r="R18" s="39">
        <f t="shared" si="7"/>
        <v>1.7847843656861768</v>
      </c>
      <c r="S18" s="4"/>
      <c r="T18" s="39" t="e">
        <f t="shared" si="8"/>
        <v>#DIV/0!</v>
      </c>
      <c r="U18" s="4"/>
      <c r="V18" s="39" t="e">
        <f t="shared" si="9"/>
        <v>#DIV/0!</v>
      </c>
      <c r="W18" s="4"/>
      <c r="X18" s="39" t="e">
        <f t="shared" si="10"/>
        <v>#DIV/0!</v>
      </c>
      <c r="Y18" s="4"/>
      <c r="Z18" s="39" t="e">
        <f t="shared" si="11"/>
        <v>#DIV/0!</v>
      </c>
      <c r="AA18" s="24">
        <f t="shared" si="12"/>
        <v>142053078.98</v>
      </c>
      <c r="AB18" s="8"/>
    </row>
    <row r="19" spans="1:28" ht="15" customHeight="1">
      <c r="A19" s="2" t="s">
        <v>40</v>
      </c>
      <c r="B19" s="3" t="s">
        <v>71</v>
      </c>
      <c r="C19" s="41">
        <v>11676197.63</v>
      </c>
      <c r="D19" s="39">
        <f t="shared" si="0"/>
        <v>1.666228107634712</v>
      </c>
      <c r="E19" s="41">
        <v>10429024.700000001</v>
      </c>
      <c r="F19" s="39">
        <f t="shared" si="1"/>
        <v>1.4168293317292595</v>
      </c>
      <c r="G19" s="41">
        <v>16706163.780000007</v>
      </c>
      <c r="H19" s="39">
        <f t="shared" si="2"/>
        <v>2.056843713536346</v>
      </c>
      <c r="I19" s="4">
        <v>13666188.97</v>
      </c>
      <c r="J19" s="39">
        <f t="shared" si="3"/>
        <v>0.86883312782592</v>
      </c>
      <c r="K19" s="4">
        <v>15418870.190000001</v>
      </c>
      <c r="L19" s="39">
        <f t="shared" si="4"/>
        <v>1.7478037486483073</v>
      </c>
      <c r="M19" s="4">
        <v>13132232.889999999</v>
      </c>
      <c r="N19" s="39">
        <f t="shared" si="5"/>
        <v>1.87431057026969</v>
      </c>
      <c r="O19" s="4">
        <v>13578365.279999994</v>
      </c>
      <c r="P19" s="39">
        <f t="shared" si="6"/>
        <v>1.3505506402605487</v>
      </c>
      <c r="Q19" s="4">
        <v>13622567.540000003</v>
      </c>
      <c r="R19" s="39">
        <f t="shared" si="7"/>
        <v>1.4128115296533588</v>
      </c>
      <c r="S19" s="4"/>
      <c r="T19" s="39" t="e">
        <f t="shared" si="8"/>
        <v>#DIV/0!</v>
      </c>
      <c r="U19" s="4"/>
      <c r="V19" s="39" t="e">
        <f t="shared" si="9"/>
        <v>#DIV/0!</v>
      </c>
      <c r="W19" s="4"/>
      <c r="X19" s="39" t="e">
        <f t="shared" si="10"/>
        <v>#DIV/0!</v>
      </c>
      <c r="Y19" s="4"/>
      <c r="Z19" s="39" t="e">
        <f t="shared" si="11"/>
        <v>#DIV/0!</v>
      </c>
      <c r="AA19" s="24">
        <f t="shared" si="12"/>
        <v>108229610.98</v>
      </c>
      <c r="AB19" s="8"/>
    </row>
    <row r="20" spans="1:28" ht="15" customHeight="1">
      <c r="A20" s="2" t="s">
        <v>41</v>
      </c>
      <c r="B20" s="3" t="s">
        <v>72</v>
      </c>
      <c r="C20" s="41">
        <v>13663205.86</v>
      </c>
      <c r="D20" s="39">
        <f t="shared" si="0"/>
        <v>1.9497800881545464</v>
      </c>
      <c r="E20" s="41">
        <v>14856925.87999999</v>
      </c>
      <c r="F20" s="39">
        <f t="shared" si="1"/>
        <v>2.0183793759843645</v>
      </c>
      <c r="G20" s="41">
        <v>18538453.49999999</v>
      </c>
      <c r="H20" s="39">
        <f t="shared" si="2"/>
        <v>2.282433121229752</v>
      </c>
      <c r="I20" s="4">
        <v>19562124.710000016</v>
      </c>
      <c r="J20" s="39">
        <f t="shared" si="3"/>
        <v>1.2436694704002789</v>
      </c>
      <c r="K20" s="4">
        <v>18535098.599999998</v>
      </c>
      <c r="L20" s="39">
        <f t="shared" si="4"/>
        <v>2.101043358913315</v>
      </c>
      <c r="M20" s="4">
        <v>21861842.44</v>
      </c>
      <c r="N20" s="39">
        <f t="shared" si="5"/>
        <v>3.1202524897395816</v>
      </c>
      <c r="O20" s="4">
        <v>19132651.049999993</v>
      </c>
      <c r="P20" s="39">
        <f t="shared" si="6"/>
        <v>1.9029988951261414</v>
      </c>
      <c r="Q20" s="4">
        <v>17774460.420000017</v>
      </c>
      <c r="R20" s="39">
        <f t="shared" si="7"/>
        <v>1.843408927208982</v>
      </c>
      <c r="S20" s="4"/>
      <c r="T20" s="39" t="e">
        <f t="shared" si="8"/>
        <v>#DIV/0!</v>
      </c>
      <c r="U20" s="4"/>
      <c r="V20" s="39" t="e">
        <f t="shared" si="9"/>
        <v>#DIV/0!</v>
      </c>
      <c r="W20" s="4"/>
      <c r="X20" s="39" t="e">
        <f t="shared" si="10"/>
        <v>#DIV/0!</v>
      </c>
      <c r="Y20" s="4"/>
      <c r="Z20" s="39" t="e">
        <f t="shared" si="11"/>
        <v>#DIV/0!</v>
      </c>
      <c r="AA20" s="24">
        <f t="shared" si="12"/>
        <v>143924762.46</v>
      </c>
      <c r="AB20" s="8"/>
    </row>
    <row r="21" spans="1:28" ht="15" customHeight="1">
      <c r="A21" s="2" t="s">
        <v>42</v>
      </c>
      <c r="B21" s="3" t="s">
        <v>73</v>
      </c>
      <c r="C21" s="41">
        <v>2771746.2899999996</v>
      </c>
      <c r="D21" s="39">
        <f t="shared" si="0"/>
        <v>0.3955364342039004</v>
      </c>
      <c r="E21" s="41">
        <v>2873654.5500000003</v>
      </c>
      <c r="F21" s="39">
        <f t="shared" si="1"/>
        <v>0.3903987355305857</v>
      </c>
      <c r="G21" s="41">
        <v>4155518.16</v>
      </c>
      <c r="H21" s="39">
        <f t="shared" si="2"/>
        <v>0.5116226272194562</v>
      </c>
      <c r="I21" s="4">
        <v>3728405.7599999993</v>
      </c>
      <c r="J21" s="39">
        <f t="shared" si="3"/>
        <v>0.23703480504887062</v>
      </c>
      <c r="K21" s="4">
        <v>4886196.6400000015</v>
      </c>
      <c r="L21" s="39">
        <f t="shared" si="4"/>
        <v>0.5538740970504769</v>
      </c>
      <c r="M21" s="4">
        <v>4134267.1199999996</v>
      </c>
      <c r="N21" s="39">
        <f t="shared" si="5"/>
        <v>0.5900672511858286</v>
      </c>
      <c r="O21" s="4">
        <v>4372172.729999999</v>
      </c>
      <c r="P21" s="39">
        <f t="shared" si="6"/>
        <v>0.43487124982037695</v>
      </c>
      <c r="Q21" s="4">
        <v>3713131.769999998</v>
      </c>
      <c r="R21" s="39">
        <f t="shared" si="7"/>
        <v>0.38509299809852</v>
      </c>
      <c r="S21" s="4"/>
      <c r="T21" s="39" t="e">
        <f t="shared" si="8"/>
        <v>#DIV/0!</v>
      </c>
      <c r="U21" s="4"/>
      <c r="V21" s="39" t="e">
        <f t="shared" si="9"/>
        <v>#DIV/0!</v>
      </c>
      <c r="W21" s="4"/>
      <c r="X21" s="39" t="e">
        <f t="shared" si="10"/>
        <v>#DIV/0!</v>
      </c>
      <c r="Y21" s="4"/>
      <c r="Z21" s="39" t="e">
        <f t="shared" si="11"/>
        <v>#DIV/0!</v>
      </c>
      <c r="AA21" s="24">
        <f t="shared" si="12"/>
        <v>30635093.02</v>
      </c>
      <c r="AB21" s="8"/>
    </row>
    <row r="22" spans="1:28" ht="15" customHeight="1">
      <c r="A22" s="2" t="s">
        <v>43</v>
      </c>
      <c r="B22" s="3" t="s">
        <v>74</v>
      </c>
      <c r="C22" s="41">
        <v>7955265.52</v>
      </c>
      <c r="D22" s="39">
        <f t="shared" si="0"/>
        <v>1.135240035597211</v>
      </c>
      <c r="E22" s="41">
        <v>7550919.790000004</v>
      </c>
      <c r="F22" s="39">
        <f t="shared" si="1"/>
        <v>1.025825995023959</v>
      </c>
      <c r="G22" s="41">
        <v>9258065.570000008</v>
      </c>
      <c r="H22" s="39">
        <f t="shared" si="2"/>
        <v>1.1398424089412222</v>
      </c>
      <c r="I22" s="4">
        <v>8428152.979999999</v>
      </c>
      <c r="J22" s="39">
        <f t="shared" si="3"/>
        <v>0.5358230104591294</v>
      </c>
      <c r="K22" s="4">
        <v>10608810.260000005</v>
      </c>
      <c r="L22" s="39">
        <f t="shared" si="4"/>
        <v>1.2025601170929003</v>
      </c>
      <c r="M22" s="4">
        <v>9603781.260000005</v>
      </c>
      <c r="N22" s="39">
        <f t="shared" si="5"/>
        <v>1.3707089175888028</v>
      </c>
      <c r="O22" s="4">
        <v>10187717.070000004</v>
      </c>
      <c r="P22" s="39">
        <f t="shared" si="6"/>
        <v>1.0133051753989808</v>
      </c>
      <c r="Q22" s="4">
        <v>8318655.610000003</v>
      </c>
      <c r="R22" s="39">
        <f t="shared" si="7"/>
        <v>0.8627369636828093</v>
      </c>
      <c r="S22" s="4"/>
      <c r="T22" s="39" t="e">
        <f t="shared" si="8"/>
        <v>#DIV/0!</v>
      </c>
      <c r="U22" s="4"/>
      <c r="V22" s="39" t="e">
        <f t="shared" si="9"/>
        <v>#DIV/0!</v>
      </c>
      <c r="W22" s="4"/>
      <c r="X22" s="39" t="e">
        <f t="shared" si="10"/>
        <v>#DIV/0!</v>
      </c>
      <c r="Y22" s="4"/>
      <c r="Z22" s="39" t="e">
        <f t="shared" si="11"/>
        <v>#DIV/0!</v>
      </c>
      <c r="AA22" s="24">
        <f t="shared" si="12"/>
        <v>71911368.06000002</v>
      </c>
      <c r="AB22" s="8"/>
    </row>
    <row r="23" spans="1:28" ht="15" customHeight="1">
      <c r="A23" s="2" t="s">
        <v>44</v>
      </c>
      <c r="B23" s="3" t="s">
        <v>75</v>
      </c>
      <c r="C23" s="41">
        <v>13291142.319999991</v>
      </c>
      <c r="D23" s="39">
        <f t="shared" si="0"/>
        <v>1.8966855150906878</v>
      </c>
      <c r="E23" s="41">
        <v>16855943.51000001</v>
      </c>
      <c r="F23" s="39">
        <f t="shared" si="1"/>
        <v>2.289954800753273</v>
      </c>
      <c r="G23" s="41">
        <v>22162190.010000005</v>
      </c>
      <c r="H23" s="39">
        <f t="shared" si="2"/>
        <v>2.7285834019440283</v>
      </c>
      <c r="I23" s="4">
        <v>18525893.179999996</v>
      </c>
      <c r="J23" s="39">
        <f t="shared" si="3"/>
        <v>1.1777906593185559</v>
      </c>
      <c r="K23" s="4">
        <v>20633103.959999993</v>
      </c>
      <c r="L23" s="39">
        <f t="shared" si="4"/>
        <v>2.3388624460258343</v>
      </c>
      <c r="M23" s="4">
        <v>25077711.010000017</v>
      </c>
      <c r="N23" s="39">
        <f t="shared" si="5"/>
        <v>3.5792404245285683</v>
      </c>
      <c r="O23" s="4">
        <v>18109041.83000001</v>
      </c>
      <c r="P23" s="39">
        <f t="shared" si="6"/>
        <v>1.801187222001998</v>
      </c>
      <c r="Q23" s="4">
        <v>19129482.29000001</v>
      </c>
      <c r="R23" s="39">
        <f t="shared" si="7"/>
        <v>1.9839397423616476</v>
      </c>
      <c r="S23" s="4"/>
      <c r="T23" s="39" t="e">
        <f t="shared" si="8"/>
        <v>#DIV/0!</v>
      </c>
      <c r="U23" s="4"/>
      <c r="V23" s="39" t="e">
        <f t="shared" si="9"/>
        <v>#DIV/0!</v>
      </c>
      <c r="W23" s="4"/>
      <c r="X23" s="39" t="e">
        <f t="shared" si="10"/>
        <v>#DIV/0!</v>
      </c>
      <c r="Y23" s="4"/>
      <c r="Z23" s="39" t="e">
        <f t="shared" si="11"/>
        <v>#DIV/0!</v>
      </c>
      <c r="AA23" s="24">
        <f t="shared" si="12"/>
        <v>153784508.11000004</v>
      </c>
      <c r="AB23" s="8"/>
    </row>
    <row r="24" spans="1:28" ht="15" customHeight="1">
      <c r="A24" s="2" t="s">
        <v>45</v>
      </c>
      <c r="B24" s="3" t="s">
        <v>76</v>
      </c>
      <c r="C24" s="41">
        <v>12786785.930000003</v>
      </c>
      <c r="D24" s="39">
        <f t="shared" si="0"/>
        <v>1.8247123591101861</v>
      </c>
      <c r="E24" s="41">
        <v>14343131.479999997</v>
      </c>
      <c r="F24" s="39">
        <f t="shared" si="1"/>
        <v>1.9485781244446856</v>
      </c>
      <c r="G24" s="41">
        <v>15962313.660000013</v>
      </c>
      <c r="H24" s="39">
        <f t="shared" si="2"/>
        <v>1.9652617403626556</v>
      </c>
      <c r="I24" s="4">
        <v>16370894.120000003</v>
      </c>
      <c r="J24" s="39">
        <f t="shared" si="3"/>
        <v>1.040785779767142</v>
      </c>
      <c r="K24" s="4">
        <v>16993782.990000013</v>
      </c>
      <c r="L24" s="39">
        <f t="shared" si="4"/>
        <v>1.926327756031122</v>
      </c>
      <c r="M24" s="4">
        <v>16641713.879999999</v>
      </c>
      <c r="N24" s="39">
        <f t="shared" si="5"/>
        <v>2.3752046201099484</v>
      </c>
      <c r="O24" s="4">
        <v>16001840.970000012</v>
      </c>
      <c r="P24" s="39">
        <f t="shared" si="6"/>
        <v>1.5915978191581692</v>
      </c>
      <c r="Q24" s="4">
        <v>13881047.050000004</v>
      </c>
      <c r="R24" s="39">
        <f t="shared" si="7"/>
        <v>1.4396187252011046</v>
      </c>
      <c r="S24" s="4"/>
      <c r="T24" s="39" t="e">
        <f t="shared" si="8"/>
        <v>#DIV/0!</v>
      </c>
      <c r="U24" s="4"/>
      <c r="V24" s="39" t="e">
        <f t="shared" si="9"/>
        <v>#DIV/0!</v>
      </c>
      <c r="W24" s="4"/>
      <c r="X24" s="39" t="e">
        <f t="shared" si="10"/>
        <v>#DIV/0!</v>
      </c>
      <c r="Y24" s="4"/>
      <c r="Z24" s="39" t="e">
        <f t="shared" si="11"/>
        <v>#DIV/0!</v>
      </c>
      <c r="AA24" s="24">
        <f t="shared" si="12"/>
        <v>122981510.08000004</v>
      </c>
      <c r="AB24" s="8"/>
    </row>
    <row r="25" spans="1:28" ht="15" customHeight="1">
      <c r="A25" s="2" t="s">
        <v>46</v>
      </c>
      <c r="B25" s="3" t="s">
        <v>77</v>
      </c>
      <c r="C25" s="41">
        <v>20273960.859999992</v>
      </c>
      <c r="D25" s="39">
        <f t="shared" si="0"/>
        <v>2.8931544761818153</v>
      </c>
      <c r="E25" s="41">
        <v>21661039.78</v>
      </c>
      <c r="F25" s="39">
        <f t="shared" si="1"/>
        <v>2.9427484735037885</v>
      </c>
      <c r="G25" s="41">
        <v>24230360.39000001</v>
      </c>
      <c r="H25" s="39">
        <f t="shared" si="2"/>
        <v>2.983214165813212</v>
      </c>
      <c r="I25" s="4">
        <v>24657560.499999993</v>
      </c>
      <c r="J25" s="39">
        <f t="shared" si="3"/>
        <v>1.5676137261675704</v>
      </c>
      <c r="K25" s="4">
        <v>23497479.930000003</v>
      </c>
      <c r="L25" s="39">
        <f t="shared" si="4"/>
        <v>2.6635533602246615</v>
      </c>
      <c r="M25" s="4">
        <v>22841655.91000001</v>
      </c>
      <c r="N25" s="39">
        <f t="shared" si="5"/>
        <v>3.260097309664462</v>
      </c>
      <c r="O25" s="4">
        <v>25002072.770000007</v>
      </c>
      <c r="P25" s="39">
        <f t="shared" si="6"/>
        <v>2.4867916491464688</v>
      </c>
      <c r="Q25" s="4">
        <v>23735567.33999999</v>
      </c>
      <c r="R25" s="39">
        <f t="shared" si="7"/>
        <v>2.461641911655054</v>
      </c>
      <c r="S25" s="4"/>
      <c r="T25" s="39" t="e">
        <f t="shared" si="8"/>
        <v>#DIV/0!</v>
      </c>
      <c r="U25" s="4"/>
      <c r="V25" s="39" t="e">
        <f t="shared" si="9"/>
        <v>#DIV/0!</v>
      </c>
      <c r="W25" s="4"/>
      <c r="X25" s="39" t="e">
        <f t="shared" si="10"/>
        <v>#DIV/0!</v>
      </c>
      <c r="Y25" s="4"/>
      <c r="Z25" s="39" t="e">
        <f t="shared" si="11"/>
        <v>#DIV/0!</v>
      </c>
      <c r="AA25" s="24">
        <f t="shared" si="12"/>
        <v>185899697.48000002</v>
      </c>
      <c r="AB25" s="8"/>
    </row>
    <row r="26" spans="1:28" ht="15" customHeight="1">
      <c r="A26" s="2" t="s">
        <v>47</v>
      </c>
      <c r="B26" s="3" t="s">
        <v>78</v>
      </c>
      <c r="C26" s="41">
        <v>14502892.539999994</v>
      </c>
      <c r="D26" s="39">
        <f t="shared" si="0"/>
        <v>2.0696058732395546</v>
      </c>
      <c r="E26" s="41">
        <v>16229473.59</v>
      </c>
      <c r="F26" s="39">
        <f t="shared" si="1"/>
        <v>2.204846079311459</v>
      </c>
      <c r="G26" s="41">
        <v>19347265.690000005</v>
      </c>
      <c r="H26" s="39">
        <f t="shared" si="2"/>
        <v>2.382013149915015</v>
      </c>
      <c r="I26" s="4">
        <v>20997323.709999997</v>
      </c>
      <c r="J26" s="39">
        <f t="shared" si="3"/>
        <v>1.3349127891455352</v>
      </c>
      <c r="K26" s="4">
        <v>21161448.23999999</v>
      </c>
      <c r="L26" s="39">
        <f t="shared" si="4"/>
        <v>2.3987528336989716</v>
      </c>
      <c r="M26" s="4">
        <v>25921078.940000005</v>
      </c>
      <c r="N26" s="39">
        <f t="shared" si="5"/>
        <v>3.699610923518816</v>
      </c>
      <c r="O26" s="4">
        <v>22985681.59</v>
      </c>
      <c r="P26" s="39">
        <f t="shared" si="6"/>
        <v>2.286234487587715</v>
      </c>
      <c r="Q26" s="4">
        <v>29163732.799999975</v>
      </c>
      <c r="R26" s="39">
        <f t="shared" si="7"/>
        <v>3.0246029484959918</v>
      </c>
      <c r="S26" s="4"/>
      <c r="T26" s="39" t="e">
        <f t="shared" si="8"/>
        <v>#DIV/0!</v>
      </c>
      <c r="U26" s="4"/>
      <c r="V26" s="39" t="e">
        <f t="shared" si="9"/>
        <v>#DIV/0!</v>
      </c>
      <c r="W26" s="4"/>
      <c r="X26" s="39" t="e">
        <f t="shared" si="10"/>
        <v>#DIV/0!</v>
      </c>
      <c r="Y26" s="4"/>
      <c r="Z26" s="39" t="e">
        <f t="shared" si="11"/>
        <v>#DIV/0!</v>
      </c>
      <c r="AA26" s="24">
        <f t="shared" si="12"/>
        <v>170308897.1</v>
      </c>
      <c r="AB26" s="8"/>
    </row>
    <row r="27" spans="1:28" ht="15" customHeight="1">
      <c r="A27" s="2" t="s">
        <v>48</v>
      </c>
      <c r="B27" s="3" t="s">
        <v>79</v>
      </c>
      <c r="C27" s="41">
        <v>8378861.62</v>
      </c>
      <c r="D27" s="39">
        <f t="shared" si="0"/>
        <v>1.1956884581462601</v>
      </c>
      <c r="E27" s="41">
        <v>9092107.41</v>
      </c>
      <c r="F27" s="39">
        <f t="shared" si="1"/>
        <v>1.2352031792312226</v>
      </c>
      <c r="G27" s="41">
        <v>11170542.949999996</v>
      </c>
      <c r="H27" s="39">
        <f t="shared" si="2"/>
        <v>1.3753044293149645</v>
      </c>
      <c r="I27" s="4">
        <v>10924828.680000007</v>
      </c>
      <c r="J27" s="39">
        <f t="shared" si="3"/>
        <v>0.6945501115082798</v>
      </c>
      <c r="K27" s="4">
        <v>10406268.469999995</v>
      </c>
      <c r="L27" s="39">
        <f t="shared" si="4"/>
        <v>1.1796010224603022</v>
      </c>
      <c r="M27" s="4">
        <v>11489200.399999999</v>
      </c>
      <c r="N27" s="39">
        <f t="shared" si="5"/>
        <v>1.6398071778078824</v>
      </c>
      <c r="O27" s="4">
        <v>10606088.520000007</v>
      </c>
      <c r="P27" s="39">
        <f t="shared" si="6"/>
        <v>1.0549178303845184</v>
      </c>
      <c r="Q27" s="4">
        <v>9724508.709999999</v>
      </c>
      <c r="R27" s="39">
        <f t="shared" si="7"/>
        <v>1.0085395418566232</v>
      </c>
      <c r="S27" s="4"/>
      <c r="T27" s="39" t="e">
        <f t="shared" si="8"/>
        <v>#DIV/0!</v>
      </c>
      <c r="U27" s="4"/>
      <c r="V27" s="39" t="e">
        <f t="shared" si="9"/>
        <v>#DIV/0!</v>
      </c>
      <c r="W27" s="4"/>
      <c r="X27" s="39" t="e">
        <f t="shared" si="10"/>
        <v>#DIV/0!</v>
      </c>
      <c r="Y27" s="4"/>
      <c r="Z27" s="39" t="e">
        <f t="shared" si="11"/>
        <v>#DIV/0!</v>
      </c>
      <c r="AA27" s="24">
        <f t="shared" si="12"/>
        <v>81792406.75999999</v>
      </c>
      <c r="AB27" s="8"/>
    </row>
    <row r="28" spans="1:28" ht="15" customHeight="1">
      <c r="A28" s="2" t="s">
        <v>49</v>
      </c>
      <c r="B28" s="3" t="s">
        <v>80</v>
      </c>
      <c r="C28" s="41">
        <v>5387837.190000002</v>
      </c>
      <c r="D28" s="39">
        <f t="shared" si="0"/>
        <v>0.7688603815913339</v>
      </c>
      <c r="E28" s="41">
        <v>6170102.510000001</v>
      </c>
      <c r="F28" s="39">
        <f t="shared" si="1"/>
        <v>0.838235833878534</v>
      </c>
      <c r="G28" s="41">
        <v>7185050.509999998</v>
      </c>
      <c r="H28" s="39">
        <f t="shared" si="2"/>
        <v>0.8846151736299216</v>
      </c>
      <c r="I28" s="4">
        <v>7237085.8900000015</v>
      </c>
      <c r="J28" s="39">
        <f t="shared" si="3"/>
        <v>0.4601004701425209</v>
      </c>
      <c r="K28" s="4">
        <v>7228922.959999999</v>
      </c>
      <c r="L28" s="39">
        <f t="shared" si="4"/>
        <v>0.8194334923691199</v>
      </c>
      <c r="M28" s="4">
        <v>7473169.749999998</v>
      </c>
      <c r="N28" s="39">
        <f t="shared" si="5"/>
        <v>1.066615340526808</v>
      </c>
      <c r="O28" s="4">
        <v>7110331.1</v>
      </c>
      <c r="P28" s="39">
        <f t="shared" si="6"/>
        <v>0.7072178440886291</v>
      </c>
      <c r="Q28" s="4">
        <v>7941596.520000001</v>
      </c>
      <c r="R28" s="39">
        <f t="shared" si="7"/>
        <v>0.8236317488876984</v>
      </c>
      <c r="S28" s="4"/>
      <c r="T28" s="39" t="e">
        <f t="shared" si="8"/>
        <v>#DIV/0!</v>
      </c>
      <c r="U28" s="4"/>
      <c r="V28" s="39" t="e">
        <f t="shared" si="9"/>
        <v>#DIV/0!</v>
      </c>
      <c r="W28" s="4"/>
      <c r="X28" s="39" t="e">
        <f t="shared" si="10"/>
        <v>#DIV/0!</v>
      </c>
      <c r="Y28" s="4"/>
      <c r="Z28" s="39" t="e">
        <f t="shared" si="11"/>
        <v>#DIV/0!</v>
      </c>
      <c r="AA28" s="24">
        <f t="shared" si="12"/>
        <v>55734096.43000001</v>
      </c>
      <c r="AB28" s="8"/>
    </row>
    <row r="29" spans="1:28" ht="15" customHeight="1">
      <c r="A29" s="2" t="s">
        <v>50</v>
      </c>
      <c r="B29" s="3" t="s">
        <v>81</v>
      </c>
      <c r="C29" s="41">
        <v>3039806.33</v>
      </c>
      <c r="D29" s="39">
        <f t="shared" si="0"/>
        <v>0.4337893986821734</v>
      </c>
      <c r="E29" s="41">
        <v>3169497.600000002</v>
      </c>
      <c r="F29" s="39">
        <f t="shared" si="1"/>
        <v>0.43059032802228325</v>
      </c>
      <c r="G29" s="41">
        <v>4061875.48</v>
      </c>
      <c r="H29" s="39">
        <f t="shared" si="2"/>
        <v>0.5000934479169475</v>
      </c>
      <c r="I29" s="4">
        <v>4383132.280000001</v>
      </c>
      <c r="J29" s="39">
        <f t="shared" si="3"/>
        <v>0.278659290960116</v>
      </c>
      <c r="K29" s="4">
        <v>3917990.8799999994</v>
      </c>
      <c r="L29" s="39">
        <f t="shared" si="4"/>
        <v>0.44412327640420185</v>
      </c>
      <c r="M29" s="4">
        <v>4088439.1999999993</v>
      </c>
      <c r="N29" s="39">
        <f t="shared" si="5"/>
        <v>0.5835264172249199</v>
      </c>
      <c r="O29" s="4">
        <v>6441771.910000001</v>
      </c>
      <c r="P29" s="39">
        <f t="shared" si="6"/>
        <v>0.640720660997192</v>
      </c>
      <c r="Q29" s="4">
        <v>5129384.13</v>
      </c>
      <c r="R29" s="39">
        <f t="shared" si="7"/>
        <v>0.5319740950159356</v>
      </c>
      <c r="S29" s="4"/>
      <c r="T29" s="39" t="e">
        <f t="shared" si="8"/>
        <v>#DIV/0!</v>
      </c>
      <c r="U29" s="4"/>
      <c r="V29" s="39" t="e">
        <f t="shared" si="9"/>
        <v>#DIV/0!</v>
      </c>
      <c r="W29" s="4"/>
      <c r="X29" s="39" t="e">
        <f t="shared" si="10"/>
        <v>#DIV/0!</v>
      </c>
      <c r="Y29" s="4"/>
      <c r="Z29" s="39" t="e">
        <f t="shared" si="11"/>
        <v>#DIV/0!</v>
      </c>
      <c r="AA29" s="24">
        <f t="shared" si="12"/>
        <v>34231897.81</v>
      </c>
      <c r="AB29" s="8"/>
    </row>
    <row r="30" spans="1:28" ht="15" customHeight="1">
      <c r="A30" s="2" t="s">
        <v>51</v>
      </c>
      <c r="B30" s="3" t="s">
        <v>82</v>
      </c>
      <c r="C30" s="41">
        <v>3954574.1</v>
      </c>
      <c r="D30" s="39">
        <f t="shared" si="0"/>
        <v>0.5643294784780244</v>
      </c>
      <c r="E30" s="41">
        <v>3857622.42</v>
      </c>
      <c r="F30" s="39">
        <f t="shared" si="1"/>
        <v>0.5240751415031559</v>
      </c>
      <c r="G30" s="41">
        <v>4551371.599999999</v>
      </c>
      <c r="H30" s="39">
        <f t="shared" si="2"/>
        <v>0.560359648493034</v>
      </c>
      <c r="I30" s="4">
        <v>4680063.289999999</v>
      </c>
      <c r="J30" s="39">
        <f t="shared" si="3"/>
        <v>0.29753679212251993</v>
      </c>
      <c r="K30" s="4">
        <v>4775004.699999997</v>
      </c>
      <c r="L30" s="39">
        <f t="shared" si="4"/>
        <v>0.5412699511463545</v>
      </c>
      <c r="M30" s="4">
        <v>4607835.019999999</v>
      </c>
      <c r="N30" s="39">
        <f t="shared" si="5"/>
        <v>0.6576576852076256</v>
      </c>
      <c r="O30" s="4">
        <v>6003457.829999998</v>
      </c>
      <c r="P30" s="39">
        <f t="shared" si="6"/>
        <v>0.5971244438405405</v>
      </c>
      <c r="Q30" s="4">
        <v>4972955.960000004</v>
      </c>
      <c r="R30" s="39">
        <f t="shared" si="7"/>
        <v>0.5157507566849172</v>
      </c>
      <c r="S30" s="4"/>
      <c r="T30" s="39" t="e">
        <f t="shared" si="8"/>
        <v>#DIV/0!</v>
      </c>
      <c r="U30" s="4"/>
      <c r="V30" s="39" t="e">
        <f t="shared" si="9"/>
        <v>#DIV/0!</v>
      </c>
      <c r="W30" s="4"/>
      <c r="X30" s="39" t="e">
        <f t="shared" si="10"/>
        <v>#DIV/0!</v>
      </c>
      <c r="Y30" s="4"/>
      <c r="Z30" s="39" t="e">
        <f t="shared" si="11"/>
        <v>#DIV/0!</v>
      </c>
      <c r="AA30" s="24">
        <f t="shared" si="12"/>
        <v>37402884.919999994</v>
      </c>
      <c r="AB30" s="8"/>
    </row>
    <row r="31" spans="1:28" ht="15" customHeight="1">
      <c r="A31" s="2" t="s">
        <v>52</v>
      </c>
      <c r="B31" s="3" t="s">
        <v>83</v>
      </c>
      <c r="C31" s="41">
        <v>7997945.910000004</v>
      </c>
      <c r="D31" s="39">
        <f t="shared" si="0"/>
        <v>1.1413306541115893</v>
      </c>
      <c r="E31" s="41">
        <v>9083247.499999998</v>
      </c>
      <c r="F31" s="39">
        <f t="shared" si="1"/>
        <v>1.2339995211015717</v>
      </c>
      <c r="G31" s="41">
        <v>10455316.68999999</v>
      </c>
      <c r="H31" s="39">
        <f t="shared" si="2"/>
        <v>1.2872465929373351</v>
      </c>
      <c r="I31" s="4">
        <v>12533889.060000002</v>
      </c>
      <c r="J31" s="39">
        <f t="shared" si="3"/>
        <v>0.7968467331842319</v>
      </c>
      <c r="K31" s="4">
        <v>11504424.200000007</v>
      </c>
      <c r="L31" s="39">
        <f t="shared" si="4"/>
        <v>1.3040823027254707</v>
      </c>
      <c r="M31" s="4">
        <v>10989395.37</v>
      </c>
      <c r="N31" s="39">
        <f t="shared" si="5"/>
        <v>1.568472024171039</v>
      </c>
      <c r="O31" s="4">
        <v>11236009.470000014</v>
      </c>
      <c r="P31" s="39">
        <f t="shared" si="6"/>
        <v>1.1175719220069555</v>
      </c>
      <c r="Q31" s="4">
        <v>9992282.879999999</v>
      </c>
      <c r="R31" s="39">
        <f t="shared" si="7"/>
        <v>1.0363106968616187</v>
      </c>
      <c r="S31" s="4"/>
      <c r="T31" s="39" t="e">
        <f t="shared" si="8"/>
        <v>#DIV/0!</v>
      </c>
      <c r="U31" s="4"/>
      <c r="V31" s="39" t="e">
        <f t="shared" si="9"/>
        <v>#DIV/0!</v>
      </c>
      <c r="W31" s="4"/>
      <c r="X31" s="39" t="e">
        <f t="shared" si="10"/>
        <v>#DIV/0!</v>
      </c>
      <c r="Y31" s="4"/>
      <c r="Z31" s="39" t="e">
        <f t="shared" si="11"/>
        <v>#DIV/0!</v>
      </c>
      <c r="AA31" s="24">
        <f t="shared" si="12"/>
        <v>83792511.08000001</v>
      </c>
      <c r="AB31" s="8"/>
    </row>
    <row r="32" spans="1:28" ht="15" customHeight="1">
      <c r="A32" s="2" t="s">
        <v>53</v>
      </c>
      <c r="B32" s="3" t="s">
        <v>84</v>
      </c>
      <c r="C32" s="41">
        <v>4839234.7299999995</v>
      </c>
      <c r="D32" s="39">
        <f t="shared" si="0"/>
        <v>0.6905731799066915</v>
      </c>
      <c r="E32" s="41">
        <v>6079578.899999999</v>
      </c>
      <c r="F32" s="39">
        <f t="shared" si="1"/>
        <v>0.8259377993497614</v>
      </c>
      <c r="G32" s="41">
        <v>6185595.060000002</v>
      </c>
      <c r="H32" s="39">
        <f t="shared" si="2"/>
        <v>0.7615633655449819</v>
      </c>
      <c r="I32" s="4">
        <v>7600722.63</v>
      </c>
      <c r="J32" s="39">
        <f t="shared" si="3"/>
        <v>0.48321881329584404</v>
      </c>
      <c r="K32" s="4">
        <v>7113703.369999999</v>
      </c>
      <c r="L32" s="39">
        <f t="shared" si="4"/>
        <v>0.8063727927952739</v>
      </c>
      <c r="M32" s="4">
        <v>6753903.459999998</v>
      </c>
      <c r="N32" s="39">
        <f t="shared" si="5"/>
        <v>0.9639573674708894</v>
      </c>
      <c r="O32" s="4">
        <v>7244668.090000002</v>
      </c>
      <c r="P32" s="39">
        <f t="shared" si="6"/>
        <v>0.7205794604624653</v>
      </c>
      <c r="Q32" s="4">
        <v>6107841.420000001</v>
      </c>
      <c r="R32" s="39">
        <f t="shared" si="7"/>
        <v>0.6334509815519214</v>
      </c>
      <c r="S32" s="4"/>
      <c r="T32" s="39" t="e">
        <f t="shared" si="8"/>
        <v>#DIV/0!</v>
      </c>
      <c r="U32" s="4"/>
      <c r="V32" s="39" t="e">
        <f t="shared" si="9"/>
        <v>#DIV/0!</v>
      </c>
      <c r="W32" s="4"/>
      <c r="X32" s="39" t="e">
        <f t="shared" si="10"/>
        <v>#DIV/0!</v>
      </c>
      <c r="Y32" s="4"/>
      <c r="Z32" s="39" t="e">
        <f t="shared" si="11"/>
        <v>#DIV/0!</v>
      </c>
      <c r="AA32" s="24">
        <f t="shared" si="12"/>
        <v>51925247.660000004</v>
      </c>
      <c r="AB32" s="8"/>
    </row>
    <row r="33" spans="1:28" ht="15" customHeight="1">
      <c r="A33" s="2" t="s">
        <v>54</v>
      </c>
      <c r="B33" s="3" t="s">
        <v>85</v>
      </c>
      <c r="C33" s="41">
        <v>1732293.8999999992</v>
      </c>
      <c r="D33" s="39">
        <f t="shared" si="0"/>
        <v>0.24720348852678278</v>
      </c>
      <c r="E33" s="41">
        <v>3258423.8200000003</v>
      </c>
      <c r="F33" s="39">
        <f t="shared" si="1"/>
        <v>0.4426713500238715</v>
      </c>
      <c r="G33" s="41">
        <v>4579719.929999997</v>
      </c>
      <c r="H33" s="39">
        <f t="shared" si="2"/>
        <v>0.563849862351679</v>
      </c>
      <c r="I33" s="4">
        <v>3352981.03</v>
      </c>
      <c r="J33" s="39">
        <f t="shared" si="3"/>
        <v>0.2131670359769564</v>
      </c>
      <c r="K33" s="4">
        <v>4028237.4700000016</v>
      </c>
      <c r="L33" s="39">
        <f t="shared" si="4"/>
        <v>0.4566202622989704</v>
      </c>
      <c r="M33" s="4">
        <v>3409068.710000001</v>
      </c>
      <c r="N33" s="39">
        <f t="shared" si="5"/>
        <v>0.48656261059718836</v>
      </c>
      <c r="O33" s="4">
        <v>3920703.5899999975</v>
      </c>
      <c r="P33" s="39">
        <f t="shared" si="6"/>
        <v>0.38996658541405294</v>
      </c>
      <c r="Q33" s="4">
        <v>4064050.7899999977</v>
      </c>
      <c r="R33" s="39">
        <f t="shared" si="7"/>
        <v>0.4214871973546359</v>
      </c>
      <c r="S33" s="4"/>
      <c r="T33" s="39" t="e">
        <f t="shared" si="8"/>
        <v>#DIV/0!</v>
      </c>
      <c r="U33" s="4"/>
      <c r="V33" s="39" t="e">
        <f t="shared" si="9"/>
        <v>#DIV/0!</v>
      </c>
      <c r="W33" s="4"/>
      <c r="X33" s="39" t="e">
        <f t="shared" si="10"/>
        <v>#DIV/0!</v>
      </c>
      <c r="Y33" s="4"/>
      <c r="Z33" s="39" t="e">
        <f t="shared" si="11"/>
        <v>#DIV/0!</v>
      </c>
      <c r="AA33" s="24">
        <f t="shared" si="12"/>
        <v>28345479.239999995</v>
      </c>
      <c r="AB33" s="8"/>
    </row>
    <row r="34" spans="1:28" ht="15" customHeight="1">
      <c r="A34" s="2" t="s">
        <v>55</v>
      </c>
      <c r="B34" s="3" t="s">
        <v>86</v>
      </c>
      <c r="C34" s="41">
        <v>5256867.86</v>
      </c>
      <c r="D34" s="39">
        <f t="shared" si="0"/>
        <v>0.7501706689126619</v>
      </c>
      <c r="E34" s="41">
        <v>6629573.560000006</v>
      </c>
      <c r="F34" s="39">
        <f t="shared" si="1"/>
        <v>0.9006570170137556</v>
      </c>
      <c r="G34" s="41">
        <v>7930907.13</v>
      </c>
      <c r="H34" s="39">
        <f t="shared" si="2"/>
        <v>0.9764441847810664</v>
      </c>
      <c r="I34" s="4">
        <v>7786405.48</v>
      </c>
      <c r="J34" s="39">
        <f t="shared" si="3"/>
        <v>0.49502367064878106</v>
      </c>
      <c r="K34" s="4">
        <v>7913700.270000001</v>
      </c>
      <c r="L34" s="39">
        <f t="shared" si="4"/>
        <v>0.897056323008393</v>
      </c>
      <c r="M34" s="4">
        <v>8246560.150000003</v>
      </c>
      <c r="N34" s="39">
        <f t="shared" si="5"/>
        <v>1.1769982292409533</v>
      </c>
      <c r="O34" s="4">
        <v>9213932.600000003</v>
      </c>
      <c r="P34" s="39">
        <f t="shared" si="6"/>
        <v>0.9164492422792998</v>
      </c>
      <c r="Q34" s="4">
        <v>10363378.370000007</v>
      </c>
      <c r="R34" s="39">
        <f t="shared" si="7"/>
        <v>1.074797420112203</v>
      </c>
      <c r="S34" s="4"/>
      <c r="T34" s="39" t="e">
        <f t="shared" si="8"/>
        <v>#DIV/0!</v>
      </c>
      <c r="U34" s="4"/>
      <c r="V34" s="39" t="e">
        <f t="shared" si="9"/>
        <v>#DIV/0!</v>
      </c>
      <c r="W34" s="4"/>
      <c r="X34" s="39" t="e">
        <f t="shared" si="10"/>
        <v>#DIV/0!</v>
      </c>
      <c r="Y34" s="4"/>
      <c r="Z34" s="39" t="e">
        <f t="shared" si="11"/>
        <v>#DIV/0!</v>
      </c>
      <c r="AA34" s="24">
        <f t="shared" si="12"/>
        <v>63341325.42000002</v>
      </c>
      <c r="AB34" s="8"/>
    </row>
    <row r="35" spans="1:28" ht="15" customHeight="1">
      <c r="A35" s="2" t="s">
        <v>56</v>
      </c>
      <c r="B35" s="3" t="s">
        <v>87</v>
      </c>
      <c r="C35" s="41">
        <v>4241822.910000002</v>
      </c>
      <c r="D35" s="39">
        <f t="shared" si="0"/>
        <v>0.6053207374711822</v>
      </c>
      <c r="E35" s="41">
        <v>4489198.600000001</v>
      </c>
      <c r="F35" s="39">
        <f t="shared" si="1"/>
        <v>0.6098775710482235</v>
      </c>
      <c r="G35" s="41">
        <v>6061769.66</v>
      </c>
      <c r="H35" s="39">
        <f t="shared" si="2"/>
        <v>0.7463181243920709</v>
      </c>
      <c r="I35" s="4">
        <v>5544949.300000005</v>
      </c>
      <c r="J35" s="39">
        <f t="shared" si="3"/>
        <v>0.352522247023718</v>
      </c>
      <c r="K35" s="4">
        <v>6446551.940000006</v>
      </c>
      <c r="L35" s="39">
        <f t="shared" si="4"/>
        <v>0.7307479411750614</v>
      </c>
      <c r="M35" s="4">
        <v>4602971.880000004</v>
      </c>
      <c r="N35" s="39">
        <f t="shared" si="5"/>
        <v>0.6569635888735869</v>
      </c>
      <c r="O35" s="4">
        <v>5336964.870000005</v>
      </c>
      <c r="P35" s="39">
        <f t="shared" si="6"/>
        <v>0.5308327750501175</v>
      </c>
      <c r="Q35" s="4">
        <v>6090042.270000009</v>
      </c>
      <c r="R35" s="39">
        <f t="shared" si="7"/>
        <v>0.6316050120410946</v>
      </c>
      <c r="S35" s="4"/>
      <c r="T35" s="39" t="e">
        <f t="shared" si="8"/>
        <v>#DIV/0!</v>
      </c>
      <c r="U35" s="4"/>
      <c r="V35" s="39" t="e">
        <f t="shared" si="9"/>
        <v>#DIV/0!</v>
      </c>
      <c r="W35" s="4"/>
      <c r="X35" s="39" t="e">
        <f t="shared" si="10"/>
        <v>#DIV/0!</v>
      </c>
      <c r="Y35" s="4"/>
      <c r="Z35" s="39" t="e">
        <f t="shared" si="11"/>
        <v>#DIV/0!</v>
      </c>
      <c r="AA35" s="24">
        <f t="shared" si="12"/>
        <v>42814271.43000003</v>
      </c>
      <c r="AB35" s="8"/>
    </row>
    <row r="36" spans="1:28" ht="15" customHeight="1">
      <c r="A36" s="2" t="s">
        <v>57</v>
      </c>
      <c r="B36" s="3" t="s">
        <v>88</v>
      </c>
      <c r="C36" s="41">
        <v>277654891.13</v>
      </c>
      <c r="D36" s="39">
        <f t="shared" si="0"/>
        <v>39.62217825385179</v>
      </c>
      <c r="E36" s="41">
        <v>276432447.43999994</v>
      </c>
      <c r="F36" s="39">
        <f t="shared" si="1"/>
        <v>37.554575911081955</v>
      </c>
      <c r="G36" s="41">
        <v>281225155.1999999</v>
      </c>
      <c r="H36" s="39">
        <f t="shared" si="2"/>
        <v>34.624118389997186</v>
      </c>
      <c r="I36" s="4">
        <v>870588030.6499996</v>
      </c>
      <c r="J36" s="39">
        <f t="shared" si="3"/>
        <v>55.34796301865034</v>
      </c>
      <c r="K36" s="4">
        <v>306295077.57000005</v>
      </c>
      <c r="L36" s="39">
        <f t="shared" si="4"/>
        <v>34.72003319131453</v>
      </c>
      <c r="M36" s="4">
        <v>152328330.42</v>
      </c>
      <c r="N36" s="39">
        <f t="shared" si="5"/>
        <v>21.741207473951523</v>
      </c>
      <c r="O36" s="4">
        <v>390911334.24999994</v>
      </c>
      <c r="P36" s="39">
        <f t="shared" si="6"/>
        <v>38.881377976631</v>
      </c>
      <c r="Q36" s="4">
        <v>441705324.25</v>
      </c>
      <c r="R36" s="39">
        <f t="shared" si="7"/>
        <v>45.8097471697083</v>
      </c>
      <c r="S36" s="4"/>
      <c r="T36" s="39" t="e">
        <f t="shared" si="8"/>
        <v>#DIV/0!</v>
      </c>
      <c r="U36" s="4"/>
      <c r="V36" s="39" t="e">
        <f t="shared" si="9"/>
        <v>#DIV/0!</v>
      </c>
      <c r="W36" s="4"/>
      <c r="X36" s="39" t="e">
        <f t="shared" si="10"/>
        <v>#DIV/0!</v>
      </c>
      <c r="Y36" s="4"/>
      <c r="Z36" s="39" t="e">
        <f t="shared" si="11"/>
        <v>#DIV/0!</v>
      </c>
      <c r="AA36" s="24">
        <f t="shared" si="12"/>
        <v>2997140590.91</v>
      </c>
      <c r="AB36" s="8"/>
    </row>
    <row r="37" spans="1:28" ht="15" customHeight="1">
      <c r="A37" s="2" t="s">
        <v>58</v>
      </c>
      <c r="B37" s="3" t="s">
        <v>89</v>
      </c>
      <c r="C37" s="41">
        <v>28458944.24</v>
      </c>
      <c r="D37" s="39">
        <f t="shared" si="0"/>
        <v>4.061175933204633</v>
      </c>
      <c r="E37" s="41">
        <v>21018572.53999999</v>
      </c>
      <c r="F37" s="39">
        <f t="shared" si="1"/>
        <v>2.8554664450791023</v>
      </c>
      <c r="G37" s="41">
        <v>25960877.52</v>
      </c>
      <c r="H37" s="39">
        <f t="shared" si="2"/>
        <v>3.196273449014339</v>
      </c>
      <c r="I37" s="4">
        <v>56655635.99000002</v>
      </c>
      <c r="J37" s="39">
        <f t="shared" si="3"/>
        <v>3.6019034665930336</v>
      </c>
      <c r="K37" s="4">
        <v>45462863.76000001</v>
      </c>
      <c r="L37" s="39">
        <f t="shared" si="4"/>
        <v>5.153436193758843</v>
      </c>
      <c r="M37" s="4">
        <v>24866193.83</v>
      </c>
      <c r="N37" s="39">
        <f t="shared" si="5"/>
        <v>3.5490514315683868</v>
      </c>
      <c r="O37" s="4">
        <v>52312599.07999999</v>
      </c>
      <c r="P37" s="39">
        <f t="shared" si="6"/>
        <v>5.2031899808477835</v>
      </c>
      <c r="Q37" s="4">
        <v>22541046.130000003</v>
      </c>
      <c r="R37" s="39">
        <f t="shared" si="7"/>
        <v>2.3377567972705546</v>
      </c>
      <c r="S37" s="4"/>
      <c r="T37" s="39" t="e">
        <f t="shared" si="8"/>
        <v>#DIV/0!</v>
      </c>
      <c r="U37" s="4"/>
      <c r="V37" s="39" t="e">
        <f t="shared" si="9"/>
        <v>#DIV/0!</v>
      </c>
      <c r="W37" s="4"/>
      <c r="X37" s="39" t="e">
        <f t="shared" si="10"/>
        <v>#DIV/0!</v>
      </c>
      <c r="Y37" s="4"/>
      <c r="Z37" s="39" t="e">
        <f t="shared" si="11"/>
        <v>#DIV/0!</v>
      </c>
      <c r="AA37" s="24">
        <f t="shared" si="12"/>
        <v>277276733.09</v>
      </c>
      <c r="AB37" s="8"/>
    </row>
    <row r="38" spans="1:28" ht="15" customHeight="1">
      <c r="A38" s="2" t="s">
        <v>59</v>
      </c>
      <c r="B38" s="3" t="s">
        <v>90</v>
      </c>
      <c r="C38" s="41">
        <v>8605655.010000004</v>
      </c>
      <c r="D38" s="39">
        <f t="shared" si="0"/>
        <v>1.2280525490102965</v>
      </c>
      <c r="E38" s="41">
        <v>12528542.10000001</v>
      </c>
      <c r="F38" s="39">
        <f t="shared" si="1"/>
        <v>1.702058096677526</v>
      </c>
      <c r="G38" s="41">
        <v>13678148.310000002</v>
      </c>
      <c r="H38" s="39">
        <f t="shared" si="2"/>
        <v>1.6840379236507934</v>
      </c>
      <c r="I38" s="4">
        <v>18038203.490000002</v>
      </c>
      <c r="J38" s="39">
        <f t="shared" si="3"/>
        <v>1.1467856029929555</v>
      </c>
      <c r="K38" s="4">
        <v>21075390.799999997</v>
      </c>
      <c r="L38" s="39">
        <f t="shared" si="4"/>
        <v>2.388997805322858</v>
      </c>
      <c r="M38" s="4">
        <v>17382994.530000027</v>
      </c>
      <c r="N38" s="39">
        <f t="shared" si="5"/>
        <v>2.481004613871058</v>
      </c>
      <c r="O38" s="4">
        <v>17995406.85000003</v>
      </c>
      <c r="P38" s="39">
        <f t="shared" si="6"/>
        <v>1.7898846983306829</v>
      </c>
      <c r="Q38" s="4">
        <v>19204620.27000002</v>
      </c>
      <c r="R38" s="39">
        <f t="shared" si="7"/>
        <v>1.991732385279157</v>
      </c>
      <c r="S38" s="4"/>
      <c r="T38" s="39" t="e">
        <f t="shared" si="8"/>
        <v>#DIV/0!</v>
      </c>
      <c r="U38" s="4"/>
      <c r="V38" s="39" t="e">
        <f t="shared" si="9"/>
        <v>#DIV/0!</v>
      </c>
      <c r="W38" s="4"/>
      <c r="X38" s="39" t="e">
        <f t="shared" si="10"/>
        <v>#DIV/0!</v>
      </c>
      <c r="Y38" s="4"/>
      <c r="Z38" s="39" t="e">
        <f t="shared" si="11"/>
        <v>#DIV/0!</v>
      </c>
      <c r="AA38" s="24">
        <f t="shared" si="12"/>
        <v>128508961.36000007</v>
      </c>
      <c r="AB38" s="8"/>
    </row>
    <row r="39" spans="1:28" ht="15" customHeight="1">
      <c r="A39" s="2" t="s">
        <v>60</v>
      </c>
      <c r="B39" s="3" t="s">
        <v>91</v>
      </c>
      <c r="C39" s="41">
        <v>2454286.7400000007</v>
      </c>
      <c r="D39" s="39">
        <f t="shared" si="0"/>
        <v>0.35023401281562305</v>
      </c>
      <c r="E39" s="41">
        <v>3000210.04</v>
      </c>
      <c r="F39" s="39">
        <f t="shared" si="1"/>
        <v>0.40759186101271916</v>
      </c>
      <c r="G39" s="41">
        <v>3528750.68</v>
      </c>
      <c r="H39" s="39">
        <f t="shared" si="2"/>
        <v>0.434455734325089</v>
      </c>
      <c r="I39" s="4">
        <v>5229418.980000003</v>
      </c>
      <c r="J39" s="39">
        <f t="shared" si="3"/>
        <v>0.3324622876999216</v>
      </c>
      <c r="K39" s="4">
        <v>4106711.2700000005</v>
      </c>
      <c r="L39" s="39">
        <f t="shared" si="4"/>
        <v>0.4655156482851388</v>
      </c>
      <c r="M39" s="4">
        <v>4136428.86</v>
      </c>
      <c r="N39" s="39">
        <f t="shared" si="5"/>
        <v>0.5903757876065664</v>
      </c>
      <c r="O39" s="4">
        <v>4322022.35</v>
      </c>
      <c r="P39" s="39">
        <f t="shared" si="6"/>
        <v>0.4298831215426621</v>
      </c>
      <c r="Q39" s="4">
        <v>3350568.89</v>
      </c>
      <c r="R39" s="39">
        <f t="shared" si="7"/>
        <v>0.3474912012577811</v>
      </c>
      <c r="S39" s="4"/>
      <c r="T39" s="39" t="e">
        <f t="shared" si="8"/>
        <v>#DIV/0!</v>
      </c>
      <c r="U39" s="4"/>
      <c r="V39" s="39" t="e">
        <f t="shared" si="9"/>
        <v>#DIV/0!</v>
      </c>
      <c r="W39" s="4"/>
      <c r="X39" s="39" t="e">
        <f t="shared" si="10"/>
        <v>#DIV/0!</v>
      </c>
      <c r="Y39" s="4"/>
      <c r="Z39" s="39" t="e">
        <f t="shared" si="11"/>
        <v>#DIV/0!</v>
      </c>
      <c r="AA39" s="24">
        <f t="shared" si="12"/>
        <v>30128397.810000002</v>
      </c>
      <c r="AB39" s="8"/>
    </row>
    <row r="40" spans="1:28" ht="15" customHeight="1">
      <c r="A40" s="2" t="s">
        <v>61</v>
      </c>
      <c r="B40" s="3" t="s">
        <v>92</v>
      </c>
      <c r="C40" s="41">
        <v>10718036.149999972</v>
      </c>
      <c r="D40" s="39">
        <f t="shared" si="0"/>
        <v>1.5294956164402371</v>
      </c>
      <c r="E40" s="41">
        <v>12471305.530000016</v>
      </c>
      <c r="F40" s="39">
        <f t="shared" si="1"/>
        <v>1.6942822543954028</v>
      </c>
      <c r="G40" s="41">
        <v>15548708.78000001</v>
      </c>
      <c r="H40" s="39">
        <f t="shared" si="2"/>
        <v>1.914339182166835</v>
      </c>
      <c r="I40" s="4">
        <v>19836414.689999994</v>
      </c>
      <c r="J40" s="39">
        <f t="shared" si="3"/>
        <v>1.2611075595250403</v>
      </c>
      <c r="K40" s="4">
        <v>20135518.37000001</v>
      </c>
      <c r="L40" s="39">
        <f t="shared" si="4"/>
        <v>2.282458705105868</v>
      </c>
      <c r="M40" s="4">
        <v>17402166.620000012</v>
      </c>
      <c r="N40" s="39">
        <f t="shared" si="5"/>
        <v>2.483740968856698</v>
      </c>
      <c r="O40" s="4">
        <v>17302188.190000005</v>
      </c>
      <c r="P40" s="39">
        <f t="shared" si="6"/>
        <v>1.7209348000330877</v>
      </c>
      <c r="Q40" s="4">
        <v>13567943.880000003</v>
      </c>
      <c r="R40" s="39">
        <f t="shared" si="7"/>
        <v>1.4071464495270711</v>
      </c>
      <c r="S40" s="4"/>
      <c r="T40" s="39" t="e">
        <f t="shared" si="8"/>
        <v>#DIV/0!</v>
      </c>
      <c r="U40" s="4"/>
      <c r="V40" s="39" t="e">
        <f t="shared" si="9"/>
        <v>#DIV/0!</v>
      </c>
      <c r="W40" s="4"/>
      <c r="X40" s="39" t="e">
        <f t="shared" si="10"/>
        <v>#DIV/0!</v>
      </c>
      <c r="Y40" s="4"/>
      <c r="Z40" s="39" t="e">
        <f t="shared" si="11"/>
        <v>#DIV/0!</v>
      </c>
      <c r="AA40" s="24">
        <f t="shared" si="12"/>
        <v>126982282.21000001</v>
      </c>
      <c r="AB40" s="8"/>
    </row>
    <row r="41" spans="1:28" ht="15" customHeight="1">
      <c r="A41" s="2" t="s">
        <v>62</v>
      </c>
      <c r="B41" s="3" t="s">
        <v>93</v>
      </c>
      <c r="C41" s="41">
        <v>21974612.76</v>
      </c>
      <c r="D41" s="39">
        <f t="shared" si="0"/>
        <v>3.1358425572572632</v>
      </c>
      <c r="E41" s="41">
        <v>22941410.04000001</v>
      </c>
      <c r="F41" s="39">
        <f t="shared" si="1"/>
        <v>3.116692460791673</v>
      </c>
      <c r="G41" s="41">
        <v>28396266.479999997</v>
      </c>
      <c r="H41" s="39">
        <f t="shared" si="2"/>
        <v>3.49611574305366</v>
      </c>
      <c r="I41" s="4">
        <v>31755653.679999996</v>
      </c>
      <c r="J41" s="39">
        <f t="shared" si="3"/>
        <v>2.01887768225051</v>
      </c>
      <c r="K41" s="4">
        <v>21036341.119999997</v>
      </c>
      <c r="L41" s="39">
        <f t="shared" si="4"/>
        <v>2.3845713346251687</v>
      </c>
      <c r="M41" s="4">
        <v>30499907.519999996</v>
      </c>
      <c r="N41" s="39">
        <f t="shared" si="5"/>
        <v>4.353128636678024</v>
      </c>
      <c r="O41" s="4">
        <v>32712331.770000022</v>
      </c>
      <c r="P41" s="39">
        <f t="shared" si="6"/>
        <v>3.253680373547075</v>
      </c>
      <c r="Q41" s="4">
        <v>41162468.67000002</v>
      </c>
      <c r="R41" s="39">
        <f t="shared" si="7"/>
        <v>4.269005101660238</v>
      </c>
      <c r="S41" s="4"/>
      <c r="T41" s="39" t="e">
        <f t="shared" si="8"/>
        <v>#DIV/0!</v>
      </c>
      <c r="U41" s="4"/>
      <c r="V41" s="39" t="e">
        <f t="shared" si="9"/>
        <v>#DIV/0!</v>
      </c>
      <c r="W41" s="4"/>
      <c r="X41" s="39" t="e">
        <f t="shared" si="10"/>
        <v>#DIV/0!</v>
      </c>
      <c r="Y41" s="4"/>
      <c r="Z41" s="39" t="e">
        <f t="shared" si="11"/>
        <v>#DIV/0!</v>
      </c>
      <c r="AA41" s="24">
        <f t="shared" si="12"/>
        <v>230478992.04</v>
      </c>
      <c r="AB41" s="8"/>
    </row>
    <row r="42" spans="1:28" ht="15" customHeight="1">
      <c r="A42" s="2" t="s">
        <v>63</v>
      </c>
      <c r="B42" s="3" t="s">
        <v>94</v>
      </c>
      <c r="C42" s="41">
        <v>22571645.650000013</v>
      </c>
      <c r="D42" s="39">
        <f t="shared" si="0"/>
        <v>3.2210409252554593</v>
      </c>
      <c r="E42" s="41">
        <v>24871369.899999995</v>
      </c>
      <c r="F42" s="39">
        <f t="shared" si="1"/>
        <v>3.378886080748108</v>
      </c>
      <c r="G42" s="41">
        <v>29996879.680000048</v>
      </c>
      <c r="H42" s="39">
        <f t="shared" si="2"/>
        <v>3.6931814034636643</v>
      </c>
      <c r="I42" s="4">
        <v>37017744.05000003</v>
      </c>
      <c r="J42" s="39">
        <f t="shared" si="3"/>
        <v>2.3534170659152585</v>
      </c>
      <c r="K42" s="4">
        <v>34610336.67000002</v>
      </c>
      <c r="L42" s="39">
        <f t="shared" si="4"/>
        <v>3.9232495914673757</v>
      </c>
      <c r="M42" s="4">
        <v>32013665.890000023</v>
      </c>
      <c r="N42" s="39">
        <f t="shared" si="5"/>
        <v>4.569181256022431</v>
      </c>
      <c r="O42" s="4">
        <v>46310659.70999999</v>
      </c>
      <c r="P42" s="39">
        <f t="shared" si="6"/>
        <v>4.606216568231026</v>
      </c>
      <c r="Q42" s="4">
        <v>34142795.370000005</v>
      </c>
      <c r="R42" s="39">
        <f t="shared" si="7"/>
        <v>3.5409870284505347</v>
      </c>
      <c r="S42" s="4"/>
      <c r="T42" s="39" t="e">
        <f t="shared" si="8"/>
        <v>#DIV/0!</v>
      </c>
      <c r="U42" s="4"/>
      <c r="V42" s="39" t="e">
        <f t="shared" si="9"/>
        <v>#DIV/0!</v>
      </c>
      <c r="W42" s="4"/>
      <c r="X42" s="39" t="e">
        <f t="shared" si="10"/>
        <v>#DIV/0!</v>
      </c>
      <c r="Y42" s="4"/>
      <c r="Z42" s="39" t="e">
        <f t="shared" si="11"/>
        <v>#DIV/0!</v>
      </c>
      <c r="AA42" s="24">
        <f t="shared" si="12"/>
        <v>261535096.92000014</v>
      </c>
      <c r="AB42" s="8"/>
    </row>
    <row r="43" spans="1:28" ht="15" customHeight="1">
      <c r="A43" s="2" t="s">
        <v>64</v>
      </c>
      <c r="B43" s="3" t="s">
        <v>95</v>
      </c>
      <c r="C43" s="41">
        <v>25418247.32</v>
      </c>
      <c r="D43" s="39">
        <f t="shared" si="0"/>
        <v>3.6272594446823083</v>
      </c>
      <c r="E43" s="41">
        <v>26381386.900000013</v>
      </c>
      <c r="F43" s="39">
        <f t="shared" si="1"/>
        <v>3.5840285977669666</v>
      </c>
      <c r="G43" s="41">
        <v>33733951.09000004</v>
      </c>
      <c r="H43" s="39">
        <f t="shared" si="2"/>
        <v>4.153285347009158</v>
      </c>
      <c r="I43" s="4">
        <v>28945872.469999984</v>
      </c>
      <c r="J43" s="39">
        <f t="shared" si="3"/>
        <v>1.8402447800895787</v>
      </c>
      <c r="K43" s="4">
        <v>32198241.150000017</v>
      </c>
      <c r="L43" s="39">
        <f t="shared" si="4"/>
        <v>3.6498268607482327</v>
      </c>
      <c r="M43" s="4">
        <v>35163346.73999999</v>
      </c>
      <c r="N43" s="39">
        <f t="shared" si="5"/>
        <v>5.018722484812728</v>
      </c>
      <c r="O43" s="4">
        <v>33320952.430000007</v>
      </c>
      <c r="P43" s="39">
        <f t="shared" si="6"/>
        <v>3.3142158654924487</v>
      </c>
      <c r="Q43" s="4">
        <v>32316647.779999986</v>
      </c>
      <c r="R43" s="39">
        <f t="shared" si="7"/>
        <v>3.351595244381559</v>
      </c>
      <c r="S43" s="4"/>
      <c r="T43" s="39" t="e">
        <f t="shared" si="8"/>
        <v>#DIV/0!</v>
      </c>
      <c r="U43" s="4"/>
      <c r="V43" s="39" t="e">
        <f t="shared" si="9"/>
        <v>#DIV/0!</v>
      </c>
      <c r="W43" s="4"/>
      <c r="X43" s="39" t="e">
        <f t="shared" si="10"/>
        <v>#DIV/0!</v>
      </c>
      <c r="Y43" s="4"/>
      <c r="Z43" s="39" t="e">
        <f t="shared" si="11"/>
        <v>#DIV/0!</v>
      </c>
      <c r="AA43" s="24">
        <f t="shared" si="12"/>
        <v>247478645.88000005</v>
      </c>
      <c r="AB43" s="8"/>
    </row>
    <row r="44" spans="1:28" ht="15" customHeight="1">
      <c r="A44" s="2" t="s">
        <v>65</v>
      </c>
      <c r="B44" s="3" t="s">
        <v>96</v>
      </c>
      <c r="C44" s="41">
        <v>11556800.639999999</v>
      </c>
      <c r="D44" s="39">
        <f t="shared" si="0"/>
        <v>1.649189802271172</v>
      </c>
      <c r="E44" s="41">
        <v>13180426.51</v>
      </c>
      <c r="F44" s="39">
        <f t="shared" si="1"/>
        <v>1.7906194894782363</v>
      </c>
      <c r="G44" s="41">
        <v>16325780.530000001</v>
      </c>
      <c r="H44" s="39">
        <f t="shared" si="2"/>
        <v>2.0100113643028448</v>
      </c>
      <c r="I44" s="4">
        <v>20458356.210000005</v>
      </c>
      <c r="J44" s="39">
        <f t="shared" si="3"/>
        <v>1.3006477266727814</v>
      </c>
      <c r="K44" s="4">
        <v>16553763.050000003</v>
      </c>
      <c r="L44" s="39">
        <f t="shared" si="4"/>
        <v>1.8764493608481334</v>
      </c>
      <c r="M44" s="4">
        <v>19611727.990000002</v>
      </c>
      <c r="N44" s="39">
        <f t="shared" si="5"/>
        <v>2.799102740623948</v>
      </c>
      <c r="O44" s="4">
        <v>19890496.310000014</v>
      </c>
      <c r="P44" s="39">
        <f t="shared" si="6"/>
        <v>1.978376776042264</v>
      </c>
      <c r="Q44" s="4">
        <v>13418387.069999995</v>
      </c>
      <c r="R44" s="39">
        <f t="shared" si="7"/>
        <v>1.391635747533063</v>
      </c>
      <c r="S44" s="4"/>
      <c r="T44" s="39" t="e">
        <f t="shared" si="8"/>
        <v>#DIV/0!</v>
      </c>
      <c r="U44" s="4"/>
      <c r="V44" s="39" t="e">
        <f t="shared" si="9"/>
        <v>#DIV/0!</v>
      </c>
      <c r="W44" s="4"/>
      <c r="X44" s="39" t="e">
        <f t="shared" si="10"/>
        <v>#DIV/0!</v>
      </c>
      <c r="Y44" s="4"/>
      <c r="Z44" s="39" t="e">
        <f t="shared" si="11"/>
        <v>#DIV/0!</v>
      </c>
      <c r="AA44" s="24">
        <f>+C44+E44+G44+I44+K44+M44+O44+Q44+S44+U44+W44+Y44</f>
        <v>130995738.31000002</v>
      </c>
      <c r="AB44" s="8"/>
    </row>
    <row r="45" spans="1:28" ht="15" customHeight="1">
      <c r="A45" s="2" t="s">
        <v>164</v>
      </c>
      <c r="B45" s="3" t="s">
        <v>162</v>
      </c>
      <c r="C45" s="41">
        <v>8854749.379999999</v>
      </c>
      <c r="D45" s="39">
        <f t="shared" si="0"/>
        <v>1.263599056006817</v>
      </c>
      <c r="E45" s="41">
        <v>9114953.17</v>
      </c>
      <c r="F45" s="39">
        <f t="shared" si="1"/>
        <v>1.238306877209198</v>
      </c>
      <c r="G45" s="41">
        <v>10011797.129999999</v>
      </c>
      <c r="H45" s="39">
        <f t="shared" si="2"/>
        <v>1.2326409736683261</v>
      </c>
      <c r="I45" s="4">
        <v>9704529.16</v>
      </c>
      <c r="J45" s="39">
        <f t="shared" si="3"/>
        <v>0.6169691084083296</v>
      </c>
      <c r="K45" s="4">
        <v>11098513.909999998</v>
      </c>
      <c r="L45" s="39">
        <f t="shared" si="4"/>
        <v>1.258070401870565</v>
      </c>
      <c r="M45" s="4">
        <v>11095094.73</v>
      </c>
      <c r="N45" s="39">
        <f t="shared" si="5"/>
        <v>1.583558066992409</v>
      </c>
      <c r="O45" s="4">
        <v>11284899.120000001</v>
      </c>
      <c r="P45" s="39">
        <f t="shared" si="6"/>
        <v>1.1224346537679615</v>
      </c>
      <c r="Q45" s="4">
        <v>8446101.670000002</v>
      </c>
      <c r="R45" s="39">
        <f t="shared" si="7"/>
        <v>0.8759545353665752</v>
      </c>
      <c r="S45" s="4"/>
      <c r="T45" s="39" t="e">
        <f t="shared" si="8"/>
        <v>#DIV/0!</v>
      </c>
      <c r="U45" s="4"/>
      <c r="V45" s="39" t="e">
        <f t="shared" si="9"/>
        <v>#DIV/0!</v>
      </c>
      <c r="W45" s="4"/>
      <c r="X45" s="39" t="e">
        <f t="shared" si="10"/>
        <v>#DIV/0!</v>
      </c>
      <c r="Y45" s="4"/>
      <c r="Z45" s="39" t="e">
        <f t="shared" si="11"/>
        <v>#DIV/0!</v>
      </c>
      <c r="AA45" s="24">
        <f>+C45+E45+G45+I45+K45+M45+O45+Q45+S45+U45+W45+Y45</f>
        <v>79610638.27</v>
      </c>
      <c r="AB45" s="8"/>
    </row>
    <row r="46" spans="1:28" ht="15" customHeight="1">
      <c r="A46" s="2" t="s">
        <v>165</v>
      </c>
      <c r="B46" s="3" t="s">
        <v>166</v>
      </c>
      <c r="C46" s="41">
        <v>433543.67000000004</v>
      </c>
      <c r="D46" s="39">
        <f t="shared" si="0"/>
        <v>0.061867970355783376</v>
      </c>
      <c r="E46" s="41">
        <v>798159.53</v>
      </c>
      <c r="F46" s="39">
        <f t="shared" si="1"/>
        <v>0.10843351761389919</v>
      </c>
      <c r="G46" s="41">
        <v>725008.9800000001</v>
      </c>
      <c r="H46" s="39">
        <f t="shared" si="2"/>
        <v>0.0892622736379278</v>
      </c>
      <c r="I46" s="4">
        <v>663596.7</v>
      </c>
      <c r="J46" s="39">
        <f t="shared" si="3"/>
        <v>0.042188410956530094</v>
      </c>
      <c r="K46" s="4">
        <v>920830.42</v>
      </c>
      <c r="L46" s="39">
        <f t="shared" si="4"/>
        <v>0.1043805959913458</v>
      </c>
      <c r="M46" s="4">
        <v>1785276.58</v>
      </c>
      <c r="N46" s="39">
        <f t="shared" si="5"/>
        <v>0.25480531702243686</v>
      </c>
      <c r="O46" s="4">
        <v>1139760.93</v>
      </c>
      <c r="P46" s="39">
        <f t="shared" si="6"/>
        <v>0.11336451936690414</v>
      </c>
      <c r="Q46" s="4">
        <v>1214336.32</v>
      </c>
      <c r="R46" s="39">
        <f t="shared" si="7"/>
        <v>0.12594016133414085</v>
      </c>
      <c r="S46" s="4"/>
      <c r="T46" s="39" t="e">
        <f t="shared" si="8"/>
        <v>#DIV/0!</v>
      </c>
      <c r="U46" s="4"/>
      <c r="V46" s="39" t="e">
        <f t="shared" si="9"/>
        <v>#DIV/0!</v>
      </c>
      <c r="W46" s="4"/>
      <c r="X46" s="39" t="e">
        <f t="shared" si="10"/>
        <v>#DIV/0!</v>
      </c>
      <c r="Y46" s="4"/>
      <c r="Z46" s="39" t="e">
        <f t="shared" si="11"/>
        <v>#DIV/0!</v>
      </c>
      <c r="AA46" s="24">
        <f t="shared" si="12"/>
        <v>7680513.13</v>
      </c>
      <c r="AB46" s="8"/>
    </row>
    <row r="47" spans="1:28" ht="18" customHeight="1">
      <c r="A47" s="58" t="s">
        <v>7</v>
      </c>
      <c r="B47" s="59"/>
      <c r="C47" s="42">
        <f>SUM(C13:C46)</f>
        <v>700756251.5900002</v>
      </c>
      <c r="D47" s="40">
        <f t="shared" si="0"/>
        <v>100</v>
      </c>
      <c r="E47" s="42">
        <f>SUM(E13:E46)</f>
        <v>736081930.7199996</v>
      </c>
      <c r="F47" s="40">
        <f t="shared" si="1"/>
        <v>100</v>
      </c>
      <c r="G47" s="6">
        <f aca="true" t="shared" si="13" ref="G47:AA47">SUM(G13:G46)</f>
        <v>812223294.85</v>
      </c>
      <c r="H47" s="40">
        <f t="shared" si="2"/>
        <v>100</v>
      </c>
      <c r="I47" s="6">
        <f t="shared" si="13"/>
        <v>1572935991.0800002</v>
      </c>
      <c r="J47" s="40">
        <f t="shared" si="3"/>
        <v>100</v>
      </c>
      <c r="K47" s="6">
        <f t="shared" si="13"/>
        <v>882185439.9799999</v>
      </c>
      <c r="L47" s="40">
        <f t="shared" si="4"/>
        <v>100</v>
      </c>
      <c r="M47" s="6">
        <f t="shared" si="13"/>
        <v>700643377.8</v>
      </c>
      <c r="N47" s="40">
        <f t="shared" si="5"/>
        <v>100</v>
      </c>
      <c r="O47" s="6">
        <f t="shared" si="13"/>
        <v>1005394753.4599999</v>
      </c>
      <c r="P47" s="40">
        <f t="shared" si="6"/>
        <v>100</v>
      </c>
      <c r="Q47" s="6">
        <f t="shared" si="13"/>
        <v>964216900.4199998</v>
      </c>
      <c r="R47" s="40">
        <f t="shared" si="7"/>
        <v>100</v>
      </c>
      <c r="S47" s="6">
        <f t="shared" si="13"/>
        <v>0</v>
      </c>
      <c r="T47" s="40" t="e">
        <f t="shared" si="8"/>
        <v>#DIV/0!</v>
      </c>
      <c r="U47" s="6">
        <f t="shared" si="13"/>
        <v>0</v>
      </c>
      <c r="V47" s="40" t="e">
        <f t="shared" si="9"/>
        <v>#DIV/0!</v>
      </c>
      <c r="W47" s="6">
        <f t="shared" si="13"/>
        <v>0</v>
      </c>
      <c r="X47" s="40" t="e">
        <f t="shared" si="10"/>
        <v>#DIV/0!</v>
      </c>
      <c r="Y47" s="6">
        <f t="shared" si="13"/>
        <v>0</v>
      </c>
      <c r="Z47" s="40" t="e">
        <f t="shared" si="11"/>
        <v>#DIV/0!</v>
      </c>
      <c r="AA47" s="6">
        <f t="shared" si="13"/>
        <v>7374437939.900001</v>
      </c>
      <c r="AB47" s="18"/>
    </row>
    <row r="48" spans="1:4" ht="12.75">
      <c r="A48" s="33" t="s">
        <v>170</v>
      </c>
      <c r="C48" s="17">
        <v>1000000</v>
      </c>
      <c r="D48" s="17"/>
    </row>
    <row r="49" spans="1:27" s="46" customFormat="1" ht="12.75">
      <c r="A49" s="45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</row>
    <row r="50" spans="1:27" s="16" customFormat="1" ht="12.75">
      <c r="A50" s="5" t="s">
        <v>145</v>
      </c>
      <c r="B50" s="22" t="s">
        <v>146</v>
      </c>
      <c r="C50" s="5" t="s">
        <v>103</v>
      </c>
      <c r="D50" s="5"/>
      <c r="E50" s="5"/>
      <c r="F50" s="5"/>
      <c r="G50" s="5"/>
      <c r="H50" s="5"/>
      <c r="I50" s="5"/>
      <c r="J50" s="5"/>
      <c r="K50" s="5"/>
      <c r="L50" s="5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</row>
    <row r="51" spans="1:28" s="16" customFormat="1" ht="12.75">
      <c r="A51" s="5" t="s">
        <v>127</v>
      </c>
      <c r="B51" s="18">
        <f aca="true" t="shared" si="14" ref="B51:B85">+AA13</f>
        <v>1118479907.6799998</v>
      </c>
      <c r="C51" s="51">
        <f>+B51/$B$85*100</f>
        <v>15.166985155958432</v>
      </c>
      <c r="D51" s="5"/>
      <c r="E51" s="5"/>
      <c r="F51" s="5"/>
      <c r="G51" s="5"/>
      <c r="H51" s="5"/>
      <c r="I51" s="5"/>
      <c r="J51" s="5"/>
      <c r="K51" s="5"/>
      <c r="L51" s="5"/>
      <c r="M51" s="8"/>
      <c r="N51" s="8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</row>
    <row r="52" spans="1:28" s="16" customFormat="1" ht="12.75">
      <c r="A52" s="5" t="s">
        <v>128</v>
      </c>
      <c r="B52" s="18">
        <f t="shared" si="14"/>
        <v>29791366.7</v>
      </c>
      <c r="C52" s="51">
        <f aca="true" t="shared" si="15" ref="C52:C84">+B52/$B$85*100</f>
        <v>0.4039815229688403</v>
      </c>
      <c r="D52" s="5"/>
      <c r="E52" s="5"/>
      <c r="F52" s="5"/>
      <c r="G52" s="5"/>
      <c r="H52" s="5"/>
      <c r="I52" s="5"/>
      <c r="J52" s="5"/>
      <c r="K52" s="5"/>
      <c r="L52" s="5"/>
      <c r="M52" s="8"/>
      <c r="N52" s="8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</row>
    <row r="53" spans="1:28" s="16" customFormat="1" ht="12.75">
      <c r="A53" s="5" t="s">
        <v>129</v>
      </c>
      <c r="B53" s="18">
        <f t="shared" si="14"/>
        <v>39839402.61999999</v>
      </c>
      <c r="C53" s="51">
        <f t="shared" si="15"/>
        <v>0.5402364620148966</v>
      </c>
      <c r="D53" s="5"/>
      <c r="E53" s="5"/>
      <c r="F53" s="5"/>
      <c r="G53" s="5"/>
      <c r="H53" s="5"/>
      <c r="I53" s="5"/>
      <c r="J53" s="5"/>
      <c r="K53" s="5"/>
      <c r="L53" s="5"/>
      <c r="M53" s="8"/>
      <c r="N53" s="8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</row>
    <row r="54" spans="1:28" s="16" customFormat="1" ht="12.75">
      <c r="A54" s="5" t="s">
        <v>130</v>
      </c>
      <c r="B54" s="18">
        <f t="shared" si="14"/>
        <v>31368035.589999996</v>
      </c>
      <c r="C54" s="51">
        <f t="shared" si="15"/>
        <v>0.4253617136064115</v>
      </c>
      <c r="D54" s="5"/>
      <c r="E54" s="5"/>
      <c r="F54" s="5"/>
      <c r="G54" s="5"/>
      <c r="H54" s="5"/>
      <c r="I54" s="5"/>
      <c r="J54" s="5"/>
      <c r="K54" s="5"/>
      <c r="L54" s="5"/>
      <c r="M54" s="8"/>
      <c r="N54" s="8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</row>
    <row r="55" spans="1:28" s="16" customFormat="1" ht="12.75">
      <c r="A55" s="5" t="s">
        <v>131</v>
      </c>
      <c r="B55" s="18">
        <f t="shared" si="14"/>
        <v>28033990.360000003</v>
      </c>
      <c r="C55" s="51">
        <f t="shared" si="15"/>
        <v>0.3801508750696755</v>
      </c>
      <c r="D55" s="5"/>
      <c r="E55" s="5"/>
      <c r="F55" s="5"/>
      <c r="G55" s="5"/>
      <c r="H55" s="5"/>
      <c r="I55" s="5"/>
      <c r="J55" s="5"/>
      <c r="K55" s="5"/>
      <c r="L55" s="5"/>
      <c r="M55" s="8"/>
      <c r="N55" s="8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</row>
    <row r="56" spans="1:28" s="16" customFormat="1" ht="12.75">
      <c r="A56" s="5" t="s">
        <v>132</v>
      </c>
      <c r="B56" s="18">
        <f t="shared" si="14"/>
        <v>142053078.98</v>
      </c>
      <c r="C56" s="51">
        <f t="shared" si="15"/>
        <v>1.92629024934104</v>
      </c>
      <c r="D56" s="5"/>
      <c r="E56" s="5"/>
      <c r="F56" s="5"/>
      <c r="G56" s="5"/>
      <c r="H56" s="5"/>
      <c r="I56" s="5"/>
      <c r="J56" s="5"/>
      <c r="K56" s="5"/>
      <c r="L56" s="5"/>
      <c r="M56" s="8"/>
      <c r="N56" s="8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</row>
    <row r="57" spans="1:28" s="16" customFormat="1" ht="12.75">
      <c r="A57" s="5" t="s">
        <v>133</v>
      </c>
      <c r="B57" s="18">
        <f t="shared" si="14"/>
        <v>108229610.98</v>
      </c>
      <c r="C57" s="51">
        <f t="shared" si="15"/>
        <v>1.4676319993746891</v>
      </c>
      <c r="D57" s="5"/>
      <c r="E57" s="5"/>
      <c r="F57" s="5"/>
      <c r="G57" s="5"/>
      <c r="H57" s="5"/>
      <c r="I57" s="5"/>
      <c r="J57" s="5"/>
      <c r="K57" s="5"/>
      <c r="L57" s="5"/>
      <c r="M57" s="8"/>
      <c r="N57" s="8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</row>
    <row r="58" spans="1:28" s="16" customFormat="1" ht="12.75">
      <c r="A58" s="5" t="s">
        <v>158</v>
      </c>
      <c r="B58" s="18">
        <f t="shared" si="14"/>
        <v>143924762.46</v>
      </c>
      <c r="C58" s="51">
        <f t="shared" si="15"/>
        <v>1.9516709426935885</v>
      </c>
      <c r="D58" s="5"/>
      <c r="E58" s="5"/>
      <c r="F58" s="5"/>
      <c r="G58" s="5"/>
      <c r="H58" s="5"/>
      <c r="I58" s="5"/>
      <c r="J58" s="5"/>
      <c r="K58" s="5"/>
      <c r="L58" s="5"/>
      <c r="M58" s="8"/>
      <c r="N58" s="8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</row>
    <row r="59" spans="1:28" s="16" customFormat="1" ht="12.75">
      <c r="A59" s="5" t="s">
        <v>134</v>
      </c>
      <c r="B59" s="18">
        <f t="shared" si="14"/>
        <v>30635093.02</v>
      </c>
      <c r="C59" s="51">
        <f t="shared" si="15"/>
        <v>0.41542275180385363</v>
      </c>
      <c r="D59" s="5"/>
      <c r="E59" s="5"/>
      <c r="F59" s="5"/>
      <c r="G59" s="5"/>
      <c r="H59" s="5"/>
      <c r="I59" s="5"/>
      <c r="J59" s="5"/>
      <c r="K59" s="5"/>
      <c r="L59" s="5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5"/>
    </row>
    <row r="60" spans="1:28" s="16" customFormat="1" ht="12.75">
      <c r="A60" s="5" t="s">
        <v>135</v>
      </c>
      <c r="B60" s="18">
        <f t="shared" si="14"/>
        <v>71911368.06000002</v>
      </c>
      <c r="C60" s="51">
        <f t="shared" si="15"/>
        <v>0.9751437146269504</v>
      </c>
      <c r="D60" s="5"/>
      <c r="E60" s="5"/>
      <c r="F60" s="5"/>
      <c r="G60" s="5"/>
      <c r="H60" s="5"/>
      <c r="I60" s="5"/>
      <c r="J60" s="5"/>
      <c r="K60" s="5"/>
      <c r="L60" s="5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5"/>
    </row>
    <row r="61" spans="1:28" s="16" customFormat="1" ht="12.75">
      <c r="A61" s="5" t="s">
        <v>136</v>
      </c>
      <c r="B61" s="18">
        <f t="shared" si="14"/>
        <v>153784508.11000004</v>
      </c>
      <c r="C61" s="51">
        <f t="shared" si="15"/>
        <v>2.0853725987432394</v>
      </c>
      <c r="D61" s="5"/>
      <c r="E61" s="5"/>
      <c r="F61" s="5"/>
      <c r="G61" s="5"/>
      <c r="H61" s="5"/>
      <c r="I61" s="5"/>
      <c r="J61" s="5"/>
      <c r="K61" s="5"/>
      <c r="L61" s="5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5"/>
    </row>
    <row r="62" spans="1:28" s="16" customFormat="1" ht="12.75">
      <c r="A62" s="5" t="s">
        <v>147</v>
      </c>
      <c r="B62" s="18">
        <f t="shared" si="14"/>
        <v>122981510.08000004</v>
      </c>
      <c r="C62" s="51">
        <f t="shared" si="15"/>
        <v>1.6676729953153244</v>
      </c>
      <c r="D62" s="5"/>
      <c r="E62" s="5"/>
      <c r="F62" s="5"/>
      <c r="G62" s="5"/>
      <c r="H62" s="5"/>
      <c r="I62" s="5"/>
      <c r="J62" s="5"/>
      <c r="K62" s="5"/>
      <c r="L62" s="5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5"/>
    </row>
    <row r="63" spans="1:28" s="16" customFormat="1" ht="12.75">
      <c r="A63" s="5" t="s">
        <v>155</v>
      </c>
      <c r="B63" s="18">
        <f t="shared" si="14"/>
        <v>185899697.48000002</v>
      </c>
      <c r="C63" s="51">
        <f t="shared" si="15"/>
        <v>2.5208659832117437</v>
      </c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5"/>
    </row>
    <row r="64" spans="1:28" s="16" customFormat="1" ht="12.75">
      <c r="A64" s="5" t="s">
        <v>157</v>
      </c>
      <c r="B64" s="18">
        <f t="shared" si="14"/>
        <v>170308897.1</v>
      </c>
      <c r="C64" s="51">
        <f t="shared" si="15"/>
        <v>2.309449187693746</v>
      </c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5"/>
    </row>
    <row r="65" spans="1:28" s="16" customFormat="1" ht="12.75">
      <c r="A65" s="5" t="s">
        <v>160</v>
      </c>
      <c r="B65" s="18">
        <f t="shared" si="14"/>
        <v>81792406.75999999</v>
      </c>
      <c r="C65" s="51">
        <f t="shared" si="15"/>
        <v>1.109134112004055</v>
      </c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5"/>
    </row>
    <row r="66" spans="1:28" s="16" customFormat="1" ht="12.75">
      <c r="A66" s="5" t="s">
        <v>154</v>
      </c>
      <c r="B66" s="18">
        <f t="shared" si="14"/>
        <v>55734096.43000001</v>
      </c>
      <c r="C66" s="51">
        <f t="shared" si="15"/>
        <v>0.7557741604746053</v>
      </c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5"/>
    </row>
    <row r="67" spans="1:28" s="16" customFormat="1" ht="12.75">
      <c r="A67" s="5" t="s">
        <v>156</v>
      </c>
      <c r="B67" s="18">
        <f t="shared" si="14"/>
        <v>34231897.81</v>
      </c>
      <c r="C67" s="51">
        <f t="shared" si="15"/>
        <v>0.46419670338244373</v>
      </c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5"/>
    </row>
    <row r="68" spans="1:28" s="16" customFormat="1" ht="12.75">
      <c r="A68" s="5" t="s">
        <v>148</v>
      </c>
      <c r="B68" s="18">
        <f t="shared" si="14"/>
        <v>37402884.919999994</v>
      </c>
      <c r="C68" s="51">
        <f t="shared" si="15"/>
        <v>0.5071964158465369</v>
      </c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5"/>
    </row>
    <row r="69" spans="1:28" s="16" customFormat="1" ht="12.75">
      <c r="A69" s="5" t="s">
        <v>149</v>
      </c>
      <c r="B69" s="18">
        <f t="shared" si="14"/>
        <v>83792511.08000001</v>
      </c>
      <c r="C69" s="51">
        <f t="shared" si="15"/>
        <v>1.1362562375992586</v>
      </c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5"/>
    </row>
    <row r="70" spans="1:28" s="16" customFormat="1" ht="12.75">
      <c r="A70" s="5" t="s">
        <v>137</v>
      </c>
      <c r="B70" s="18">
        <f t="shared" si="14"/>
        <v>51925247.660000004</v>
      </c>
      <c r="C70" s="51">
        <f t="shared" si="15"/>
        <v>0.7041248171478154</v>
      </c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5"/>
    </row>
    <row r="71" spans="1:28" s="16" customFormat="1" ht="12.75">
      <c r="A71" s="5" t="s">
        <v>159</v>
      </c>
      <c r="B71" s="18">
        <f t="shared" si="14"/>
        <v>28345479.239999995</v>
      </c>
      <c r="C71" s="51">
        <f t="shared" si="15"/>
        <v>0.38437477501348893</v>
      </c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5"/>
    </row>
    <row r="72" spans="1:28" s="16" customFormat="1" ht="12.75">
      <c r="A72" s="5" t="s">
        <v>138</v>
      </c>
      <c r="B72" s="18">
        <f t="shared" si="14"/>
        <v>63341325.42000002</v>
      </c>
      <c r="C72" s="51">
        <f t="shared" si="15"/>
        <v>0.8589308898687259</v>
      </c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5"/>
    </row>
    <row r="73" spans="1:28" s="16" customFormat="1" ht="12.75">
      <c r="A73" s="5" t="s">
        <v>139</v>
      </c>
      <c r="B73" s="18">
        <f t="shared" si="14"/>
        <v>42814271.43000003</v>
      </c>
      <c r="C73" s="51">
        <f t="shared" si="15"/>
        <v>0.5805767406130019</v>
      </c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5"/>
    </row>
    <row r="74" spans="1:28" s="16" customFormat="1" ht="12.75">
      <c r="A74" s="5" t="s">
        <v>140</v>
      </c>
      <c r="B74" s="18">
        <f t="shared" si="14"/>
        <v>2997140590.91</v>
      </c>
      <c r="C74" s="51">
        <f t="shared" si="15"/>
        <v>40.642291864627744</v>
      </c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5"/>
    </row>
    <row r="75" spans="1:28" s="16" customFormat="1" ht="12.75">
      <c r="A75" s="5" t="s">
        <v>141</v>
      </c>
      <c r="B75" s="18">
        <f t="shared" si="14"/>
        <v>277276733.09</v>
      </c>
      <c r="C75" s="51">
        <f t="shared" si="15"/>
        <v>3.759971069656326</v>
      </c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5"/>
    </row>
    <row r="76" spans="1:28" s="16" customFormat="1" ht="12.75">
      <c r="A76" s="5" t="s">
        <v>142</v>
      </c>
      <c r="B76" s="18">
        <f t="shared" si="14"/>
        <v>128508961.36000007</v>
      </c>
      <c r="C76" s="51">
        <f t="shared" si="15"/>
        <v>1.7426271996227916</v>
      </c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5"/>
    </row>
    <row r="77" spans="1:28" s="16" customFormat="1" ht="12.75">
      <c r="A77" s="5" t="s">
        <v>143</v>
      </c>
      <c r="B77" s="18">
        <f t="shared" si="14"/>
        <v>30128397.810000002</v>
      </c>
      <c r="C77" s="51">
        <f t="shared" si="15"/>
        <v>0.4085517846314475</v>
      </c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5"/>
    </row>
    <row r="78" spans="1:28" s="16" customFormat="1" ht="12.75">
      <c r="A78" s="5" t="s">
        <v>144</v>
      </c>
      <c r="B78" s="18">
        <f t="shared" si="14"/>
        <v>126982282.21000001</v>
      </c>
      <c r="C78" s="51">
        <f t="shared" si="15"/>
        <v>1.7219248876304452</v>
      </c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5"/>
    </row>
    <row r="79" spans="1:28" s="16" customFormat="1" ht="12.75">
      <c r="A79" s="5" t="s">
        <v>150</v>
      </c>
      <c r="B79" s="18">
        <f t="shared" si="14"/>
        <v>230478992.04</v>
      </c>
      <c r="C79" s="51">
        <f t="shared" si="15"/>
        <v>3.1253770649146633</v>
      </c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5"/>
    </row>
    <row r="80" spans="1:28" s="16" customFormat="1" ht="12.75">
      <c r="A80" s="5" t="s">
        <v>151</v>
      </c>
      <c r="B80" s="18">
        <f t="shared" si="14"/>
        <v>261535096.92000014</v>
      </c>
      <c r="C80" s="51">
        <f t="shared" si="15"/>
        <v>3.546508887205398</v>
      </c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5"/>
    </row>
    <row r="81" spans="1:28" s="16" customFormat="1" ht="12.75">
      <c r="A81" s="5" t="s">
        <v>152</v>
      </c>
      <c r="B81" s="18">
        <f t="shared" si="14"/>
        <v>247478645.88000005</v>
      </c>
      <c r="C81" s="51">
        <f t="shared" si="15"/>
        <v>3.355898414182816</v>
      </c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5"/>
    </row>
    <row r="82" spans="1:28" s="16" customFormat="1" ht="12.75">
      <c r="A82" s="5" t="s">
        <v>153</v>
      </c>
      <c r="B82" s="18">
        <f t="shared" si="14"/>
        <v>130995738.31000002</v>
      </c>
      <c r="C82" s="51">
        <f t="shared" si="15"/>
        <v>1.7763487790877843</v>
      </c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5"/>
    </row>
    <row r="83" spans="1:28" s="16" customFormat="1" ht="12.75">
      <c r="A83" s="5" t="s">
        <v>163</v>
      </c>
      <c r="B83" s="18">
        <f t="shared" si="14"/>
        <v>79610638.27</v>
      </c>
      <c r="C83" s="51">
        <f t="shared" si="15"/>
        <v>1.079548555683954</v>
      </c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5"/>
    </row>
    <row r="84" spans="1:28" s="16" customFormat="1" ht="12.75">
      <c r="A84" s="12" t="s">
        <v>167</v>
      </c>
      <c r="B84" s="18">
        <f t="shared" si="14"/>
        <v>7680513.13</v>
      </c>
      <c r="C84" s="51">
        <f t="shared" si="15"/>
        <v>0.10415048838425982</v>
      </c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5"/>
    </row>
    <row r="85" spans="1:27" s="46" customFormat="1" ht="12.75">
      <c r="A85" s="11"/>
      <c r="B85" s="18">
        <f t="shared" si="14"/>
        <v>7374437939.900001</v>
      </c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</row>
    <row r="86" spans="1:27" s="46" customFormat="1" ht="12.75">
      <c r="A86" s="49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</row>
    <row r="87" spans="1:27" s="46" customFormat="1" ht="12.75">
      <c r="A87" s="49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</row>
    <row r="88" spans="1:27" s="46" customFormat="1" ht="12.75">
      <c r="A88" s="49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</row>
    <row r="89" spans="1:27" s="46" customFormat="1" ht="12.75">
      <c r="A89" s="49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</row>
    <row r="90" spans="1:27" s="46" customFormat="1" ht="12.75">
      <c r="A90" s="49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</row>
    <row r="91" spans="1:27" s="46" customFormat="1" ht="12.75">
      <c r="A91" s="49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</row>
    <row r="92" spans="1:27" s="46" customFormat="1" ht="12.75">
      <c r="A92" s="49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</row>
    <row r="93" spans="1:27" s="46" customFormat="1" ht="12.75">
      <c r="A93" s="49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</row>
    <row r="94" spans="1:27" s="46" customFormat="1" ht="12.75">
      <c r="A94" s="49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</row>
    <row r="95" spans="1:27" s="46" customFormat="1" ht="12.75">
      <c r="A95" s="49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</row>
    <row r="96" spans="1:27" s="46" customFormat="1" ht="12.75">
      <c r="A96" s="49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</row>
    <row r="97" spans="1:27" s="46" customFormat="1" ht="12.75">
      <c r="A97" s="49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</row>
    <row r="98" spans="1:27" s="46" customFormat="1" ht="12.75">
      <c r="A98" s="49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</row>
    <row r="99" spans="1:27" s="46" customFormat="1" ht="12.75">
      <c r="A99" s="49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</row>
    <row r="100" spans="1:27" s="46" customFormat="1" ht="12.75">
      <c r="A100" s="49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</row>
    <row r="101" spans="1:27" s="46" customFormat="1" ht="12.75">
      <c r="A101" s="49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</row>
    <row r="102" spans="1:27" s="46" customFormat="1" ht="12.75">
      <c r="A102" s="49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</row>
    <row r="103" spans="1:27" s="46" customFormat="1" ht="12.75">
      <c r="A103" s="49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</row>
    <row r="104" spans="1:27" s="46" customFormat="1" ht="12.75">
      <c r="A104" s="49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</row>
    <row r="105" spans="1:27" s="46" customFormat="1" ht="12.75">
      <c r="A105" s="49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</row>
    <row r="106" spans="1:27" s="46" customFormat="1" ht="12.75">
      <c r="A106" s="49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</row>
    <row r="107" spans="1:27" s="46" customFormat="1" ht="12.75">
      <c r="A107" s="49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</row>
    <row r="108" spans="1:27" s="46" customFormat="1" ht="12.75">
      <c r="A108" s="49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  <c r="AA108" s="47"/>
    </row>
    <row r="109" spans="1:27" s="46" customFormat="1" ht="12.75">
      <c r="A109" s="49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47"/>
    </row>
    <row r="110" spans="1:27" s="46" customFormat="1" ht="12.75">
      <c r="A110" s="49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  <c r="AA110" s="47"/>
    </row>
    <row r="111" spans="1:27" s="46" customFormat="1" ht="12.75">
      <c r="A111" s="49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  <c r="AA111" s="47"/>
    </row>
    <row r="112" spans="1:27" s="46" customFormat="1" ht="12.75">
      <c r="A112" s="49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  <c r="AA112" s="47"/>
    </row>
    <row r="113" spans="1:27" s="46" customFormat="1" ht="12.75">
      <c r="A113" s="49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  <c r="AA113" s="47"/>
    </row>
    <row r="114" spans="1:27" s="46" customFormat="1" ht="12.75">
      <c r="A114" s="49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</row>
    <row r="115" spans="1:27" s="46" customFormat="1" ht="12.75">
      <c r="A115" s="49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  <c r="AA115" s="47"/>
    </row>
    <row r="116" spans="1:27" s="46" customFormat="1" ht="12.75">
      <c r="A116" s="49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  <c r="AA116" s="47"/>
    </row>
    <row r="117" spans="1:27" s="46" customFormat="1" ht="12.75">
      <c r="A117" s="49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  <c r="AA117" s="47"/>
    </row>
    <row r="118" spans="1:27" s="46" customFormat="1" ht="12.75">
      <c r="A118" s="49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  <c r="AA118" s="47"/>
    </row>
    <row r="119" spans="1:27" s="46" customFormat="1" ht="12.75">
      <c r="A119" s="49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  <c r="AA119" s="47"/>
    </row>
    <row r="120" spans="1:27" s="46" customFormat="1" ht="12.75">
      <c r="A120" s="49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  <c r="AA120" s="47"/>
    </row>
    <row r="121" spans="1:27" s="46" customFormat="1" ht="12.75">
      <c r="A121" s="49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  <c r="AA121" s="47"/>
    </row>
    <row r="122" spans="1:27" s="46" customFormat="1" ht="12.75">
      <c r="A122" s="49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  <c r="AA122" s="47"/>
    </row>
    <row r="123" spans="1:27" s="46" customFormat="1" ht="12.75">
      <c r="A123" s="49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  <c r="AA123" s="47"/>
    </row>
    <row r="124" spans="1:27" s="46" customFormat="1" ht="12.75">
      <c r="A124" s="49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  <c r="AA124" s="47"/>
    </row>
    <row r="125" spans="1:27" s="46" customFormat="1" ht="12.75">
      <c r="A125" s="49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  <c r="AA125" s="47"/>
    </row>
    <row r="126" spans="1:27" s="46" customFormat="1" ht="12.75">
      <c r="A126" s="49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  <c r="AA126" s="47"/>
    </row>
    <row r="127" spans="1:27" s="46" customFormat="1" ht="12.75">
      <c r="A127" s="49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  <c r="AA127" s="47"/>
    </row>
    <row r="128" spans="1:27" s="46" customFormat="1" ht="12.75">
      <c r="A128" s="49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  <c r="AA128" s="47"/>
    </row>
    <row r="129" spans="1:27" s="46" customFormat="1" ht="12.75">
      <c r="A129" s="49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  <c r="X129" s="47"/>
      <c r="Y129" s="47"/>
      <c r="Z129" s="47"/>
      <c r="AA129" s="47"/>
    </row>
    <row r="130" spans="1:27" s="46" customFormat="1" ht="12.75">
      <c r="A130" s="49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47"/>
      <c r="Z130" s="47"/>
      <c r="AA130" s="47"/>
    </row>
    <row r="131" spans="1:27" s="46" customFormat="1" ht="12.75">
      <c r="A131" s="49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  <c r="X131" s="47"/>
      <c r="Y131" s="47"/>
      <c r="Z131" s="47"/>
      <c r="AA131" s="47"/>
    </row>
    <row r="132" spans="1:27" s="46" customFormat="1" ht="12.75">
      <c r="A132" s="49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47"/>
      <c r="Y132" s="47"/>
      <c r="Z132" s="47"/>
      <c r="AA132" s="47"/>
    </row>
    <row r="133" spans="1:27" s="46" customFormat="1" ht="12.75">
      <c r="A133" s="49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7"/>
      <c r="Z133" s="47"/>
      <c r="AA133" s="47"/>
    </row>
    <row r="134" spans="1:27" s="46" customFormat="1" ht="12.75">
      <c r="A134" s="49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</row>
    <row r="135" spans="1:27" s="46" customFormat="1" ht="12.75">
      <c r="A135" s="49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  <c r="AA135" s="47"/>
    </row>
    <row r="136" spans="1:27" s="46" customFormat="1" ht="12.75">
      <c r="A136" s="49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  <c r="AA136" s="47"/>
    </row>
    <row r="137" spans="1:27" s="46" customFormat="1" ht="12.75">
      <c r="A137" s="49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  <c r="AA137" s="47"/>
    </row>
    <row r="138" spans="1:27" s="46" customFormat="1" ht="12.75">
      <c r="A138" s="49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7"/>
    </row>
    <row r="139" spans="1:27" s="46" customFormat="1" ht="12.75">
      <c r="A139" s="49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  <c r="AA139" s="47"/>
    </row>
    <row r="140" spans="1:27" s="46" customFormat="1" ht="12.75">
      <c r="A140" s="49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  <c r="AA140" s="47"/>
    </row>
    <row r="141" spans="1:27" s="46" customFormat="1" ht="12.75">
      <c r="A141" s="49"/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  <c r="AA141" s="47"/>
    </row>
    <row r="142" spans="1:27" s="46" customFormat="1" ht="12.75">
      <c r="A142" s="49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  <c r="AA142" s="47"/>
    </row>
    <row r="143" spans="1:27" s="46" customFormat="1" ht="12.75">
      <c r="A143" s="49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  <c r="AA143" s="47"/>
    </row>
    <row r="144" spans="1:27" s="46" customFormat="1" ht="12.75">
      <c r="A144" s="49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  <c r="AA144" s="47"/>
    </row>
    <row r="145" spans="1:27" s="46" customFormat="1" ht="12.75">
      <c r="A145" s="49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  <c r="AA145" s="47"/>
    </row>
    <row r="146" spans="1:27" s="46" customFormat="1" ht="12.75">
      <c r="A146" s="49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47"/>
      <c r="Y146" s="47"/>
      <c r="Z146" s="47"/>
      <c r="AA146" s="47"/>
    </row>
    <row r="147" spans="1:27" s="46" customFormat="1" ht="12.75">
      <c r="A147" s="49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  <c r="AA147" s="47"/>
    </row>
    <row r="148" spans="1:27" s="46" customFormat="1" ht="12.75">
      <c r="A148" s="49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7"/>
      <c r="Z148" s="47"/>
      <c r="AA148" s="47"/>
    </row>
    <row r="149" spans="1:27" s="46" customFormat="1" ht="12.75">
      <c r="A149" s="49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47"/>
      <c r="AA149" s="47"/>
    </row>
    <row r="150" spans="1:27" s="46" customFormat="1" ht="12.75">
      <c r="A150" s="49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  <c r="AA150" s="47"/>
    </row>
    <row r="151" spans="1:27" s="46" customFormat="1" ht="12.75">
      <c r="A151" s="49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  <c r="AA151" s="47"/>
    </row>
    <row r="152" spans="1:27" s="46" customFormat="1" ht="12.75">
      <c r="A152" s="49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  <c r="AA152" s="47"/>
    </row>
    <row r="153" spans="1:27" s="46" customFormat="1" ht="12.75">
      <c r="A153" s="49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  <c r="AA153" s="47"/>
    </row>
  </sheetData>
  <sheetProtection/>
  <mergeCells count="17">
    <mergeCell ref="AA10:AA12"/>
    <mergeCell ref="A47:B47"/>
    <mergeCell ref="Y11:Z11"/>
    <mergeCell ref="W11:X11"/>
    <mergeCell ref="U11:V11"/>
    <mergeCell ref="S11:T11"/>
    <mergeCell ref="B10:B12"/>
    <mergeCell ref="A10:A12"/>
    <mergeCell ref="E11:F11"/>
    <mergeCell ref="C11:D11"/>
    <mergeCell ref="C10:Z10"/>
    <mergeCell ref="Q11:R11"/>
    <mergeCell ref="O11:P11"/>
    <mergeCell ref="M11:N11"/>
    <mergeCell ref="K11:L11"/>
    <mergeCell ref="I11:J11"/>
    <mergeCell ref="G11:H11"/>
  </mergeCells>
  <conditionalFormatting sqref="AA50">
    <cfRule type="cellIs" priority="1" dxfId="0" operator="equal" stopIfTrue="1">
      <formula>0</formula>
    </cfRule>
  </conditionalFormatting>
  <printOptions horizontalCentered="1"/>
  <pageMargins left="0.31496062992125984" right="0.31496062992125984" top="0.29" bottom="0.38" header="0" footer="0"/>
  <pageSetup fitToHeight="1" fitToWidth="1" horizontalDpi="600" verticalDpi="600" orientation="portrait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0"/>
  <sheetViews>
    <sheetView showGridLines="0" zoomScale="140" zoomScaleNormal="140" zoomScalePageLayoutView="0" workbookViewId="0" topLeftCell="A1">
      <selection activeCell="A1" sqref="A1"/>
    </sheetView>
  </sheetViews>
  <sheetFormatPr defaultColWidth="11.421875" defaultRowHeight="12.75"/>
  <cols>
    <col min="1" max="1" width="11.421875" style="11" customWidth="1"/>
    <col min="2" max="2" width="67.140625" style="5" bestFit="1" customWidth="1"/>
    <col min="3" max="3" width="12.140625" style="5" bestFit="1" customWidth="1"/>
    <col min="4" max="4" width="11.421875" style="5" customWidth="1"/>
    <col min="5" max="5" width="12.140625" style="5" bestFit="1" customWidth="1"/>
    <col min="6" max="7" width="11.421875" style="5" customWidth="1"/>
    <col min="8" max="8" width="12.28125" style="5" bestFit="1" customWidth="1"/>
    <col min="9" max="9" width="13.7109375" style="18" bestFit="1" customWidth="1"/>
    <col min="10" max="10" width="15.57421875" style="18" bestFit="1" customWidth="1"/>
    <col min="11" max="14" width="11.421875" style="18" customWidth="1"/>
    <col min="15" max="15" width="11.421875" style="5" customWidth="1"/>
    <col min="16" max="19" width="11.421875" style="16" customWidth="1"/>
    <col min="20" max="16384" width="11.421875" style="5" customWidth="1"/>
  </cols>
  <sheetData>
    <row r="1" spans="1:13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36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36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</row>
    <row r="5" ht="4.5" customHeight="1">
      <c r="A5" s="10"/>
    </row>
    <row r="6" spans="1:19" ht="15.75">
      <c r="A6" s="21" t="s">
        <v>169</v>
      </c>
      <c r="P6" s="5"/>
      <c r="Q6" s="5"/>
      <c r="R6" s="5"/>
      <c r="S6" s="5"/>
    </row>
    <row r="7" spans="1:19" ht="15.75">
      <c r="A7" s="21" t="s">
        <v>9</v>
      </c>
      <c r="P7" s="5"/>
      <c r="Q7" s="5"/>
      <c r="R7" s="5"/>
      <c r="S7" s="5"/>
    </row>
    <row r="8" spans="1:19" ht="15.75">
      <c r="A8" s="21" t="s">
        <v>0</v>
      </c>
      <c r="P8" s="5"/>
      <c r="Q8" s="5"/>
      <c r="R8" s="5"/>
      <c r="S8" s="5"/>
    </row>
    <row r="9" spans="1:19" ht="12.75">
      <c r="A9" s="10"/>
      <c r="H9" s="20" t="s">
        <v>34</v>
      </c>
      <c r="P9" s="5"/>
      <c r="Q9" s="5"/>
      <c r="R9" s="5"/>
      <c r="S9" s="5"/>
    </row>
    <row r="10" spans="1:19" s="10" customFormat="1" ht="12.75">
      <c r="A10" s="63" t="s">
        <v>1</v>
      </c>
      <c r="B10" s="60" t="s">
        <v>33</v>
      </c>
      <c r="C10" s="58" t="s">
        <v>10</v>
      </c>
      <c r="D10" s="66"/>
      <c r="E10" s="66"/>
      <c r="F10" s="66"/>
      <c r="G10" s="59"/>
      <c r="H10" s="63" t="s">
        <v>30</v>
      </c>
      <c r="I10" s="34"/>
      <c r="J10" s="34"/>
      <c r="K10" s="34"/>
      <c r="L10" s="34"/>
      <c r="M10" s="34"/>
      <c r="N10" s="34"/>
      <c r="P10" s="23"/>
      <c r="Q10" s="23"/>
      <c r="R10" s="23"/>
      <c r="S10" s="23"/>
    </row>
    <row r="11" spans="1:19" s="10" customFormat="1" ht="12.75">
      <c r="A11" s="65"/>
      <c r="B11" s="62"/>
      <c r="C11" s="1">
        <v>1</v>
      </c>
      <c r="D11" s="1">
        <v>2</v>
      </c>
      <c r="E11" s="1">
        <v>3</v>
      </c>
      <c r="F11" s="1">
        <v>4</v>
      </c>
      <c r="G11" s="1">
        <v>5</v>
      </c>
      <c r="H11" s="62"/>
      <c r="I11" s="34"/>
      <c r="J11" s="34"/>
      <c r="K11" s="34"/>
      <c r="L11" s="34"/>
      <c r="M11" s="34"/>
      <c r="N11" s="34"/>
      <c r="P11" s="23"/>
      <c r="Q11" s="23"/>
      <c r="R11" s="23"/>
      <c r="S11" s="23"/>
    </row>
    <row r="12" spans="1:8" ht="15" customHeight="1">
      <c r="A12" s="2" t="s">
        <v>5</v>
      </c>
      <c r="B12" s="3" t="s">
        <v>6</v>
      </c>
      <c r="C12" s="15">
        <v>800549674.3500013</v>
      </c>
      <c r="D12" s="15">
        <v>24591625.32</v>
      </c>
      <c r="E12" s="15">
        <v>292910249.73000014</v>
      </c>
      <c r="F12" s="15">
        <v>428358.28</v>
      </c>
      <c r="G12" s="15">
        <v>0</v>
      </c>
      <c r="H12" s="24">
        <f>SUM(C12:G12)</f>
        <v>1118479907.6800015</v>
      </c>
    </row>
    <row r="13" spans="1:8" ht="15" customHeight="1">
      <c r="A13" s="2" t="s">
        <v>35</v>
      </c>
      <c r="B13" s="3" t="s">
        <v>66</v>
      </c>
      <c r="C13" s="15">
        <v>26904173.130000003</v>
      </c>
      <c r="D13" s="15">
        <v>759763.65</v>
      </c>
      <c r="E13" s="15">
        <v>135456</v>
      </c>
      <c r="F13" s="15">
        <v>1991973.92</v>
      </c>
      <c r="G13" s="15">
        <v>0</v>
      </c>
      <c r="H13" s="24">
        <f aca="true" t="shared" si="0" ref="H13:H45">SUM(C13:G13)</f>
        <v>29791366.700000003</v>
      </c>
    </row>
    <row r="14" spans="1:8" ht="15" customHeight="1">
      <c r="A14" s="2" t="s">
        <v>36</v>
      </c>
      <c r="B14" s="3" t="s">
        <v>67</v>
      </c>
      <c r="C14" s="15">
        <v>33598342.940000005</v>
      </c>
      <c r="D14" s="15">
        <v>744485.95</v>
      </c>
      <c r="E14" s="15">
        <v>1480323.22</v>
      </c>
      <c r="F14" s="15">
        <v>4016250.51</v>
      </c>
      <c r="G14" s="15">
        <v>0</v>
      </c>
      <c r="H14" s="24">
        <f t="shared" si="0"/>
        <v>39839402.620000005</v>
      </c>
    </row>
    <row r="15" spans="1:8" ht="15" customHeight="1">
      <c r="A15" s="2" t="s">
        <v>37</v>
      </c>
      <c r="B15" s="3" t="s">
        <v>68</v>
      </c>
      <c r="C15" s="15">
        <v>20016427.870000005</v>
      </c>
      <c r="D15" s="15">
        <v>6667831.84</v>
      </c>
      <c r="E15" s="15">
        <v>0</v>
      </c>
      <c r="F15" s="15">
        <v>4683775.879999999</v>
      </c>
      <c r="G15" s="15">
        <v>0</v>
      </c>
      <c r="H15" s="24">
        <f t="shared" si="0"/>
        <v>31368035.590000004</v>
      </c>
    </row>
    <row r="16" spans="1:8" ht="15" customHeight="1">
      <c r="A16" s="2" t="s">
        <v>38</v>
      </c>
      <c r="B16" s="3" t="s">
        <v>69</v>
      </c>
      <c r="C16" s="15">
        <v>26228891.210000012</v>
      </c>
      <c r="D16" s="15">
        <v>87591.67000000001</v>
      </c>
      <c r="E16" s="15">
        <v>522317.68</v>
      </c>
      <c r="F16" s="15">
        <v>1195189.7999999998</v>
      </c>
      <c r="G16" s="15">
        <v>0</v>
      </c>
      <c r="H16" s="24">
        <f t="shared" si="0"/>
        <v>28033990.360000014</v>
      </c>
    </row>
    <row r="17" spans="1:8" ht="15" customHeight="1">
      <c r="A17" s="2" t="s">
        <v>39</v>
      </c>
      <c r="B17" s="3" t="s">
        <v>70</v>
      </c>
      <c r="C17" s="15">
        <v>121144443.20999986</v>
      </c>
      <c r="D17" s="15">
        <v>3638469.84</v>
      </c>
      <c r="E17" s="15">
        <v>2919978.54</v>
      </c>
      <c r="F17" s="15">
        <v>14350187.389999999</v>
      </c>
      <c r="G17" s="15">
        <v>0</v>
      </c>
      <c r="H17" s="24">
        <f t="shared" si="0"/>
        <v>142053078.97999987</v>
      </c>
    </row>
    <row r="18" spans="1:8" ht="15" customHeight="1">
      <c r="A18" s="2" t="s">
        <v>40</v>
      </c>
      <c r="B18" s="3" t="s">
        <v>71</v>
      </c>
      <c r="C18" s="15">
        <v>89157073.28999999</v>
      </c>
      <c r="D18" s="15">
        <v>1602030.88</v>
      </c>
      <c r="E18" s="15">
        <v>5400335.380000001</v>
      </c>
      <c r="F18" s="15">
        <v>12070171.43</v>
      </c>
      <c r="G18" s="15">
        <v>0</v>
      </c>
      <c r="H18" s="24">
        <f t="shared" si="0"/>
        <v>108229610.97999999</v>
      </c>
    </row>
    <row r="19" spans="1:8" ht="15" customHeight="1">
      <c r="A19" s="2" t="s">
        <v>41</v>
      </c>
      <c r="B19" s="3" t="s">
        <v>72</v>
      </c>
      <c r="C19" s="15">
        <v>110186090.69000007</v>
      </c>
      <c r="D19" s="15">
        <v>1303409.22</v>
      </c>
      <c r="E19" s="15">
        <v>17233288.729999997</v>
      </c>
      <c r="F19" s="15">
        <v>15201973.819999998</v>
      </c>
      <c r="G19" s="15">
        <v>0</v>
      </c>
      <c r="H19" s="24">
        <f t="shared" si="0"/>
        <v>143924762.46000007</v>
      </c>
    </row>
    <row r="20" spans="1:8" ht="15" customHeight="1">
      <c r="A20" s="2" t="s">
        <v>42</v>
      </c>
      <c r="B20" s="3" t="s">
        <v>73</v>
      </c>
      <c r="C20" s="15">
        <v>26824708.16000001</v>
      </c>
      <c r="D20" s="15">
        <v>647808.39</v>
      </c>
      <c r="E20" s="15">
        <v>970579.54</v>
      </c>
      <c r="F20" s="15">
        <v>2191996.93</v>
      </c>
      <c r="G20" s="15">
        <v>0</v>
      </c>
      <c r="H20" s="24">
        <f t="shared" si="0"/>
        <v>30635093.02000001</v>
      </c>
    </row>
    <row r="21" spans="1:8" ht="15" customHeight="1">
      <c r="A21" s="2" t="s">
        <v>43</v>
      </c>
      <c r="B21" s="3" t="s">
        <v>74</v>
      </c>
      <c r="C21" s="15">
        <v>62377414.08999999</v>
      </c>
      <c r="D21" s="15">
        <v>1296962.5999999999</v>
      </c>
      <c r="E21" s="15">
        <v>4423241.3100000005</v>
      </c>
      <c r="F21" s="15">
        <v>3813750.06</v>
      </c>
      <c r="G21" s="15">
        <v>0</v>
      </c>
      <c r="H21" s="24">
        <f t="shared" si="0"/>
        <v>71911368.05999999</v>
      </c>
    </row>
    <row r="22" spans="1:8" ht="15" customHeight="1">
      <c r="A22" s="2" t="s">
        <v>44</v>
      </c>
      <c r="B22" s="3" t="s">
        <v>75</v>
      </c>
      <c r="C22" s="15">
        <v>122445219.59999989</v>
      </c>
      <c r="D22" s="15">
        <v>4825702.199999999</v>
      </c>
      <c r="E22" s="15">
        <v>7932397.029999999</v>
      </c>
      <c r="F22" s="15">
        <v>18581189.28</v>
      </c>
      <c r="G22" s="15">
        <v>0</v>
      </c>
      <c r="H22" s="24">
        <f t="shared" si="0"/>
        <v>153784508.1099999</v>
      </c>
    </row>
    <row r="23" spans="1:8" ht="15" customHeight="1">
      <c r="A23" s="2" t="s">
        <v>45</v>
      </c>
      <c r="B23" s="3" t="s">
        <v>76</v>
      </c>
      <c r="C23" s="15">
        <v>100876963.17000008</v>
      </c>
      <c r="D23" s="15">
        <v>1122933.85</v>
      </c>
      <c r="E23" s="15">
        <v>6260485.11</v>
      </c>
      <c r="F23" s="15">
        <v>14721127.95</v>
      </c>
      <c r="G23" s="15">
        <v>0</v>
      </c>
      <c r="H23" s="24">
        <f t="shared" si="0"/>
        <v>122981510.08000007</v>
      </c>
    </row>
    <row r="24" spans="1:8" ht="15" customHeight="1">
      <c r="A24" s="2" t="s">
        <v>46</v>
      </c>
      <c r="B24" s="3" t="s">
        <v>77</v>
      </c>
      <c r="C24" s="15">
        <v>161355274.3899998</v>
      </c>
      <c r="D24" s="15">
        <v>2673361.5600000005</v>
      </c>
      <c r="E24" s="15">
        <v>11794999.549999999</v>
      </c>
      <c r="F24" s="15">
        <v>10076061.979999999</v>
      </c>
      <c r="G24" s="15">
        <v>0</v>
      </c>
      <c r="H24" s="24">
        <f t="shared" si="0"/>
        <v>185899697.4799998</v>
      </c>
    </row>
    <row r="25" spans="1:8" ht="15" customHeight="1">
      <c r="A25" s="2" t="s">
        <v>47</v>
      </c>
      <c r="B25" s="3" t="s">
        <v>78</v>
      </c>
      <c r="C25" s="15">
        <v>136374386.77</v>
      </c>
      <c r="D25" s="15">
        <v>2022169.1899999997</v>
      </c>
      <c r="E25" s="15">
        <v>18282033.37</v>
      </c>
      <c r="F25" s="15">
        <v>13630307.77</v>
      </c>
      <c r="G25" s="15">
        <v>0</v>
      </c>
      <c r="H25" s="24">
        <f t="shared" si="0"/>
        <v>170308897.10000002</v>
      </c>
    </row>
    <row r="26" spans="1:8" ht="15" customHeight="1">
      <c r="A26" s="2" t="s">
        <v>48</v>
      </c>
      <c r="B26" s="3" t="s">
        <v>79</v>
      </c>
      <c r="C26" s="15">
        <v>71869664.71999995</v>
      </c>
      <c r="D26" s="15">
        <v>1226871.05</v>
      </c>
      <c r="E26" s="15">
        <v>5410654.0200000005</v>
      </c>
      <c r="F26" s="15">
        <v>3285216.9699999997</v>
      </c>
      <c r="G26" s="15">
        <v>0</v>
      </c>
      <c r="H26" s="24">
        <f t="shared" si="0"/>
        <v>81792406.75999995</v>
      </c>
    </row>
    <row r="27" spans="1:8" ht="15" customHeight="1">
      <c r="A27" s="2" t="s">
        <v>49</v>
      </c>
      <c r="B27" s="3" t="s">
        <v>80</v>
      </c>
      <c r="C27" s="15">
        <v>46441223.50999999</v>
      </c>
      <c r="D27" s="15">
        <v>2050162.49</v>
      </c>
      <c r="E27" s="15">
        <v>4027529.9399999995</v>
      </c>
      <c r="F27" s="15">
        <v>3215180.49</v>
      </c>
      <c r="G27" s="15">
        <v>0</v>
      </c>
      <c r="H27" s="24">
        <f t="shared" si="0"/>
        <v>55734096.42999999</v>
      </c>
    </row>
    <row r="28" spans="1:8" ht="15" customHeight="1">
      <c r="A28" s="2" t="s">
        <v>50</v>
      </c>
      <c r="B28" s="3" t="s">
        <v>81</v>
      </c>
      <c r="C28" s="15">
        <v>29761814.74000002</v>
      </c>
      <c r="D28" s="15">
        <v>246384.02</v>
      </c>
      <c r="E28" s="15">
        <v>1918394.0299999998</v>
      </c>
      <c r="F28" s="15">
        <v>2305305.02</v>
      </c>
      <c r="G28" s="15">
        <v>0</v>
      </c>
      <c r="H28" s="24">
        <f t="shared" si="0"/>
        <v>34231897.810000025</v>
      </c>
    </row>
    <row r="29" spans="1:8" ht="15" customHeight="1">
      <c r="A29" s="2" t="s">
        <v>51</v>
      </c>
      <c r="B29" s="3" t="s">
        <v>82</v>
      </c>
      <c r="C29" s="15">
        <v>34692721.31000001</v>
      </c>
      <c r="D29" s="15">
        <v>705889.7000000001</v>
      </c>
      <c r="E29" s="15">
        <v>178383</v>
      </c>
      <c r="F29" s="15">
        <v>1825890.91</v>
      </c>
      <c r="G29" s="15">
        <v>0</v>
      </c>
      <c r="H29" s="24">
        <f t="shared" si="0"/>
        <v>37402884.92000001</v>
      </c>
    </row>
    <row r="30" spans="1:8" ht="15" customHeight="1">
      <c r="A30" s="2" t="s">
        <v>52</v>
      </c>
      <c r="B30" s="3" t="s">
        <v>83</v>
      </c>
      <c r="C30" s="15">
        <v>70910002.17</v>
      </c>
      <c r="D30" s="15">
        <v>1458856.4699999997</v>
      </c>
      <c r="E30" s="15">
        <v>2219645.1399999997</v>
      </c>
      <c r="F30" s="15">
        <v>9204007.299999999</v>
      </c>
      <c r="G30" s="15">
        <v>0</v>
      </c>
      <c r="H30" s="24">
        <f t="shared" si="0"/>
        <v>83792511.08</v>
      </c>
    </row>
    <row r="31" spans="1:8" ht="15" customHeight="1">
      <c r="A31" s="2" t="s">
        <v>53</v>
      </c>
      <c r="B31" s="3" t="s">
        <v>84</v>
      </c>
      <c r="C31" s="15">
        <v>40643042.05999998</v>
      </c>
      <c r="D31" s="15">
        <v>627436.46</v>
      </c>
      <c r="E31" s="15">
        <v>6418598.38</v>
      </c>
      <c r="F31" s="15">
        <v>4236170.76</v>
      </c>
      <c r="G31" s="15">
        <v>0</v>
      </c>
      <c r="H31" s="24">
        <f t="shared" si="0"/>
        <v>51925247.65999998</v>
      </c>
    </row>
    <row r="32" spans="1:8" ht="15" customHeight="1">
      <c r="A32" s="2" t="s">
        <v>54</v>
      </c>
      <c r="B32" s="3" t="s">
        <v>85</v>
      </c>
      <c r="C32" s="15">
        <v>23218860.94</v>
      </c>
      <c r="D32" s="15">
        <v>1189933.35</v>
      </c>
      <c r="E32" s="15">
        <v>1910774.94</v>
      </c>
      <c r="F32" s="15">
        <v>2025910.0099999998</v>
      </c>
      <c r="G32" s="15">
        <v>0</v>
      </c>
      <c r="H32" s="24">
        <f t="shared" si="0"/>
        <v>28345479.240000002</v>
      </c>
    </row>
    <row r="33" spans="1:8" ht="15" customHeight="1">
      <c r="A33" s="2" t="s">
        <v>55</v>
      </c>
      <c r="B33" s="3" t="s">
        <v>86</v>
      </c>
      <c r="C33" s="15">
        <v>52385764.92999998</v>
      </c>
      <c r="D33" s="15">
        <v>665419.78</v>
      </c>
      <c r="E33" s="15">
        <v>5401583.07</v>
      </c>
      <c r="F33" s="15">
        <v>4888557.640000001</v>
      </c>
      <c r="G33" s="15">
        <v>0</v>
      </c>
      <c r="H33" s="24">
        <f t="shared" si="0"/>
        <v>63341325.41999998</v>
      </c>
    </row>
    <row r="34" spans="1:8" ht="15" customHeight="1">
      <c r="A34" s="2" t="s">
        <v>56</v>
      </c>
      <c r="B34" s="3" t="s">
        <v>87</v>
      </c>
      <c r="C34" s="15">
        <v>38059350.83000002</v>
      </c>
      <c r="D34" s="15">
        <v>565171.5</v>
      </c>
      <c r="E34" s="15">
        <v>2359914.36</v>
      </c>
      <c r="F34" s="15">
        <v>1829834.74</v>
      </c>
      <c r="G34" s="15">
        <v>0</v>
      </c>
      <c r="H34" s="24">
        <f t="shared" si="0"/>
        <v>42814271.43000002</v>
      </c>
    </row>
    <row r="35" spans="1:8" ht="15" customHeight="1">
      <c r="A35" s="2" t="s">
        <v>57</v>
      </c>
      <c r="B35" s="3" t="s">
        <v>88</v>
      </c>
      <c r="C35" s="15">
        <v>1908301145.070001</v>
      </c>
      <c r="D35" s="15">
        <v>9636342.33</v>
      </c>
      <c r="E35" s="15">
        <v>1079203103.51</v>
      </c>
      <c r="F35" s="15">
        <v>0</v>
      </c>
      <c r="G35" s="15">
        <v>0</v>
      </c>
      <c r="H35" s="24">
        <f t="shared" si="0"/>
        <v>2997140590.910001</v>
      </c>
    </row>
    <row r="36" spans="1:8" ht="15" customHeight="1">
      <c r="A36" s="2" t="s">
        <v>58</v>
      </c>
      <c r="B36" s="3" t="s">
        <v>89</v>
      </c>
      <c r="C36" s="15">
        <v>206340891.85000005</v>
      </c>
      <c r="D36" s="15">
        <v>2648566.6399999997</v>
      </c>
      <c r="E36" s="15">
        <v>66873576.09</v>
      </c>
      <c r="F36" s="15">
        <v>1413698.5099999998</v>
      </c>
      <c r="G36" s="15">
        <v>0</v>
      </c>
      <c r="H36" s="24">
        <f t="shared" si="0"/>
        <v>277276733.09000003</v>
      </c>
    </row>
    <row r="37" spans="1:8" ht="15" customHeight="1">
      <c r="A37" s="2" t="s">
        <v>59</v>
      </c>
      <c r="B37" s="3" t="s">
        <v>90</v>
      </c>
      <c r="C37" s="15">
        <v>86946828.68999994</v>
      </c>
      <c r="D37" s="15">
        <v>1853457.7799999996</v>
      </c>
      <c r="E37" s="15">
        <v>9346123.66</v>
      </c>
      <c r="F37" s="15">
        <v>30362551.229999997</v>
      </c>
      <c r="G37" s="15">
        <v>0</v>
      </c>
      <c r="H37" s="24">
        <f t="shared" si="0"/>
        <v>128508961.35999992</v>
      </c>
    </row>
    <row r="38" spans="1:8" ht="15" customHeight="1">
      <c r="A38" s="2" t="s">
        <v>60</v>
      </c>
      <c r="B38" s="3" t="s">
        <v>91</v>
      </c>
      <c r="C38" s="15">
        <v>25144093.199999996</v>
      </c>
      <c r="D38" s="15">
        <v>88076.79000000001</v>
      </c>
      <c r="E38" s="15">
        <v>3117951.16</v>
      </c>
      <c r="F38" s="15">
        <v>1778276.6600000001</v>
      </c>
      <c r="G38" s="15">
        <v>0</v>
      </c>
      <c r="H38" s="24">
        <f t="shared" si="0"/>
        <v>30128397.809999995</v>
      </c>
    </row>
    <row r="39" spans="1:8" ht="15" customHeight="1">
      <c r="A39" s="2" t="s">
        <v>61</v>
      </c>
      <c r="B39" s="3" t="s">
        <v>92</v>
      </c>
      <c r="C39" s="15">
        <v>70560167.53999998</v>
      </c>
      <c r="D39" s="15">
        <v>2055717.79</v>
      </c>
      <c r="E39" s="15">
        <v>42338055.410000004</v>
      </c>
      <c r="F39" s="15">
        <v>12028341.47</v>
      </c>
      <c r="G39" s="15">
        <v>0</v>
      </c>
      <c r="H39" s="24">
        <f t="shared" si="0"/>
        <v>126982282.20999998</v>
      </c>
    </row>
    <row r="40" spans="1:8" ht="15" customHeight="1">
      <c r="A40" s="2" t="s">
        <v>62</v>
      </c>
      <c r="B40" s="3" t="s">
        <v>93</v>
      </c>
      <c r="C40" s="15">
        <v>161940152.28</v>
      </c>
      <c r="D40" s="15">
        <v>389914.79</v>
      </c>
      <c r="E40" s="15">
        <v>52216021.21</v>
      </c>
      <c r="F40" s="15">
        <v>15932903.76</v>
      </c>
      <c r="G40" s="15">
        <v>0</v>
      </c>
      <c r="H40" s="24">
        <f t="shared" si="0"/>
        <v>230478992.04</v>
      </c>
    </row>
    <row r="41" spans="1:8" ht="15" customHeight="1">
      <c r="A41" s="2" t="s">
        <v>63</v>
      </c>
      <c r="B41" s="3" t="s">
        <v>94</v>
      </c>
      <c r="C41" s="15">
        <v>202527793.5099996</v>
      </c>
      <c r="D41" s="15">
        <v>3507900</v>
      </c>
      <c r="E41" s="15">
        <v>28402315.509999998</v>
      </c>
      <c r="F41" s="15">
        <v>26297750.9</v>
      </c>
      <c r="G41" s="15">
        <v>799337</v>
      </c>
      <c r="H41" s="24">
        <f t="shared" si="0"/>
        <v>261535096.9199996</v>
      </c>
    </row>
    <row r="42" spans="1:8" ht="15" customHeight="1">
      <c r="A42" s="2" t="s">
        <v>64</v>
      </c>
      <c r="B42" s="3" t="s">
        <v>95</v>
      </c>
      <c r="C42" s="15">
        <v>220810671.49000007</v>
      </c>
      <c r="D42" s="15">
        <v>2126090.36</v>
      </c>
      <c r="E42" s="15">
        <v>14940595.64</v>
      </c>
      <c r="F42" s="15">
        <v>9601288.39</v>
      </c>
      <c r="G42" s="15">
        <v>0</v>
      </c>
      <c r="H42" s="24">
        <f>SUM(C42:G42)</f>
        <v>247478645.88000005</v>
      </c>
    </row>
    <row r="43" spans="1:8" ht="15" customHeight="1">
      <c r="A43" s="2" t="s">
        <v>65</v>
      </c>
      <c r="B43" s="3" t="s">
        <v>96</v>
      </c>
      <c r="C43" s="15">
        <v>108780478.82</v>
      </c>
      <c r="D43" s="15">
        <v>1545147.6</v>
      </c>
      <c r="E43" s="15">
        <v>7880455.08</v>
      </c>
      <c r="F43" s="15">
        <v>12749656.81</v>
      </c>
      <c r="G43" s="15">
        <v>40000</v>
      </c>
      <c r="H43" s="24">
        <f>SUM(C43:G43)</f>
        <v>130995738.30999999</v>
      </c>
    </row>
    <row r="44" spans="1:8" ht="15" customHeight="1">
      <c r="A44" s="2" t="s">
        <v>164</v>
      </c>
      <c r="B44" s="3" t="s">
        <v>162</v>
      </c>
      <c r="C44" s="15">
        <v>57824690.14</v>
      </c>
      <c r="D44" s="15">
        <v>53228.7</v>
      </c>
      <c r="E44" s="15">
        <v>20635727.830000002</v>
      </c>
      <c r="F44" s="15">
        <v>1096991.6</v>
      </c>
      <c r="G44" s="15">
        <v>0</v>
      </c>
      <c r="H44" s="24">
        <f>SUM(C44:G44)</f>
        <v>79610638.27</v>
      </c>
    </row>
    <row r="45" spans="1:8" ht="15" customHeight="1">
      <c r="A45" s="2" t="s">
        <v>165</v>
      </c>
      <c r="B45" s="3" t="s">
        <v>166</v>
      </c>
      <c r="C45" s="15">
        <v>7408958.529999998</v>
      </c>
      <c r="D45" s="15">
        <v>271554.6</v>
      </c>
      <c r="E45" s="15">
        <v>0</v>
      </c>
      <c r="F45" s="15">
        <v>0</v>
      </c>
      <c r="G45" s="15">
        <v>0</v>
      </c>
      <c r="H45" s="24">
        <f t="shared" si="0"/>
        <v>7680513.129999998</v>
      </c>
    </row>
    <row r="46" spans="1:9" ht="19.5" customHeight="1">
      <c r="A46" s="58" t="s">
        <v>7</v>
      </c>
      <c r="B46" s="59"/>
      <c r="C46" s="6">
        <f aca="true" t="shared" si="1" ref="C46:H46">SUM(C12:C45)</f>
        <v>5302607399.2</v>
      </c>
      <c r="D46" s="6">
        <f t="shared" si="1"/>
        <v>84896268.36000003</v>
      </c>
      <c r="E46" s="6">
        <f t="shared" si="1"/>
        <v>1725065087.1700003</v>
      </c>
      <c r="F46" s="6">
        <f t="shared" si="1"/>
        <v>261029848.16999993</v>
      </c>
      <c r="G46" s="6">
        <f t="shared" si="1"/>
        <v>839337</v>
      </c>
      <c r="H46" s="6">
        <f t="shared" si="1"/>
        <v>7374437939.9000025</v>
      </c>
      <c r="I46" s="5"/>
    </row>
    <row r="47" spans="1:8" ht="12.75">
      <c r="A47" s="33" t="s">
        <v>170</v>
      </c>
      <c r="C47" s="8"/>
      <c r="D47" s="8"/>
      <c r="E47" s="8"/>
      <c r="F47" s="8"/>
      <c r="G47" s="8"/>
      <c r="H47" s="8"/>
    </row>
    <row r="48" spans="3:8" ht="12.75">
      <c r="C48" s="8"/>
      <c r="D48" s="8"/>
      <c r="E48" s="8"/>
      <c r="F48" s="8"/>
      <c r="G48" s="8"/>
      <c r="H48" s="8"/>
    </row>
    <row r="49" ht="12.75">
      <c r="A49" s="12" t="s">
        <v>8</v>
      </c>
    </row>
    <row r="50" ht="12.75">
      <c r="A50" s="12" t="s">
        <v>15</v>
      </c>
    </row>
    <row r="51" ht="12.75">
      <c r="A51" s="12" t="s">
        <v>16</v>
      </c>
    </row>
    <row r="52" ht="12.75">
      <c r="A52" s="12" t="s">
        <v>18</v>
      </c>
    </row>
    <row r="53" ht="12.75">
      <c r="A53" s="12" t="s">
        <v>17</v>
      </c>
    </row>
    <row r="54" ht="12.75">
      <c r="A54" s="12" t="s">
        <v>32</v>
      </c>
    </row>
    <row r="55" spans="1:14" s="46" customFormat="1" ht="12.75">
      <c r="A55" s="49"/>
      <c r="I55" s="48"/>
      <c r="J55" s="48"/>
      <c r="K55" s="48"/>
      <c r="L55" s="48"/>
      <c r="M55" s="48"/>
      <c r="N55" s="48"/>
    </row>
    <row r="56" spans="1:14" s="46" customFormat="1" ht="12.75">
      <c r="A56" s="49"/>
      <c r="I56" s="48"/>
      <c r="J56" s="48"/>
      <c r="K56" s="48"/>
      <c r="L56" s="48"/>
      <c r="M56" s="48"/>
      <c r="N56" s="48"/>
    </row>
    <row r="57" spans="1:14" s="46" customFormat="1" ht="12.75">
      <c r="A57" s="49"/>
      <c r="C57" s="67"/>
      <c r="D57" s="67"/>
      <c r="E57" s="67"/>
      <c r="F57" s="67"/>
      <c r="I57" s="48"/>
      <c r="J57" s="48"/>
      <c r="K57" s="48"/>
      <c r="L57" s="48"/>
      <c r="M57" s="48"/>
      <c r="N57" s="48"/>
    </row>
    <row r="58" spans="1:14" s="46" customFormat="1" ht="12.75">
      <c r="A58" s="49"/>
      <c r="C58" s="16">
        <v>1000000</v>
      </c>
      <c r="D58" s="16"/>
      <c r="E58" s="16"/>
      <c r="F58" s="16"/>
      <c r="I58" s="48"/>
      <c r="J58" s="48"/>
      <c r="K58" s="48"/>
      <c r="L58" s="48"/>
      <c r="M58" s="48"/>
      <c r="N58" s="48"/>
    </row>
    <row r="59" spans="1:14" s="46" customFormat="1" ht="12.75">
      <c r="A59" s="49"/>
      <c r="C59" s="16" t="s">
        <v>101</v>
      </c>
      <c r="D59" s="44" t="s">
        <v>102</v>
      </c>
      <c r="E59" s="44" t="s">
        <v>103</v>
      </c>
      <c r="F59" s="16"/>
      <c r="I59" s="48"/>
      <c r="J59" s="48"/>
      <c r="K59" s="48"/>
      <c r="L59" s="48"/>
      <c r="M59" s="48"/>
      <c r="N59" s="48"/>
    </row>
    <row r="60" spans="1:14" s="46" customFormat="1" ht="12.75">
      <c r="A60" s="49"/>
      <c r="C60" s="16" t="s">
        <v>97</v>
      </c>
      <c r="D60" s="25">
        <f>+C46/$C$58</f>
        <v>5302.6073992</v>
      </c>
      <c r="E60" s="25">
        <f>+C46/H46*100</f>
        <v>71.90524135418926</v>
      </c>
      <c r="F60" s="16"/>
      <c r="I60" s="48"/>
      <c r="J60" s="48"/>
      <c r="K60" s="48"/>
      <c r="L60" s="48"/>
      <c r="M60" s="48"/>
      <c r="N60" s="48"/>
    </row>
    <row r="61" spans="1:14" s="46" customFormat="1" ht="12.75">
      <c r="A61" s="49"/>
      <c r="C61" s="16" t="s">
        <v>98</v>
      </c>
      <c r="D61" s="25">
        <f>+D46/$C$58</f>
        <v>84.89626836000004</v>
      </c>
      <c r="E61" s="25">
        <f>+D46/H46*100</f>
        <v>1.151223578690137</v>
      </c>
      <c r="F61" s="16"/>
      <c r="I61" s="48"/>
      <c r="J61" s="48"/>
      <c r="K61" s="48"/>
      <c r="L61" s="48"/>
      <c r="M61" s="48"/>
      <c r="N61" s="48"/>
    </row>
    <row r="62" spans="1:14" s="46" customFormat="1" ht="12.75">
      <c r="A62" s="49"/>
      <c r="C62" s="16" t="s">
        <v>99</v>
      </c>
      <c r="D62" s="25">
        <f>+E46/$C$58</f>
        <v>1725.0650871700004</v>
      </c>
      <c r="E62" s="25">
        <f>+E46/H46*100</f>
        <v>23.392495824480317</v>
      </c>
      <c r="F62" s="16"/>
      <c r="I62" s="48"/>
      <c r="J62" s="48"/>
      <c r="K62" s="48"/>
      <c r="L62" s="48"/>
      <c r="M62" s="48"/>
      <c r="N62" s="48"/>
    </row>
    <row r="63" spans="1:14" s="46" customFormat="1" ht="12.75">
      <c r="A63" s="49"/>
      <c r="C63" s="16" t="s">
        <v>100</v>
      </c>
      <c r="D63" s="25">
        <f>+F46/$C$58</f>
        <v>261.0298481699999</v>
      </c>
      <c r="E63" s="25">
        <f>+F46/H46*100</f>
        <v>3.5396575345447885</v>
      </c>
      <c r="F63" s="16"/>
      <c r="I63" s="48"/>
      <c r="J63" s="48"/>
      <c r="K63" s="48"/>
      <c r="L63" s="48"/>
      <c r="M63" s="48"/>
      <c r="N63" s="48"/>
    </row>
    <row r="64" spans="1:14" s="46" customFormat="1" ht="12.75">
      <c r="A64" s="49"/>
      <c r="C64" s="16" t="s">
        <v>161</v>
      </c>
      <c r="D64" s="16">
        <f>+G46/C58</f>
        <v>0.839337</v>
      </c>
      <c r="E64" s="25">
        <f>+G46/H46*100</f>
        <v>0.011381708095456309</v>
      </c>
      <c r="F64" s="16"/>
      <c r="I64" s="48"/>
      <c r="J64" s="48"/>
      <c r="K64" s="48"/>
      <c r="L64" s="48"/>
      <c r="M64" s="48"/>
      <c r="N64" s="48"/>
    </row>
    <row r="65" spans="1:14" s="46" customFormat="1" ht="12.75">
      <c r="A65" s="49"/>
      <c r="C65" s="16"/>
      <c r="D65" s="16"/>
      <c r="E65" s="16"/>
      <c r="F65" s="16"/>
      <c r="I65" s="48"/>
      <c r="J65" s="48"/>
      <c r="K65" s="48"/>
      <c r="L65" s="48"/>
      <c r="M65" s="48"/>
      <c r="N65" s="48"/>
    </row>
    <row r="66" spans="1:14" s="46" customFormat="1" ht="12.75">
      <c r="A66" s="49"/>
      <c r="I66" s="48"/>
      <c r="J66" s="48"/>
      <c r="K66" s="48"/>
      <c r="L66" s="48"/>
      <c r="M66" s="48"/>
      <c r="N66" s="48"/>
    </row>
    <row r="67" spans="1:14" s="46" customFormat="1" ht="12.75">
      <c r="A67" s="49"/>
      <c r="I67" s="48"/>
      <c r="J67" s="48"/>
      <c r="K67" s="48"/>
      <c r="L67" s="48"/>
      <c r="M67" s="48"/>
      <c r="N67" s="48"/>
    </row>
    <row r="68" spans="1:14" s="46" customFormat="1" ht="12.75">
      <c r="A68" s="49"/>
      <c r="I68" s="48"/>
      <c r="J68" s="48"/>
      <c r="K68" s="48"/>
      <c r="L68" s="48"/>
      <c r="M68" s="48"/>
      <c r="N68" s="48"/>
    </row>
    <row r="69" spans="1:14" s="46" customFormat="1" ht="12.75">
      <c r="A69" s="49"/>
      <c r="I69" s="48"/>
      <c r="J69" s="48"/>
      <c r="K69" s="48"/>
      <c r="L69" s="48"/>
      <c r="M69" s="48"/>
      <c r="N69" s="48"/>
    </row>
    <row r="70" spans="1:14" s="46" customFormat="1" ht="12.75">
      <c r="A70" s="49"/>
      <c r="I70" s="48"/>
      <c r="J70" s="48"/>
      <c r="K70" s="48"/>
      <c r="L70" s="48"/>
      <c r="M70" s="48"/>
      <c r="N70" s="48"/>
    </row>
    <row r="71" spans="1:14" s="46" customFormat="1" ht="12.75">
      <c r="A71" s="49"/>
      <c r="I71" s="48"/>
      <c r="J71" s="48"/>
      <c r="K71" s="48"/>
      <c r="L71" s="48"/>
      <c r="M71" s="48"/>
      <c r="N71" s="48"/>
    </row>
    <row r="72" spans="1:14" s="46" customFormat="1" ht="12.75">
      <c r="A72" s="49"/>
      <c r="I72" s="48"/>
      <c r="J72" s="48"/>
      <c r="K72" s="48"/>
      <c r="L72" s="48"/>
      <c r="M72" s="48"/>
      <c r="N72" s="48"/>
    </row>
    <row r="73" spans="1:14" s="46" customFormat="1" ht="12.75">
      <c r="A73" s="49"/>
      <c r="I73" s="48"/>
      <c r="J73" s="48"/>
      <c r="K73" s="48"/>
      <c r="L73" s="48"/>
      <c r="M73" s="48"/>
      <c r="N73" s="48"/>
    </row>
    <row r="74" spans="1:14" s="46" customFormat="1" ht="12.75">
      <c r="A74" s="49"/>
      <c r="I74" s="48"/>
      <c r="J74" s="48"/>
      <c r="K74" s="48"/>
      <c r="L74" s="48"/>
      <c r="M74" s="48"/>
      <c r="N74" s="48"/>
    </row>
    <row r="75" spans="1:14" s="46" customFormat="1" ht="12.75">
      <c r="A75" s="49"/>
      <c r="I75" s="48"/>
      <c r="J75" s="48"/>
      <c r="K75" s="48"/>
      <c r="L75" s="48"/>
      <c r="M75" s="48"/>
      <c r="N75" s="48"/>
    </row>
    <row r="76" spans="1:14" s="46" customFormat="1" ht="12.75">
      <c r="A76" s="49"/>
      <c r="I76" s="48"/>
      <c r="J76" s="48"/>
      <c r="K76" s="48"/>
      <c r="L76" s="48"/>
      <c r="M76" s="48"/>
      <c r="N76" s="48"/>
    </row>
    <row r="77" spans="1:14" s="46" customFormat="1" ht="12.75">
      <c r="A77" s="49"/>
      <c r="I77" s="48"/>
      <c r="J77" s="48"/>
      <c r="K77" s="48"/>
      <c r="L77" s="48"/>
      <c r="M77" s="48"/>
      <c r="N77" s="48"/>
    </row>
    <row r="78" spans="1:14" s="46" customFormat="1" ht="12.75">
      <c r="A78" s="49"/>
      <c r="I78" s="48"/>
      <c r="J78" s="48"/>
      <c r="K78" s="48"/>
      <c r="L78" s="48"/>
      <c r="M78" s="48"/>
      <c r="N78" s="48"/>
    </row>
    <row r="79" spans="1:14" s="46" customFormat="1" ht="12.75">
      <c r="A79" s="49"/>
      <c r="I79" s="48"/>
      <c r="J79" s="48"/>
      <c r="K79" s="48"/>
      <c r="L79" s="48"/>
      <c r="M79" s="48"/>
      <c r="N79" s="48"/>
    </row>
    <row r="80" spans="1:14" s="46" customFormat="1" ht="12.75">
      <c r="A80" s="49"/>
      <c r="I80" s="48"/>
      <c r="J80" s="48"/>
      <c r="K80" s="48"/>
      <c r="L80" s="48"/>
      <c r="M80" s="48"/>
      <c r="N80" s="48"/>
    </row>
  </sheetData>
  <sheetProtection/>
  <mergeCells count="6">
    <mergeCell ref="H10:H11"/>
    <mergeCell ref="A46:B46"/>
    <mergeCell ref="A10:A11"/>
    <mergeCell ref="B10:B11"/>
    <mergeCell ref="C10:G10"/>
    <mergeCell ref="C57:F57"/>
  </mergeCells>
  <conditionalFormatting sqref="H48">
    <cfRule type="cellIs" priority="1" dxfId="0" operator="equal" stopIfTrue="1">
      <formula>0</formula>
    </cfRule>
  </conditionalFormatting>
  <printOptions horizontalCentered="1"/>
  <pageMargins left="0.2755905511811024" right="0.2755905511811024" top="0.7086614173228347" bottom="0.984251968503937" header="0" footer="0"/>
  <pageSetup fitToHeight="1" fitToWidth="1" horizontalDpi="600" verticalDpi="600" orientation="portrait" paperSize="9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9"/>
  <sheetViews>
    <sheetView showGridLines="0" zoomScale="140" zoomScaleNormal="140" zoomScalePageLayoutView="0" workbookViewId="0" topLeftCell="A1">
      <selection activeCell="A1" sqref="A1"/>
    </sheetView>
  </sheetViews>
  <sheetFormatPr defaultColWidth="11.421875" defaultRowHeight="12.75"/>
  <cols>
    <col min="1" max="1" width="11.421875" style="11" customWidth="1"/>
    <col min="2" max="2" width="67.140625" style="5" bestFit="1" customWidth="1"/>
    <col min="3" max="4" width="11.421875" style="5" customWidth="1"/>
    <col min="5" max="5" width="12.140625" style="5" bestFit="1" customWidth="1"/>
    <col min="6" max="9" width="11.421875" style="5" customWidth="1"/>
    <col min="10" max="10" width="11.421875" style="5" bestFit="1" customWidth="1"/>
    <col min="11" max="11" width="11.421875" style="5" customWidth="1"/>
    <col min="12" max="12" width="16.00390625" style="18" bestFit="1" customWidth="1"/>
    <col min="13" max="16" width="11.421875" style="5" customWidth="1"/>
    <col min="17" max="20" width="11.421875" style="16" customWidth="1"/>
    <col min="21" max="16384" width="11.421875" style="5" customWidth="1"/>
  </cols>
  <sheetData>
    <row r="1" spans="1:13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18"/>
      <c r="M1" s="5"/>
    </row>
    <row r="2" spans="1:13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18"/>
      <c r="M2" s="5"/>
    </row>
    <row r="3" spans="1:13" s="36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18"/>
      <c r="M3" s="5"/>
    </row>
    <row r="4" spans="1:13" s="36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18"/>
      <c r="M4" s="5"/>
    </row>
    <row r="5" ht="4.5" customHeight="1">
      <c r="A5" s="10"/>
    </row>
    <row r="6" spans="1:20" ht="15.75">
      <c r="A6" s="21" t="s">
        <v>169</v>
      </c>
      <c r="Q6" s="5"/>
      <c r="R6" s="5"/>
      <c r="S6" s="5"/>
      <c r="T6" s="5"/>
    </row>
    <row r="7" spans="1:20" ht="15.75">
      <c r="A7" s="21" t="s">
        <v>11</v>
      </c>
      <c r="Q7" s="5"/>
      <c r="R7" s="5"/>
      <c r="S7" s="5"/>
      <c r="T7" s="5"/>
    </row>
    <row r="8" spans="1:20" ht="15.75">
      <c r="A8" s="21" t="s">
        <v>0</v>
      </c>
      <c r="Q8" s="5"/>
      <c r="R8" s="5"/>
      <c r="S8" s="5"/>
      <c r="T8" s="5"/>
    </row>
    <row r="9" spans="1:20" ht="12.75">
      <c r="A9" s="10"/>
      <c r="J9" s="20" t="s">
        <v>34</v>
      </c>
      <c r="Q9" s="5"/>
      <c r="R9" s="5"/>
      <c r="S9" s="5"/>
      <c r="T9" s="5"/>
    </row>
    <row r="10" spans="1:20" s="10" customFormat="1" ht="12.75">
      <c r="A10" s="63" t="s">
        <v>1</v>
      </c>
      <c r="B10" s="60" t="s">
        <v>33</v>
      </c>
      <c r="C10" s="58" t="s">
        <v>12</v>
      </c>
      <c r="D10" s="66"/>
      <c r="E10" s="66"/>
      <c r="F10" s="66"/>
      <c r="G10" s="66"/>
      <c r="H10" s="66"/>
      <c r="I10" s="66"/>
      <c r="J10" s="63" t="s">
        <v>30</v>
      </c>
      <c r="L10" s="34"/>
      <c r="Q10" s="23"/>
      <c r="R10" s="23"/>
      <c r="S10" s="23"/>
      <c r="T10" s="23"/>
    </row>
    <row r="11" spans="1:20" s="10" customFormat="1" ht="12.75">
      <c r="A11" s="65"/>
      <c r="B11" s="62"/>
      <c r="C11" s="7" t="s">
        <v>105</v>
      </c>
      <c r="D11" s="7" t="s">
        <v>106</v>
      </c>
      <c r="E11" s="7" t="s">
        <v>107</v>
      </c>
      <c r="F11" s="7" t="s">
        <v>108</v>
      </c>
      <c r="G11" s="7" t="s">
        <v>109</v>
      </c>
      <c r="H11" s="7" t="s">
        <v>110</v>
      </c>
      <c r="I11" s="7" t="s">
        <v>117</v>
      </c>
      <c r="J11" s="62"/>
      <c r="L11" s="34"/>
      <c r="Q11" s="23"/>
      <c r="R11" s="23"/>
      <c r="S11" s="23"/>
      <c r="T11" s="23"/>
    </row>
    <row r="12" spans="1:13" ht="15" customHeight="1">
      <c r="A12" s="2" t="s">
        <v>5</v>
      </c>
      <c r="B12" s="3" t="s">
        <v>6</v>
      </c>
      <c r="C12" s="15">
        <v>504363136.8799999</v>
      </c>
      <c r="D12" s="15">
        <v>16900709.279999997</v>
      </c>
      <c r="E12" s="15">
        <v>256895580.4799999</v>
      </c>
      <c r="F12" s="15">
        <v>879053</v>
      </c>
      <c r="G12" s="15">
        <v>11127974</v>
      </c>
      <c r="H12" s="43">
        <v>0</v>
      </c>
      <c r="I12" s="43">
        <v>10383220.709999993</v>
      </c>
      <c r="J12" s="24">
        <f>SUM(C12:I12)</f>
        <v>800549674.3499998</v>
      </c>
      <c r="M12" s="31"/>
    </row>
    <row r="13" spans="1:13" ht="15" customHeight="1">
      <c r="A13" s="2" t="s">
        <v>35</v>
      </c>
      <c r="B13" s="3" t="s">
        <v>66</v>
      </c>
      <c r="C13" s="15">
        <v>17628885.37</v>
      </c>
      <c r="D13" s="15">
        <v>655340.0700000001</v>
      </c>
      <c r="E13" s="15">
        <v>8019132.109999998</v>
      </c>
      <c r="F13" s="15">
        <v>0</v>
      </c>
      <c r="G13" s="15">
        <v>53340.49</v>
      </c>
      <c r="H13" s="43">
        <v>0</v>
      </c>
      <c r="I13" s="43">
        <v>547475.09</v>
      </c>
      <c r="J13" s="24">
        <f aca="true" t="shared" si="0" ref="J13:J45">SUM(C13:I13)</f>
        <v>26904173.129999995</v>
      </c>
      <c r="M13" s="31"/>
    </row>
    <row r="14" spans="1:13" ht="15" customHeight="1">
      <c r="A14" s="2" t="s">
        <v>36</v>
      </c>
      <c r="B14" s="3" t="s">
        <v>67</v>
      </c>
      <c r="C14" s="15">
        <v>19179892.629999995</v>
      </c>
      <c r="D14" s="15">
        <v>1303653.9900000002</v>
      </c>
      <c r="E14" s="15">
        <v>13056061.399999999</v>
      </c>
      <c r="F14" s="15">
        <v>0</v>
      </c>
      <c r="G14" s="15">
        <v>50000</v>
      </c>
      <c r="H14" s="43">
        <v>0</v>
      </c>
      <c r="I14" s="43">
        <v>8734.92</v>
      </c>
      <c r="J14" s="24">
        <f t="shared" si="0"/>
        <v>33598342.94</v>
      </c>
      <c r="M14" s="31"/>
    </row>
    <row r="15" spans="1:13" ht="15" customHeight="1">
      <c r="A15" s="2" t="s">
        <v>37</v>
      </c>
      <c r="B15" s="3" t="s">
        <v>68</v>
      </c>
      <c r="C15" s="15">
        <v>9504419.109999998</v>
      </c>
      <c r="D15" s="15">
        <v>441061.84</v>
      </c>
      <c r="E15" s="15">
        <v>9623162.92</v>
      </c>
      <c r="F15" s="15">
        <v>0</v>
      </c>
      <c r="G15" s="15">
        <v>64774</v>
      </c>
      <c r="H15" s="43">
        <v>0</v>
      </c>
      <c r="I15" s="43">
        <v>383010</v>
      </c>
      <c r="J15" s="24">
        <f t="shared" si="0"/>
        <v>20016427.869999997</v>
      </c>
      <c r="M15" s="31"/>
    </row>
    <row r="16" spans="1:13" ht="15" customHeight="1">
      <c r="A16" s="2" t="s">
        <v>38</v>
      </c>
      <c r="B16" s="3" t="s">
        <v>69</v>
      </c>
      <c r="C16" s="15">
        <v>13165081.509999996</v>
      </c>
      <c r="D16" s="15">
        <v>1093807.4</v>
      </c>
      <c r="E16" s="15">
        <v>11952475.829999998</v>
      </c>
      <c r="F16" s="15">
        <v>0</v>
      </c>
      <c r="G16" s="15">
        <v>0</v>
      </c>
      <c r="H16" s="43">
        <v>0</v>
      </c>
      <c r="I16" s="43">
        <v>17526.47</v>
      </c>
      <c r="J16" s="24">
        <f t="shared" si="0"/>
        <v>26228891.209999993</v>
      </c>
      <c r="M16" s="31"/>
    </row>
    <row r="17" spans="1:13" ht="15" customHeight="1">
      <c r="A17" s="2" t="s">
        <v>39</v>
      </c>
      <c r="B17" s="3" t="s">
        <v>70</v>
      </c>
      <c r="C17" s="15">
        <v>77648454.03999996</v>
      </c>
      <c r="D17" s="15">
        <v>9122791.08</v>
      </c>
      <c r="E17" s="15">
        <v>34142746.10000001</v>
      </c>
      <c r="F17" s="15">
        <v>0</v>
      </c>
      <c r="G17" s="15">
        <v>216130.72</v>
      </c>
      <c r="H17" s="43">
        <v>0</v>
      </c>
      <c r="I17" s="43">
        <v>14321.27</v>
      </c>
      <c r="J17" s="24">
        <f t="shared" si="0"/>
        <v>121144443.20999996</v>
      </c>
      <c r="M17" s="31"/>
    </row>
    <row r="18" spans="1:13" ht="15" customHeight="1">
      <c r="A18" s="2" t="s">
        <v>40</v>
      </c>
      <c r="B18" s="3" t="s">
        <v>71</v>
      </c>
      <c r="C18" s="15">
        <v>59045467.37000002</v>
      </c>
      <c r="D18" s="15">
        <v>5959800.67</v>
      </c>
      <c r="E18" s="15">
        <v>23938569.89</v>
      </c>
      <c r="F18" s="15">
        <v>0</v>
      </c>
      <c r="G18" s="15">
        <v>194195.36000000002</v>
      </c>
      <c r="H18" s="43">
        <v>0</v>
      </c>
      <c r="I18" s="43">
        <v>19040</v>
      </c>
      <c r="J18" s="24">
        <f t="shared" si="0"/>
        <v>89157073.29000002</v>
      </c>
      <c r="M18" s="31"/>
    </row>
    <row r="19" spans="1:13" ht="15" customHeight="1">
      <c r="A19" s="2" t="s">
        <v>41</v>
      </c>
      <c r="B19" s="3" t="s">
        <v>72</v>
      </c>
      <c r="C19" s="15">
        <v>58199452.329999976</v>
      </c>
      <c r="D19" s="15">
        <v>5694528.71</v>
      </c>
      <c r="E19" s="15">
        <v>46177082.10999998</v>
      </c>
      <c r="F19" s="15">
        <v>0</v>
      </c>
      <c r="G19" s="15">
        <v>42409.74</v>
      </c>
      <c r="H19" s="43">
        <v>0</v>
      </c>
      <c r="I19" s="43">
        <v>72617.8</v>
      </c>
      <c r="J19" s="24">
        <f t="shared" si="0"/>
        <v>110186090.68999994</v>
      </c>
      <c r="M19" s="31"/>
    </row>
    <row r="20" spans="1:13" ht="15" customHeight="1">
      <c r="A20" s="2" t="s">
        <v>42</v>
      </c>
      <c r="B20" s="3" t="s">
        <v>73</v>
      </c>
      <c r="C20" s="15">
        <v>15666383.050000006</v>
      </c>
      <c r="D20" s="15">
        <v>1341989.7700000003</v>
      </c>
      <c r="E20" s="15">
        <v>9762335.339999994</v>
      </c>
      <c r="F20" s="15">
        <v>0</v>
      </c>
      <c r="G20" s="15">
        <v>54000</v>
      </c>
      <c r="H20" s="43">
        <v>0</v>
      </c>
      <c r="I20" s="43">
        <v>0</v>
      </c>
      <c r="J20" s="24">
        <f t="shared" si="0"/>
        <v>26824708.160000004</v>
      </c>
      <c r="M20" s="31"/>
    </row>
    <row r="21" spans="1:13" ht="15" customHeight="1">
      <c r="A21" s="2" t="s">
        <v>43</v>
      </c>
      <c r="B21" s="3" t="s">
        <v>74</v>
      </c>
      <c r="C21" s="15">
        <v>37467681.20000001</v>
      </c>
      <c r="D21" s="15">
        <v>3359117.48</v>
      </c>
      <c r="E21" s="15">
        <v>21503625.209999997</v>
      </c>
      <c r="F21" s="15">
        <v>0</v>
      </c>
      <c r="G21" s="15">
        <v>40235.56999999999</v>
      </c>
      <c r="H21" s="43">
        <v>0</v>
      </c>
      <c r="I21" s="43">
        <v>6754.63</v>
      </c>
      <c r="J21" s="24">
        <f t="shared" si="0"/>
        <v>62377414.09</v>
      </c>
      <c r="M21" s="31"/>
    </row>
    <row r="22" spans="1:13" ht="15" customHeight="1">
      <c r="A22" s="2" t="s">
        <v>44</v>
      </c>
      <c r="B22" s="3" t="s">
        <v>75</v>
      </c>
      <c r="C22" s="15">
        <v>60736912.46000001</v>
      </c>
      <c r="D22" s="15">
        <v>5696650.41</v>
      </c>
      <c r="E22" s="15">
        <v>50188591.69</v>
      </c>
      <c r="F22" s="15">
        <v>0</v>
      </c>
      <c r="G22" s="15">
        <v>33703.38</v>
      </c>
      <c r="H22" s="43">
        <v>0</v>
      </c>
      <c r="I22" s="43">
        <v>5789361.66</v>
      </c>
      <c r="J22" s="24">
        <f t="shared" si="0"/>
        <v>122445219.6</v>
      </c>
      <c r="M22" s="31"/>
    </row>
    <row r="23" spans="1:13" ht="15" customHeight="1">
      <c r="A23" s="2" t="s">
        <v>45</v>
      </c>
      <c r="B23" s="3" t="s">
        <v>76</v>
      </c>
      <c r="C23" s="15">
        <v>59662104.66999999</v>
      </c>
      <c r="D23" s="15">
        <v>2820470.25</v>
      </c>
      <c r="E23" s="15">
        <v>38322196.47999999</v>
      </c>
      <c r="F23" s="15">
        <v>0</v>
      </c>
      <c r="G23" s="15">
        <v>72191.77</v>
      </c>
      <c r="H23" s="43">
        <v>0</v>
      </c>
      <c r="I23" s="43">
        <v>0</v>
      </c>
      <c r="J23" s="24">
        <f t="shared" si="0"/>
        <v>100876963.16999997</v>
      </c>
      <c r="M23" s="31"/>
    </row>
    <row r="24" spans="1:13" ht="15" customHeight="1">
      <c r="A24" s="2" t="s">
        <v>46</v>
      </c>
      <c r="B24" s="3" t="s">
        <v>77</v>
      </c>
      <c r="C24" s="15">
        <v>93239977.32999995</v>
      </c>
      <c r="D24" s="15">
        <v>10187593.08</v>
      </c>
      <c r="E24" s="15">
        <v>56992569.61999999</v>
      </c>
      <c r="F24" s="15">
        <v>0</v>
      </c>
      <c r="G24" s="15">
        <v>87241.16</v>
      </c>
      <c r="H24" s="43">
        <v>0</v>
      </c>
      <c r="I24" s="43">
        <v>847893.2000000001</v>
      </c>
      <c r="J24" s="24">
        <f t="shared" si="0"/>
        <v>161355274.38999993</v>
      </c>
      <c r="M24" s="31"/>
    </row>
    <row r="25" spans="1:13" ht="15" customHeight="1">
      <c r="A25" s="2" t="s">
        <v>47</v>
      </c>
      <c r="B25" s="3" t="s">
        <v>78</v>
      </c>
      <c r="C25" s="15">
        <v>71011037.04000002</v>
      </c>
      <c r="D25" s="15">
        <v>8843161.799999999</v>
      </c>
      <c r="E25" s="15">
        <v>56066353.389999986</v>
      </c>
      <c r="F25" s="15">
        <v>0</v>
      </c>
      <c r="G25" s="15">
        <v>205562.12</v>
      </c>
      <c r="H25" s="43">
        <v>0</v>
      </c>
      <c r="I25" s="43">
        <v>248272.41999999995</v>
      </c>
      <c r="J25" s="24">
        <f t="shared" si="0"/>
        <v>136374386.77</v>
      </c>
      <c r="M25" s="31"/>
    </row>
    <row r="26" spans="1:13" ht="15" customHeight="1">
      <c r="A26" s="2" t="s">
        <v>48</v>
      </c>
      <c r="B26" s="3" t="s">
        <v>79</v>
      </c>
      <c r="C26" s="15">
        <v>35154819.26</v>
      </c>
      <c r="D26" s="15">
        <v>6555002.29</v>
      </c>
      <c r="E26" s="15">
        <v>29880329.549999993</v>
      </c>
      <c r="F26" s="15">
        <v>0</v>
      </c>
      <c r="G26" s="15">
        <v>53238.57</v>
      </c>
      <c r="H26" s="43">
        <v>0</v>
      </c>
      <c r="I26" s="43">
        <v>226275.05</v>
      </c>
      <c r="J26" s="24">
        <f t="shared" si="0"/>
        <v>71869664.71999998</v>
      </c>
      <c r="M26" s="31"/>
    </row>
    <row r="27" spans="1:13" ht="15" customHeight="1">
      <c r="A27" s="2" t="s">
        <v>49</v>
      </c>
      <c r="B27" s="3" t="s">
        <v>80</v>
      </c>
      <c r="C27" s="15">
        <v>26470231.99000001</v>
      </c>
      <c r="D27" s="15">
        <v>1678535.8499999996</v>
      </c>
      <c r="E27" s="15">
        <v>18231734.67</v>
      </c>
      <c r="F27" s="15">
        <v>0</v>
      </c>
      <c r="G27" s="15">
        <v>0</v>
      </c>
      <c r="H27" s="43">
        <v>0</v>
      </c>
      <c r="I27" s="43">
        <v>60721</v>
      </c>
      <c r="J27" s="24">
        <f t="shared" si="0"/>
        <v>46441223.51000001</v>
      </c>
      <c r="M27" s="31"/>
    </row>
    <row r="28" spans="1:13" ht="15" customHeight="1">
      <c r="A28" s="2" t="s">
        <v>50</v>
      </c>
      <c r="B28" s="3" t="s">
        <v>81</v>
      </c>
      <c r="C28" s="15">
        <v>19188079.049999993</v>
      </c>
      <c r="D28" s="15">
        <v>96773.89000000001</v>
      </c>
      <c r="E28" s="15">
        <v>10435932.400000004</v>
      </c>
      <c r="F28" s="15">
        <v>0</v>
      </c>
      <c r="G28" s="15">
        <v>41029.4</v>
      </c>
      <c r="H28" s="43">
        <v>0</v>
      </c>
      <c r="I28" s="43">
        <v>0</v>
      </c>
      <c r="J28" s="24">
        <f t="shared" si="0"/>
        <v>29761814.739999995</v>
      </c>
      <c r="M28" s="31"/>
    </row>
    <row r="29" spans="1:13" ht="15" customHeight="1">
      <c r="A29" s="2" t="s">
        <v>51</v>
      </c>
      <c r="B29" s="3" t="s">
        <v>82</v>
      </c>
      <c r="C29" s="15">
        <v>24207674.530000005</v>
      </c>
      <c r="D29" s="15">
        <v>2372867.55</v>
      </c>
      <c r="E29" s="15">
        <v>8054126.039999998</v>
      </c>
      <c r="F29" s="15">
        <v>0</v>
      </c>
      <c r="G29" s="15">
        <v>27300</v>
      </c>
      <c r="H29" s="43">
        <v>0</v>
      </c>
      <c r="I29" s="43">
        <v>30753.19</v>
      </c>
      <c r="J29" s="24">
        <f t="shared" si="0"/>
        <v>34692721.31</v>
      </c>
      <c r="M29" s="31"/>
    </row>
    <row r="30" spans="1:13" ht="15" customHeight="1">
      <c r="A30" s="2" t="s">
        <v>52</v>
      </c>
      <c r="B30" s="3" t="s">
        <v>83</v>
      </c>
      <c r="C30" s="15">
        <v>43938943.149999976</v>
      </c>
      <c r="D30" s="15">
        <v>3824724.91</v>
      </c>
      <c r="E30" s="15">
        <v>22889649.35999999</v>
      </c>
      <c r="F30" s="15">
        <v>0</v>
      </c>
      <c r="G30" s="15">
        <v>137906.4</v>
      </c>
      <c r="H30" s="43">
        <v>0</v>
      </c>
      <c r="I30" s="43">
        <v>118778.35</v>
      </c>
      <c r="J30" s="24">
        <f t="shared" si="0"/>
        <v>70910002.16999996</v>
      </c>
      <c r="M30" s="31"/>
    </row>
    <row r="31" spans="1:13" ht="15" customHeight="1">
      <c r="A31" s="2" t="s">
        <v>53</v>
      </c>
      <c r="B31" s="3" t="s">
        <v>84</v>
      </c>
      <c r="C31" s="15">
        <v>18968182.279999994</v>
      </c>
      <c r="D31" s="15">
        <v>548014.77</v>
      </c>
      <c r="E31" s="15">
        <v>20760072.630000006</v>
      </c>
      <c r="F31" s="15">
        <v>0</v>
      </c>
      <c r="G31" s="15">
        <v>20615.06</v>
      </c>
      <c r="H31" s="43">
        <v>0</v>
      </c>
      <c r="I31" s="43">
        <v>346157.32</v>
      </c>
      <c r="J31" s="24">
        <f t="shared" si="0"/>
        <v>40643042.06</v>
      </c>
      <c r="M31" s="31"/>
    </row>
    <row r="32" spans="1:13" ht="15" customHeight="1">
      <c r="A32" s="2" t="s">
        <v>54</v>
      </c>
      <c r="B32" s="3" t="s">
        <v>85</v>
      </c>
      <c r="C32" s="15">
        <v>10461414.670000006</v>
      </c>
      <c r="D32" s="15">
        <v>30938.799999999996</v>
      </c>
      <c r="E32" s="15">
        <v>12657443.899999997</v>
      </c>
      <c r="F32" s="15">
        <v>0</v>
      </c>
      <c r="G32" s="15">
        <v>0</v>
      </c>
      <c r="H32" s="43">
        <v>0</v>
      </c>
      <c r="I32" s="43">
        <v>69063.57</v>
      </c>
      <c r="J32" s="24">
        <f t="shared" si="0"/>
        <v>23218860.940000005</v>
      </c>
      <c r="M32" s="31"/>
    </row>
    <row r="33" spans="1:13" ht="15" customHeight="1">
      <c r="A33" s="2" t="s">
        <v>55</v>
      </c>
      <c r="B33" s="3" t="s">
        <v>86</v>
      </c>
      <c r="C33" s="15">
        <v>23112274.78000001</v>
      </c>
      <c r="D33" s="15">
        <v>117991.17000000001</v>
      </c>
      <c r="E33" s="15">
        <v>29024909.579999994</v>
      </c>
      <c r="F33" s="15">
        <v>0</v>
      </c>
      <c r="G33" s="15">
        <v>4295.33</v>
      </c>
      <c r="H33" s="43">
        <v>0</v>
      </c>
      <c r="I33" s="43">
        <v>126294.07</v>
      </c>
      <c r="J33" s="24">
        <f t="shared" si="0"/>
        <v>52385764.93</v>
      </c>
      <c r="M33" s="31"/>
    </row>
    <row r="34" spans="1:13" ht="15" customHeight="1">
      <c r="A34" s="2" t="s">
        <v>56</v>
      </c>
      <c r="B34" s="3" t="s">
        <v>87</v>
      </c>
      <c r="C34" s="15">
        <v>22454731.59000003</v>
      </c>
      <c r="D34" s="15">
        <v>16500</v>
      </c>
      <c r="E34" s="15">
        <v>15501043.97000001</v>
      </c>
      <c r="F34" s="15">
        <v>0</v>
      </c>
      <c r="G34" s="15">
        <v>5691.45</v>
      </c>
      <c r="H34" s="43">
        <v>0</v>
      </c>
      <c r="I34" s="43">
        <v>81383.82</v>
      </c>
      <c r="J34" s="24">
        <f t="shared" si="0"/>
        <v>38059350.83000004</v>
      </c>
      <c r="M34" s="31"/>
    </row>
    <row r="35" spans="1:13" ht="15" customHeight="1">
      <c r="A35" s="2" t="s">
        <v>57</v>
      </c>
      <c r="B35" s="3" t="s">
        <v>88</v>
      </c>
      <c r="C35" s="15">
        <v>0</v>
      </c>
      <c r="D35" s="15">
        <v>0</v>
      </c>
      <c r="E35" s="15">
        <v>1348310423.6299999</v>
      </c>
      <c r="F35" s="15">
        <v>359784325.20000005</v>
      </c>
      <c r="G35" s="15">
        <v>200198300.24</v>
      </c>
      <c r="H35" s="43">
        <v>0</v>
      </c>
      <c r="I35" s="43">
        <v>8096</v>
      </c>
      <c r="J35" s="24">
        <f t="shared" si="0"/>
        <v>1908301145.07</v>
      </c>
      <c r="M35" s="31"/>
    </row>
    <row r="36" spans="1:13" ht="15" customHeight="1">
      <c r="A36" s="2" t="s">
        <v>58</v>
      </c>
      <c r="B36" s="3" t="s">
        <v>89</v>
      </c>
      <c r="C36" s="15">
        <v>0</v>
      </c>
      <c r="D36" s="15">
        <v>0</v>
      </c>
      <c r="E36" s="15">
        <v>49186624.849999994</v>
      </c>
      <c r="F36" s="15">
        <v>0</v>
      </c>
      <c r="G36" s="15">
        <v>1130</v>
      </c>
      <c r="H36" s="43">
        <v>2546619</v>
      </c>
      <c r="I36" s="43">
        <v>154606518.00000003</v>
      </c>
      <c r="J36" s="24">
        <f t="shared" si="0"/>
        <v>206340891.85000002</v>
      </c>
      <c r="M36" s="31"/>
    </row>
    <row r="37" spans="1:13" ht="15" customHeight="1">
      <c r="A37" s="2" t="s">
        <v>59</v>
      </c>
      <c r="B37" s="3" t="s">
        <v>90</v>
      </c>
      <c r="C37" s="15">
        <v>9721052.949999997</v>
      </c>
      <c r="D37" s="15">
        <v>0</v>
      </c>
      <c r="E37" s="15">
        <v>77088152.31999993</v>
      </c>
      <c r="F37" s="15">
        <v>0</v>
      </c>
      <c r="G37" s="15">
        <v>87261.35</v>
      </c>
      <c r="H37" s="43">
        <v>0</v>
      </c>
      <c r="I37" s="43">
        <v>50362.07</v>
      </c>
      <c r="J37" s="24">
        <f t="shared" si="0"/>
        <v>86946828.68999992</v>
      </c>
      <c r="M37" s="31"/>
    </row>
    <row r="38" spans="1:13" ht="15" customHeight="1">
      <c r="A38" s="2" t="s">
        <v>60</v>
      </c>
      <c r="B38" s="3" t="s">
        <v>91</v>
      </c>
      <c r="C38" s="15">
        <v>7736957.83</v>
      </c>
      <c r="D38" s="15">
        <v>9033.28</v>
      </c>
      <c r="E38" s="15">
        <v>17308335.099999994</v>
      </c>
      <c r="F38" s="15">
        <v>0</v>
      </c>
      <c r="G38" s="15">
        <v>6035.93</v>
      </c>
      <c r="H38" s="43">
        <v>0</v>
      </c>
      <c r="I38" s="43">
        <v>83731.06</v>
      </c>
      <c r="J38" s="24">
        <f t="shared" si="0"/>
        <v>25144093.19999999</v>
      </c>
      <c r="M38" s="31"/>
    </row>
    <row r="39" spans="1:13" ht="15" customHeight="1">
      <c r="A39" s="2" t="s">
        <v>61</v>
      </c>
      <c r="B39" s="3" t="s">
        <v>92</v>
      </c>
      <c r="C39" s="15">
        <v>533527.47</v>
      </c>
      <c r="D39" s="15">
        <v>0</v>
      </c>
      <c r="E39" s="15">
        <v>69876935.77999997</v>
      </c>
      <c r="F39" s="15">
        <v>0</v>
      </c>
      <c r="G39" s="15">
        <v>4171.89</v>
      </c>
      <c r="H39" s="43">
        <v>0</v>
      </c>
      <c r="I39" s="43">
        <v>145532.4</v>
      </c>
      <c r="J39" s="24">
        <f t="shared" si="0"/>
        <v>70560167.53999998</v>
      </c>
      <c r="M39" s="31"/>
    </row>
    <row r="40" spans="1:13" ht="15" customHeight="1">
      <c r="A40" s="2" t="s">
        <v>62</v>
      </c>
      <c r="B40" s="3" t="s">
        <v>93</v>
      </c>
      <c r="C40" s="15">
        <v>91737012.74000007</v>
      </c>
      <c r="D40" s="15">
        <v>3801114.7199999997</v>
      </c>
      <c r="E40" s="15">
        <v>65984716.01999999</v>
      </c>
      <c r="F40" s="15">
        <v>0</v>
      </c>
      <c r="G40" s="15">
        <v>170908.8</v>
      </c>
      <c r="H40" s="43">
        <v>0</v>
      </c>
      <c r="I40" s="43">
        <v>246400</v>
      </c>
      <c r="J40" s="24">
        <f t="shared" si="0"/>
        <v>161940152.28000006</v>
      </c>
      <c r="M40" s="31"/>
    </row>
    <row r="41" spans="1:13" ht="15" customHeight="1">
      <c r="A41" s="2" t="s">
        <v>63</v>
      </c>
      <c r="B41" s="3" t="s">
        <v>94</v>
      </c>
      <c r="C41" s="15">
        <v>101207877.39999993</v>
      </c>
      <c r="D41" s="15">
        <v>1776804.21</v>
      </c>
      <c r="E41" s="15">
        <v>99175920.97000001</v>
      </c>
      <c r="F41" s="15">
        <v>0</v>
      </c>
      <c r="G41" s="15">
        <v>53307.51</v>
      </c>
      <c r="H41" s="43">
        <v>0</v>
      </c>
      <c r="I41" s="43">
        <v>313883.42</v>
      </c>
      <c r="J41" s="24">
        <f t="shared" si="0"/>
        <v>202527793.5099999</v>
      </c>
      <c r="M41" s="31"/>
    </row>
    <row r="42" spans="1:13" ht="15" customHeight="1">
      <c r="A42" s="2" t="s">
        <v>64</v>
      </c>
      <c r="B42" s="3" t="s">
        <v>95</v>
      </c>
      <c r="C42" s="15">
        <v>127571950.1199999</v>
      </c>
      <c r="D42" s="15">
        <v>5737072.75</v>
      </c>
      <c r="E42" s="15">
        <v>86944513.80000003</v>
      </c>
      <c r="F42" s="15">
        <v>0</v>
      </c>
      <c r="G42" s="15">
        <v>434430.9</v>
      </c>
      <c r="H42" s="43">
        <v>0</v>
      </c>
      <c r="I42" s="43">
        <v>122703.92</v>
      </c>
      <c r="J42" s="24">
        <f t="shared" si="0"/>
        <v>220810671.48999992</v>
      </c>
      <c r="M42" s="31"/>
    </row>
    <row r="43" spans="1:13" ht="15" customHeight="1">
      <c r="A43" s="2" t="s">
        <v>65</v>
      </c>
      <c r="B43" s="3" t="s">
        <v>96</v>
      </c>
      <c r="C43" s="15">
        <v>60270557.44999998</v>
      </c>
      <c r="D43" s="15">
        <v>1486034.81</v>
      </c>
      <c r="E43" s="15">
        <v>46923807.60999999</v>
      </c>
      <c r="F43" s="15">
        <v>0</v>
      </c>
      <c r="G43" s="15">
        <v>53674.95</v>
      </c>
      <c r="H43" s="43">
        <v>0</v>
      </c>
      <c r="I43" s="43">
        <v>46404</v>
      </c>
      <c r="J43" s="24">
        <f t="shared" si="0"/>
        <v>108780478.81999998</v>
      </c>
      <c r="M43" s="31"/>
    </row>
    <row r="44" spans="1:13" ht="15" customHeight="1">
      <c r="A44" s="2" t="s">
        <v>164</v>
      </c>
      <c r="B44" s="3" t="s">
        <v>162</v>
      </c>
      <c r="C44" s="15">
        <v>0</v>
      </c>
      <c r="D44" s="15">
        <v>0</v>
      </c>
      <c r="E44" s="15">
        <v>57818155.300000004</v>
      </c>
      <c r="F44" s="15">
        <v>0</v>
      </c>
      <c r="G44" s="15">
        <v>0</v>
      </c>
      <c r="H44" s="43">
        <v>0</v>
      </c>
      <c r="I44" s="43">
        <v>6534.84</v>
      </c>
      <c r="J44" s="24">
        <f>SUM(C44:I44)</f>
        <v>57824690.14000001</v>
      </c>
      <c r="M44" s="31"/>
    </row>
    <row r="45" spans="1:13" ht="15" customHeight="1">
      <c r="A45" s="2" t="s">
        <v>165</v>
      </c>
      <c r="B45" s="3" t="s">
        <v>166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43">
        <v>0</v>
      </c>
      <c r="I45" s="43">
        <v>7408958.529999998</v>
      </c>
      <c r="J45" s="24">
        <f t="shared" si="0"/>
        <v>7408958.529999998</v>
      </c>
      <c r="M45" s="31"/>
    </row>
    <row r="46" spans="1:10" ht="15" customHeight="1">
      <c r="A46" s="58" t="s">
        <v>7</v>
      </c>
      <c r="B46" s="59"/>
      <c r="C46" s="6">
        <f aca="true" t="shared" si="1" ref="C46:J46">SUM(C12:C45)</f>
        <v>1719254172.2499995</v>
      </c>
      <c r="D46" s="6">
        <f t="shared" si="1"/>
        <v>101472084.82999998</v>
      </c>
      <c r="E46" s="6">
        <f t="shared" si="1"/>
        <v>2722693310.0499997</v>
      </c>
      <c r="F46" s="6">
        <f t="shared" si="1"/>
        <v>360663378.20000005</v>
      </c>
      <c r="G46" s="6">
        <f t="shared" si="1"/>
        <v>213541056.09</v>
      </c>
      <c r="H46" s="6">
        <f t="shared" si="1"/>
        <v>2546619</v>
      </c>
      <c r="I46" s="6">
        <f t="shared" si="1"/>
        <v>182436778.78</v>
      </c>
      <c r="J46" s="6">
        <f t="shared" si="1"/>
        <v>5302607399.199998</v>
      </c>
    </row>
    <row r="47" ht="12.75">
      <c r="A47" s="33" t="s">
        <v>170</v>
      </c>
    </row>
    <row r="48" ht="6" customHeight="1"/>
    <row r="49" spans="1:10" ht="12.75">
      <c r="A49" s="38" t="s">
        <v>8</v>
      </c>
      <c r="J49" s="50"/>
    </row>
    <row r="50" ht="12.75">
      <c r="A50" s="13" t="s">
        <v>119</v>
      </c>
    </row>
    <row r="51" ht="12.75">
      <c r="A51" s="13" t="s">
        <v>120</v>
      </c>
    </row>
    <row r="52" ht="12.75">
      <c r="A52" s="13" t="s">
        <v>121</v>
      </c>
    </row>
    <row r="53" ht="12.75">
      <c r="A53" s="13" t="s">
        <v>122</v>
      </c>
    </row>
    <row r="54" ht="12.75">
      <c r="A54" s="13" t="s">
        <v>123</v>
      </c>
    </row>
    <row r="55" ht="12.75">
      <c r="A55" s="13" t="s">
        <v>124</v>
      </c>
    </row>
    <row r="56" ht="12.75">
      <c r="A56" s="13" t="s">
        <v>125</v>
      </c>
    </row>
    <row r="57" spans="1:12" s="16" customFormat="1" ht="12.75">
      <c r="A57" s="44"/>
      <c r="L57" s="35"/>
    </row>
    <row r="58" spans="1:12" s="16" customFormat="1" ht="12.75">
      <c r="A58" s="44"/>
      <c r="L58" s="35"/>
    </row>
    <row r="59" spans="1:12" s="16" customFormat="1" ht="12.75">
      <c r="A59" s="44"/>
      <c r="C59" s="16">
        <v>1000000</v>
      </c>
      <c r="L59" s="35"/>
    </row>
    <row r="60" spans="1:12" s="16" customFormat="1" ht="12.75">
      <c r="A60" s="44"/>
      <c r="C60" s="26" t="s">
        <v>104</v>
      </c>
      <c r="D60" s="26" t="s">
        <v>102</v>
      </c>
      <c r="E60" s="26" t="s">
        <v>103</v>
      </c>
      <c r="L60" s="35"/>
    </row>
    <row r="61" spans="1:12" s="16" customFormat="1" ht="12.75">
      <c r="A61" s="44"/>
      <c r="C61" s="27" t="s">
        <v>105</v>
      </c>
      <c r="D61" s="37">
        <f>+C46/$C$59</f>
        <v>1719.2541722499996</v>
      </c>
      <c r="E61" s="25">
        <f>+C46/J46*100</f>
        <v>32.422807174247566</v>
      </c>
      <c r="L61" s="35"/>
    </row>
    <row r="62" spans="1:12" s="16" customFormat="1" ht="12.75">
      <c r="A62" s="44"/>
      <c r="C62" s="27" t="s">
        <v>106</v>
      </c>
      <c r="D62" s="37">
        <f>+D46/$C$59</f>
        <v>101.47208482999999</v>
      </c>
      <c r="E62" s="25">
        <f>+D46/J46*100</f>
        <v>1.913626206709345</v>
      </c>
      <c r="L62" s="35"/>
    </row>
    <row r="63" spans="1:12" s="16" customFormat="1" ht="12.75">
      <c r="A63" s="44"/>
      <c r="C63" s="27" t="s">
        <v>107</v>
      </c>
      <c r="D63" s="37">
        <f>+E46/$C$59</f>
        <v>2722.6933100499996</v>
      </c>
      <c r="E63" s="25">
        <f>+E46/J46*100</f>
        <v>51.34631144785057</v>
      </c>
      <c r="L63" s="35"/>
    </row>
    <row r="64" spans="1:12" s="16" customFormat="1" ht="12.75">
      <c r="A64" s="44"/>
      <c r="C64" s="27" t="s">
        <v>108</v>
      </c>
      <c r="D64" s="37">
        <f>+F46/$C$59</f>
        <v>360.66337820000007</v>
      </c>
      <c r="E64" s="25">
        <f>+F46/J46*100</f>
        <v>6.801623259048241</v>
      </c>
      <c r="L64" s="35"/>
    </row>
    <row r="65" spans="1:12" s="16" customFormat="1" ht="12.75">
      <c r="A65" s="44"/>
      <c r="C65" s="27" t="s">
        <v>109</v>
      </c>
      <c r="D65" s="37">
        <f>+G46/$C$59</f>
        <v>213.54105609</v>
      </c>
      <c r="E65" s="25">
        <f>+G46/J46*100</f>
        <v>4.02709535166071</v>
      </c>
      <c r="L65" s="35"/>
    </row>
    <row r="66" spans="1:12" s="16" customFormat="1" ht="12.75">
      <c r="A66" s="44"/>
      <c r="C66" s="27" t="s">
        <v>110</v>
      </c>
      <c r="D66" s="37">
        <f>+H46/$C$59</f>
        <v>2.546619</v>
      </c>
      <c r="E66" s="25">
        <f>+H46/J46*100</f>
        <v>0.048025788226075485</v>
      </c>
      <c r="L66" s="35"/>
    </row>
    <row r="67" spans="1:12" s="16" customFormat="1" ht="12.75">
      <c r="A67" s="44"/>
      <c r="C67" s="27" t="s">
        <v>117</v>
      </c>
      <c r="D67" s="37">
        <f>+I46/$C$59</f>
        <v>182.43677878</v>
      </c>
      <c r="E67" s="25">
        <f>+I46/J46*100</f>
        <v>3.4405107722575154</v>
      </c>
      <c r="L67" s="35"/>
    </row>
    <row r="68" spans="1:12" s="16" customFormat="1" ht="12.75">
      <c r="A68" s="44"/>
      <c r="L68" s="35"/>
    </row>
    <row r="69" spans="1:12" s="16" customFormat="1" ht="12.75">
      <c r="A69" s="44"/>
      <c r="L69" s="35"/>
    </row>
    <row r="70" spans="1:12" s="16" customFormat="1" ht="12.75">
      <c r="A70" s="44"/>
      <c r="L70" s="35"/>
    </row>
    <row r="71" spans="1:12" s="16" customFormat="1" ht="12.75">
      <c r="A71" s="44"/>
      <c r="L71" s="35"/>
    </row>
    <row r="72" spans="1:12" s="16" customFormat="1" ht="12.75">
      <c r="A72" s="44"/>
      <c r="L72" s="35"/>
    </row>
    <row r="73" spans="17:20" ht="12.75">
      <c r="Q73" s="5"/>
      <c r="R73" s="5"/>
      <c r="S73" s="5"/>
      <c r="T73" s="5"/>
    </row>
    <row r="74" spans="17:20" ht="12.75">
      <c r="Q74" s="5"/>
      <c r="R74" s="5"/>
      <c r="S74" s="5"/>
      <c r="T74" s="5"/>
    </row>
    <row r="75" spans="17:20" ht="12.75">
      <c r="Q75" s="5"/>
      <c r="R75" s="5"/>
      <c r="S75" s="5"/>
      <c r="T75" s="5"/>
    </row>
    <row r="76" spans="17:20" ht="12.75">
      <c r="Q76" s="5"/>
      <c r="R76" s="5"/>
      <c r="S76" s="5"/>
      <c r="T76" s="5"/>
    </row>
    <row r="77" spans="17:20" ht="12.75">
      <c r="Q77" s="5"/>
      <c r="R77" s="5"/>
      <c r="S77" s="5"/>
      <c r="T77" s="5"/>
    </row>
    <row r="78" spans="17:20" ht="12.75">
      <c r="Q78" s="5"/>
      <c r="R78" s="5"/>
      <c r="S78" s="5"/>
      <c r="T78" s="5"/>
    </row>
    <row r="79" spans="17:20" ht="12.75">
      <c r="Q79" s="5"/>
      <c r="R79" s="5"/>
      <c r="S79" s="5"/>
      <c r="T79" s="5"/>
    </row>
    <row r="80" spans="17:20" ht="12.75">
      <c r="Q80" s="5"/>
      <c r="R80" s="5"/>
      <c r="S80" s="5"/>
      <c r="T80" s="5"/>
    </row>
    <row r="81" spans="17:20" ht="12.75">
      <c r="Q81" s="5"/>
      <c r="R81" s="5"/>
      <c r="S81" s="5"/>
      <c r="T81" s="5"/>
    </row>
    <row r="82" spans="17:20" ht="12.75">
      <c r="Q82" s="5"/>
      <c r="R82" s="5"/>
      <c r="S82" s="5"/>
      <c r="T82" s="5"/>
    </row>
    <row r="83" spans="17:20" ht="12.75">
      <c r="Q83" s="5"/>
      <c r="R83" s="5"/>
      <c r="S83" s="5"/>
      <c r="T83" s="5"/>
    </row>
    <row r="84" spans="1:12" s="16" customFormat="1" ht="12.75">
      <c r="A84" s="19"/>
      <c r="L84" s="35"/>
    </row>
    <row r="85" spans="1:12" s="16" customFormat="1" ht="12.75">
      <c r="A85" s="19"/>
      <c r="L85" s="35"/>
    </row>
    <row r="86" spans="1:12" s="16" customFormat="1" ht="12.75">
      <c r="A86" s="19"/>
      <c r="L86" s="35"/>
    </row>
    <row r="87" spans="1:12" s="16" customFormat="1" ht="12.75">
      <c r="A87" s="19"/>
      <c r="L87" s="35"/>
    </row>
    <row r="88" spans="1:12" s="16" customFormat="1" ht="12.75">
      <c r="A88" s="19"/>
      <c r="L88" s="35"/>
    </row>
    <row r="89" spans="1:12" s="16" customFormat="1" ht="12.75">
      <c r="A89" s="19"/>
      <c r="L89" s="35"/>
    </row>
  </sheetData>
  <sheetProtection/>
  <mergeCells count="5">
    <mergeCell ref="J10:J11"/>
    <mergeCell ref="A46:B46"/>
    <mergeCell ref="A10:A11"/>
    <mergeCell ref="B10:B11"/>
    <mergeCell ref="C10:I10"/>
  </mergeCells>
  <printOptions/>
  <pageMargins left="0.35" right="0.3" top="0.65" bottom="1" header="0" footer="0"/>
  <pageSetup fitToHeight="1" fitToWidth="1" horizontalDpi="600" verticalDpi="600" orientation="portrait" paperSize="9" scale="5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0"/>
  <sheetViews>
    <sheetView showGridLines="0" zoomScale="140" zoomScaleNormal="140" zoomScalePageLayoutView="0" workbookViewId="0" topLeftCell="A1">
      <selection activeCell="A1" sqref="A1"/>
    </sheetView>
  </sheetViews>
  <sheetFormatPr defaultColWidth="11.421875" defaultRowHeight="12.75"/>
  <cols>
    <col min="1" max="1" width="11.421875" style="11" customWidth="1"/>
    <col min="2" max="2" width="67.140625" style="5" bestFit="1" customWidth="1"/>
    <col min="3" max="15" width="11.421875" style="5" customWidth="1"/>
    <col min="16" max="19" width="11.421875" style="16" customWidth="1"/>
    <col min="20" max="16384" width="11.421875" style="5" customWidth="1"/>
  </cols>
  <sheetData>
    <row r="1" spans="1:13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36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36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</row>
    <row r="5" ht="4.5" customHeight="1">
      <c r="A5" s="10"/>
    </row>
    <row r="6" spans="1:19" ht="15.75">
      <c r="A6" s="21" t="s">
        <v>169</v>
      </c>
      <c r="P6" s="5"/>
      <c r="Q6" s="5"/>
      <c r="R6" s="5"/>
      <c r="S6" s="5"/>
    </row>
    <row r="7" spans="1:19" ht="15.75">
      <c r="A7" s="21" t="s">
        <v>13</v>
      </c>
      <c r="P7" s="5"/>
      <c r="Q7" s="5"/>
      <c r="R7" s="5"/>
      <c r="S7" s="5"/>
    </row>
    <row r="8" spans="1:19" ht="15.75">
      <c r="A8" s="21" t="s">
        <v>0</v>
      </c>
      <c r="P8" s="5"/>
      <c r="Q8" s="5"/>
      <c r="R8" s="5"/>
      <c r="S8" s="5"/>
    </row>
    <row r="9" spans="1:19" ht="12.75">
      <c r="A9" s="10"/>
      <c r="I9" s="20" t="s">
        <v>34</v>
      </c>
      <c r="P9" s="5"/>
      <c r="Q9" s="5"/>
      <c r="R9" s="5"/>
      <c r="S9" s="5"/>
    </row>
    <row r="10" spans="1:19" s="10" customFormat="1" ht="12.75">
      <c r="A10" s="63" t="s">
        <v>1</v>
      </c>
      <c r="B10" s="60" t="s">
        <v>33</v>
      </c>
      <c r="C10" s="58" t="s">
        <v>12</v>
      </c>
      <c r="D10" s="66"/>
      <c r="E10" s="66"/>
      <c r="F10" s="66"/>
      <c r="G10" s="66"/>
      <c r="H10" s="66"/>
      <c r="I10" s="63" t="s">
        <v>30</v>
      </c>
      <c r="P10" s="23"/>
      <c r="Q10" s="23"/>
      <c r="R10" s="23"/>
      <c r="S10" s="23"/>
    </row>
    <row r="11" spans="1:19" s="10" customFormat="1" ht="12.75">
      <c r="A11" s="65"/>
      <c r="B11" s="62"/>
      <c r="C11" s="7" t="s">
        <v>112</v>
      </c>
      <c r="D11" s="7" t="s">
        <v>113</v>
      </c>
      <c r="E11" s="7" t="s">
        <v>114</v>
      </c>
      <c r="F11" s="7" t="s">
        <v>115</v>
      </c>
      <c r="G11" s="7" t="s">
        <v>116</v>
      </c>
      <c r="H11" s="7" t="s">
        <v>117</v>
      </c>
      <c r="I11" s="62"/>
      <c r="K11" s="14"/>
      <c r="L11" s="14"/>
      <c r="M11" s="14"/>
      <c r="N11" s="14"/>
      <c r="O11" s="14"/>
      <c r="P11" s="23"/>
      <c r="Q11" s="23"/>
      <c r="R11" s="23"/>
      <c r="S11" s="23"/>
    </row>
    <row r="12" spans="1:14" ht="15" customHeight="1">
      <c r="A12" s="2" t="s">
        <v>5</v>
      </c>
      <c r="B12" s="3" t="s">
        <v>6</v>
      </c>
      <c r="C12" s="15">
        <v>45780</v>
      </c>
      <c r="D12" s="15">
        <v>0</v>
      </c>
      <c r="E12" s="15">
        <v>23705714.67</v>
      </c>
      <c r="F12" s="15">
        <v>0</v>
      </c>
      <c r="G12" s="15">
        <v>778</v>
      </c>
      <c r="H12" s="15">
        <v>839352.6500000001</v>
      </c>
      <c r="I12" s="24">
        <f>SUM(C12:H12)</f>
        <v>24591625.32</v>
      </c>
      <c r="K12" s="8"/>
      <c r="L12" s="8"/>
      <c r="M12" s="8"/>
      <c r="N12" s="8"/>
    </row>
    <row r="13" spans="1:14" ht="15" customHeight="1">
      <c r="A13" s="2" t="s">
        <v>35</v>
      </c>
      <c r="B13" s="3" t="s">
        <v>66</v>
      </c>
      <c r="C13" s="15">
        <v>0</v>
      </c>
      <c r="D13" s="15">
        <v>0</v>
      </c>
      <c r="E13" s="15">
        <v>759763.65</v>
      </c>
      <c r="F13" s="15">
        <v>0</v>
      </c>
      <c r="G13" s="15">
        <v>0</v>
      </c>
      <c r="H13" s="15">
        <v>0</v>
      </c>
      <c r="I13" s="24">
        <f aca="true" t="shared" si="0" ref="I13:I45">SUM(C13:H13)</f>
        <v>759763.65</v>
      </c>
      <c r="K13" s="8"/>
      <c r="L13" s="8"/>
      <c r="M13" s="8"/>
      <c r="N13" s="8"/>
    </row>
    <row r="14" spans="1:14" ht="15" customHeight="1">
      <c r="A14" s="2" t="s">
        <v>36</v>
      </c>
      <c r="B14" s="3" t="s">
        <v>67</v>
      </c>
      <c r="C14" s="15">
        <v>0</v>
      </c>
      <c r="D14" s="15">
        <v>0</v>
      </c>
      <c r="E14" s="15">
        <v>655833.9999999998</v>
      </c>
      <c r="F14" s="15">
        <v>0</v>
      </c>
      <c r="G14" s="15">
        <v>58656.95</v>
      </c>
      <c r="H14" s="15">
        <v>29995</v>
      </c>
      <c r="I14" s="24">
        <f t="shared" si="0"/>
        <v>744485.9499999997</v>
      </c>
      <c r="K14" s="8"/>
      <c r="L14" s="8"/>
      <c r="M14" s="8"/>
      <c r="N14" s="8"/>
    </row>
    <row r="15" spans="1:14" ht="15" customHeight="1">
      <c r="A15" s="2" t="s">
        <v>37</v>
      </c>
      <c r="B15" s="3" t="s">
        <v>68</v>
      </c>
      <c r="C15" s="15">
        <v>0</v>
      </c>
      <c r="D15" s="15">
        <v>0</v>
      </c>
      <c r="E15" s="15">
        <v>6541395.950000002</v>
      </c>
      <c r="F15" s="15">
        <v>0</v>
      </c>
      <c r="G15" s="15">
        <v>9581</v>
      </c>
      <c r="H15" s="15">
        <v>116854.88999999998</v>
      </c>
      <c r="I15" s="24">
        <f t="shared" si="0"/>
        <v>6667831.840000002</v>
      </c>
      <c r="K15" s="8"/>
      <c r="L15" s="8"/>
      <c r="M15" s="8"/>
      <c r="N15" s="8"/>
    </row>
    <row r="16" spans="1:14" ht="15" customHeight="1">
      <c r="A16" s="2" t="s">
        <v>38</v>
      </c>
      <c r="B16" s="3" t="s">
        <v>69</v>
      </c>
      <c r="C16" s="15">
        <v>0</v>
      </c>
      <c r="D16" s="15">
        <v>0</v>
      </c>
      <c r="E16" s="15">
        <v>87591.67000000001</v>
      </c>
      <c r="F16" s="15">
        <v>0</v>
      </c>
      <c r="G16" s="15">
        <v>0</v>
      </c>
      <c r="H16" s="15">
        <v>0</v>
      </c>
      <c r="I16" s="24">
        <f t="shared" si="0"/>
        <v>87591.67000000001</v>
      </c>
      <c r="K16" s="8"/>
      <c r="L16" s="8"/>
      <c r="M16" s="8"/>
      <c r="N16" s="8"/>
    </row>
    <row r="17" spans="1:14" ht="15" customHeight="1">
      <c r="A17" s="2" t="s">
        <v>39</v>
      </c>
      <c r="B17" s="3" t="s">
        <v>70</v>
      </c>
      <c r="C17" s="15">
        <v>0</v>
      </c>
      <c r="D17" s="15">
        <v>0</v>
      </c>
      <c r="E17" s="15">
        <v>3485815.1799999997</v>
      </c>
      <c r="F17" s="15">
        <v>0</v>
      </c>
      <c r="G17" s="15">
        <v>0</v>
      </c>
      <c r="H17" s="15">
        <v>152654.66</v>
      </c>
      <c r="I17" s="24">
        <f t="shared" si="0"/>
        <v>3638469.84</v>
      </c>
      <c r="K17" s="8"/>
      <c r="L17" s="8"/>
      <c r="M17" s="8"/>
      <c r="N17" s="8"/>
    </row>
    <row r="18" spans="1:14" ht="15" customHeight="1">
      <c r="A18" s="2" t="s">
        <v>40</v>
      </c>
      <c r="B18" s="3" t="s">
        <v>71</v>
      </c>
      <c r="C18" s="15">
        <v>0</v>
      </c>
      <c r="D18" s="15">
        <v>0</v>
      </c>
      <c r="E18" s="15">
        <v>1594166.88</v>
      </c>
      <c r="F18" s="15">
        <v>0</v>
      </c>
      <c r="G18" s="15">
        <v>7864</v>
      </c>
      <c r="H18" s="15">
        <v>0</v>
      </c>
      <c r="I18" s="24">
        <f t="shared" si="0"/>
        <v>1602030.88</v>
      </c>
      <c r="K18" s="8"/>
      <c r="L18" s="8"/>
      <c r="M18" s="8"/>
      <c r="N18" s="8"/>
    </row>
    <row r="19" spans="1:14" ht="15" customHeight="1">
      <c r="A19" s="2" t="s">
        <v>41</v>
      </c>
      <c r="B19" s="3" t="s">
        <v>72</v>
      </c>
      <c r="C19" s="15">
        <v>0</v>
      </c>
      <c r="D19" s="15">
        <v>0</v>
      </c>
      <c r="E19" s="15">
        <v>1303409.2200000002</v>
      </c>
      <c r="F19" s="15">
        <v>0</v>
      </c>
      <c r="G19" s="15">
        <v>0</v>
      </c>
      <c r="H19" s="15">
        <v>0</v>
      </c>
      <c r="I19" s="24">
        <f t="shared" si="0"/>
        <v>1303409.2200000002</v>
      </c>
      <c r="K19" s="8"/>
      <c r="L19" s="8"/>
      <c r="M19" s="8"/>
      <c r="N19" s="8"/>
    </row>
    <row r="20" spans="1:14" ht="15" customHeight="1">
      <c r="A20" s="2" t="s">
        <v>42</v>
      </c>
      <c r="B20" s="3" t="s">
        <v>73</v>
      </c>
      <c r="C20" s="15">
        <v>0</v>
      </c>
      <c r="D20" s="15">
        <v>0</v>
      </c>
      <c r="E20" s="15">
        <v>647808.39</v>
      </c>
      <c r="F20" s="15">
        <v>0</v>
      </c>
      <c r="G20" s="15">
        <v>0</v>
      </c>
      <c r="H20" s="15">
        <v>0</v>
      </c>
      <c r="I20" s="24">
        <f t="shared" si="0"/>
        <v>647808.39</v>
      </c>
      <c r="K20" s="8"/>
      <c r="L20" s="8"/>
      <c r="M20" s="8"/>
      <c r="N20" s="8"/>
    </row>
    <row r="21" spans="1:14" ht="15" customHeight="1">
      <c r="A21" s="2" t="s">
        <v>43</v>
      </c>
      <c r="B21" s="3" t="s">
        <v>74</v>
      </c>
      <c r="C21" s="15">
        <v>0</v>
      </c>
      <c r="D21" s="15">
        <v>0</v>
      </c>
      <c r="E21" s="15">
        <v>1295552.1799999997</v>
      </c>
      <c r="F21" s="15">
        <v>0</v>
      </c>
      <c r="G21" s="15">
        <v>0</v>
      </c>
      <c r="H21" s="15">
        <v>1410.42</v>
      </c>
      <c r="I21" s="24">
        <f t="shared" si="0"/>
        <v>1296962.5999999996</v>
      </c>
      <c r="K21" s="8"/>
      <c r="L21" s="8"/>
      <c r="M21" s="8"/>
      <c r="N21" s="8"/>
    </row>
    <row r="22" spans="1:14" ht="15" customHeight="1">
      <c r="A22" s="2" t="s">
        <v>44</v>
      </c>
      <c r="B22" s="3" t="s">
        <v>75</v>
      </c>
      <c r="C22" s="15">
        <v>0</v>
      </c>
      <c r="D22" s="15">
        <v>0</v>
      </c>
      <c r="E22" s="15">
        <v>4311943.589999999</v>
      </c>
      <c r="F22" s="15">
        <v>0</v>
      </c>
      <c r="G22" s="15">
        <v>0</v>
      </c>
      <c r="H22" s="15">
        <v>513758.61</v>
      </c>
      <c r="I22" s="24">
        <f t="shared" si="0"/>
        <v>4825702.199999999</v>
      </c>
      <c r="K22" s="8"/>
      <c r="L22" s="8"/>
      <c r="M22" s="8"/>
      <c r="N22" s="8"/>
    </row>
    <row r="23" spans="1:14" ht="15" customHeight="1">
      <c r="A23" s="2" t="s">
        <v>45</v>
      </c>
      <c r="B23" s="3" t="s">
        <v>76</v>
      </c>
      <c r="C23" s="15">
        <v>0</v>
      </c>
      <c r="D23" s="15">
        <v>0</v>
      </c>
      <c r="E23" s="15">
        <v>1122933.8499999999</v>
      </c>
      <c r="F23" s="15">
        <v>0</v>
      </c>
      <c r="G23" s="15">
        <v>0</v>
      </c>
      <c r="H23" s="15">
        <v>0</v>
      </c>
      <c r="I23" s="24">
        <f t="shared" si="0"/>
        <v>1122933.8499999999</v>
      </c>
      <c r="K23" s="8"/>
      <c r="L23" s="8"/>
      <c r="M23" s="8"/>
      <c r="N23" s="8"/>
    </row>
    <row r="24" spans="1:14" ht="15" customHeight="1">
      <c r="A24" s="2" t="s">
        <v>46</v>
      </c>
      <c r="B24" s="3" t="s">
        <v>77</v>
      </c>
      <c r="C24" s="15">
        <v>0</v>
      </c>
      <c r="D24" s="15">
        <v>0</v>
      </c>
      <c r="E24" s="15">
        <v>2292808.95</v>
      </c>
      <c r="F24" s="15">
        <v>0</v>
      </c>
      <c r="G24" s="15">
        <v>98560.86</v>
      </c>
      <c r="H24" s="15">
        <v>281991.75</v>
      </c>
      <c r="I24" s="24">
        <f t="shared" si="0"/>
        <v>2673361.56</v>
      </c>
      <c r="K24" s="8"/>
      <c r="L24" s="8"/>
      <c r="M24" s="8"/>
      <c r="N24" s="8"/>
    </row>
    <row r="25" spans="1:14" ht="15" customHeight="1">
      <c r="A25" s="2" t="s">
        <v>47</v>
      </c>
      <c r="B25" s="3" t="s">
        <v>78</v>
      </c>
      <c r="C25" s="15">
        <v>0</v>
      </c>
      <c r="D25" s="15">
        <v>0</v>
      </c>
      <c r="E25" s="15">
        <v>1657396.4200000002</v>
      </c>
      <c r="F25" s="15">
        <v>0</v>
      </c>
      <c r="G25" s="15">
        <v>7223.76</v>
      </c>
      <c r="H25" s="15">
        <v>357549.00999999995</v>
      </c>
      <c r="I25" s="24">
        <f t="shared" si="0"/>
        <v>2022169.1900000002</v>
      </c>
      <c r="K25" s="8"/>
      <c r="L25" s="8"/>
      <c r="M25" s="8"/>
      <c r="N25" s="8"/>
    </row>
    <row r="26" spans="1:14" ht="15" customHeight="1">
      <c r="A26" s="2" t="s">
        <v>48</v>
      </c>
      <c r="B26" s="3" t="s">
        <v>79</v>
      </c>
      <c r="C26" s="15">
        <v>0</v>
      </c>
      <c r="D26" s="15">
        <v>0</v>
      </c>
      <c r="E26" s="15">
        <v>1226871.05</v>
      </c>
      <c r="F26" s="15">
        <v>0</v>
      </c>
      <c r="G26" s="15">
        <v>0</v>
      </c>
      <c r="H26" s="15">
        <v>0</v>
      </c>
      <c r="I26" s="24">
        <f t="shared" si="0"/>
        <v>1226871.05</v>
      </c>
      <c r="K26" s="8"/>
      <c r="L26" s="8"/>
      <c r="M26" s="8"/>
      <c r="N26" s="8"/>
    </row>
    <row r="27" spans="1:14" ht="15" customHeight="1">
      <c r="A27" s="2" t="s">
        <v>49</v>
      </c>
      <c r="B27" s="3" t="s">
        <v>80</v>
      </c>
      <c r="C27" s="15">
        <v>0</v>
      </c>
      <c r="D27" s="15">
        <v>0</v>
      </c>
      <c r="E27" s="15">
        <v>2047321.2899999998</v>
      </c>
      <c r="F27" s="15">
        <v>0</v>
      </c>
      <c r="G27" s="15">
        <v>1491.2</v>
      </c>
      <c r="H27" s="15">
        <v>1350</v>
      </c>
      <c r="I27" s="24">
        <f t="shared" si="0"/>
        <v>2050162.4899999998</v>
      </c>
      <c r="K27" s="8"/>
      <c r="L27" s="8"/>
      <c r="M27" s="8"/>
      <c r="N27" s="8"/>
    </row>
    <row r="28" spans="1:14" ht="15" customHeight="1">
      <c r="A28" s="2" t="s">
        <v>50</v>
      </c>
      <c r="B28" s="3" t="s">
        <v>81</v>
      </c>
      <c r="C28" s="15">
        <v>25746</v>
      </c>
      <c r="D28" s="15">
        <v>0</v>
      </c>
      <c r="E28" s="15">
        <v>220638.02</v>
      </c>
      <c r="F28" s="15">
        <v>0</v>
      </c>
      <c r="G28" s="15">
        <v>0</v>
      </c>
      <c r="H28" s="15">
        <v>0</v>
      </c>
      <c r="I28" s="24">
        <f t="shared" si="0"/>
        <v>246384.02</v>
      </c>
      <c r="K28" s="8"/>
      <c r="L28" s="8"/>
      <c r="M28" s="8"/>
      <c r="N28" s="8"/>
    </row>
    <row r="29" spans="1:14" ht="15" customHeight="1">
      <c r="A29" s="2" t="s">
        <v>51</v>
      </c>
      <c r="B29" s="3" t="s">
        <v>82</v>
      </c>
      <c r="C29" s="15">
        <v>0</v>
      </c>
      <c r="D29" s="15">
        <v>0</v>
      </c>
      <c r="E29" s="15">
        <v>631332.97</v>
      </c>
      <c r="F29" s="15">
        <v>0</v>
      </c>
      <c r="G29" s="15">
        <v>0</v>
      </c>
      <c r="H29" s="15">
        <v>74556.73</v>
      </c>
      <c r="I29" s="24">
        <f t="shared" si="0"/>
        <v>705889.7</v>
      </c>
      <c r="K29" s="8"/>
      <c r="L29" s="8"/>
      <c r="M29" s="8"/>
      <c r="N29" s="8"/>
    </row>
    <row r="30" spans="1:14" ht="15" customHeight="1">
      <c r="A30" s="2" t="s">
        <v>52</v>
      </c>
      <c r="B30" s="3" t="s">
        <v>83</v>
      </c>
      <c r="C30" s="15">
        <v>0</v>
      </c>
      <c r="D30" s="15">
        <v>0</v>
      </c>
      <c r="E30" s="15">
        <v>1458856.47</v>
      </c>
      <c r="F30" s="15">
        <v>0</v>
      </c>
      <c r="G30" s="15">
        <v>0</v>
      </c>
      <c r="H30" s="15">
        <v>0</v>
      </c>
      <c r="I30" s="24">
        <f t="shared" si="0"/>
        <v>1458856.47</v>
      </c>
      <c r="K30" s="8"/>
      <c r="L30" s="8"/>
      <c r="M30" s="8"/>
      <c r="N30" s="8"/>
    </row>
    <row r="31" spans="1:14" ht="15" customHeight="1">
      <c r="A31" s="2" t="s">
        <v>53</v>
      </c>
      <c r="B31" s="3" t="s">
        <v>84</v>
      </c>
      <c r="C31" s="15">
        <v>0</v>
      </c>
      <c r="D31" s="15">
        <v>0</v>
      </c>
      <c r="E31" s="15">
        <v>627436.4600000001</v>
      </c>
      <c r="F31" s="15">
        <v>0</v>
      </c>
      <c r="G31" s="15">
        <v>0</v>
      </c>
      <c r="H31" s="15">
        <v>0</v>
      </c>
      <c r="I31" s="24">
        <f t="shared" si="0"/>
        <v>627436.4600000001</v>
      </c>
      <c r="K31" s="8"/>
      <c r="L31" s="8"/>
      <c r="M31" s="8"/>
      <c r="N31" s="8"/>
    </row>
    <row r="32" spans="1:14" ht="15" customHeight="1">
      <c r="A32" s="2" t="s">
        <v>54</v>
      </c>
      <c r="B32" s="3" t="s">
        <v>85</v>
      </c>
      <c r="C32" s="15">
        <v>0</v>
      </c>
      <c r="D32" s="15">
        <v>0</v>
      </c>
      <c r="E32" s="15">
        <v>1169233.35</v>
      </c>
      <c r="F32" s="15">
        <v>0</v>
      </c>
      <c r="G32" s="15">
        <v>20700</v>
      </c>
      <c r="H32" s="15">
        <v>0</v>
      </c>
      <c r="I32" s="24">
        <f t="shared" si="0"/>
        <v>1189933.35</v>
      </c>
      <c r="K32" s="8"/>
      <c r="L32" s="8"/>
      <c r="M32" s="8"/>
      <c r="N32" s="8"/>
    </row>
    <row r="33" spans="1:14" ht="15" customHeight="1">
      <c r="A33" s="2" t="s">
        <v>55</v>
      </c>
      <c r="B33" s="3" t="s">
        <v>86</v>
      </c>
      <c r="C33" s="15">
        <v>0</v>
      </c>
      <c r="D33" s="15">
        <v>0</v>
      </c>
      <c r="E33" s="15">
        <v>641621.54</v>
      </c>
      <c r="F33" s="15">
        <v>0</v>
      </c>
      <c r="G33" s="15">
        <v>0</v>
      </c>
      <c r="H33" s="15">
        <v>23798.239999999998</v>
      </c>
      <c r="I33" s="24">
        <f t="shared" si="0"/>
        <v>665419.78</v>
      </c>
      <c r="K33" s="8"/>
      <c r="L33" s="8"/>
      <c r="M33" s="8"/>
      <c r="N33" s="8"/>
    </row>
    <row r="34" spans="1:14" ht="15" customHeight="1">
      <c r="A34" s="2" t="s">
        <v>56</v>
      </c>
      <c r="B34" s="3" t="s">
        <v>87</v>
      </c>
      <c r="C34" s="15">
        <v>0</v>
      </c>
      <c r="D34" s="15">
        <v>0</v>
      </c>
      <c r="E34" s="15">
        <v>565171.5</v>
      </c>
      <c r="F34" s="15">
        <v>0</v>
      </c>
      <c r="G34" s="15">
        <v>0</v>
      </c>
      <c r="H34" s="15">
        <v>0</v>
      </c>
      <c r="I34" s="24">
        <f t="shared" si="0"/>
        <v>565171.5</v>
      </c>
      <c r="K34" s="8"/>
      <c r="L34" s="8"/>
      <c r="M34" s="8"/>
      <c r="N34" s="8"/>
    </row>
    <row r="35" spans="1:14" ht="15" customHeight="1">
      <c r="A35" s="2" t="s">
        <v>57</v>
      </c>
      <c r="B35" s="3" t="s">
        <v>88</v>
      </c>
      <c r="C35" s="15">
        <v>0</v>
      </c>
      <c r="D35" s="15">
        <v>0</v>
      </c>
      <c r="E35" s="15">
        <v>8567765.96</v>
      </c>
      <c r="F35" s="15">
        <v>0</v>
      </c>
      <c r="G35" s="15">
        <v>918914.4</v>
      </c>
      <c r="H35" s="15">
        <v>149661.97</v>
      </c>
      <c r="I35" s="24">
        <f t="shared" si="0"/>
        <v>9636342.330000002</v>
      </c>
      <c r="K35" s="8"/>
      <c r="L35" s="8"/>
      <c r="M35" s="8"/>
      <c r="N35" s="8"/>
    </row>
    <row r="36" spans="1:14" ht="15" customHeight="1">
      <c r="A36" s="2" t="s">
        <v>58</v>
      </c>
      <c r="B36" s="3" t="s">
        <v>89</v>
      </c>
      <c r="C36" s="15">
        <v>0</v>
      </c>
      <c r="D36" s="15">
        <v>0</v>
      </c>
      <c r="E36" s="15">
        <v>2198553.48</v>
      </c>
      <c r="F36" s="15">
        <v>0</v>
      </c>
      <c r="G36" s="15">
        <v>0</v>
      </c>
      <c r="H36" s="15">
        <v>450013.16</v>
      </c>
      <c r="I36" s="24">
        <f t="shared" si="0"/>
        <v>2648566.64</v>
      </c>
      <c r="K36" s="8"/>
      <c r="L36" s="8"/>
      <c r="M36" s="8"/>
      <c r="N36" s="8"/>
    </row>
    <row r="37" spans="1:14" ht="15" customHeight="1">
      <c r="A37" s="2" t="s">
        <v>59</v>
      </c>
      <c r="B37" s="3" t="s">
        <v>90</v>
      </c>
      <c r="C37" s="15">
        <v>26298</v>
      </c>
      <c r="D37" s="15">
        <v>0</v>
      </c>
      <c r="E37" s="15">
        <v>1787906.7799999996</v>
      </c>
      <c r="F37" s="15">
        <v>0</v>
      </c>
      <c r="G37" s="15">
        <v>0</v>
      </c>
      <c r="H37" s="15">
        <v>39253</v>
      </c>
      <c r="I37" s="24">
        <f t="shared" si="0"/>
        <v>1853457.7799999996</v>
      </c>
      <c r="L37" s="8"/>
      <c r="M37" s="8"/>
      <c r="N37" s="8"/>
    </row>
    <row r="38" spans="1:14" ht="15" customHeight="1">
      <c r="A38" s="2" t="s">
        <v>60</v>
      </c>
      <c r="B38" s="3" t="s">
        <v>91</v>
      </c>
      <c r="C38" s="15">
        <v>0</v>
      </c>
      <c r="D38" s="15">
        <v>0</v>
      </c>
      <c r="E38" s="15">
        <v>76116.3</v>
      </c>
      <c r="F38" s="15">
        <v>0</v>
      </c>
      <c r="G38" s="15">
        <v>0</v>
      </c>
      <c r="H38" s="15">
        <v>11960.49</v>
      </c>
      <c r="I38" s="24">
        <f t="shared" si="0"/>
        <v>88076.79000000001</v>
      </c>
      <c r="L38" s="8"/>
      <c r="M38" s="8"/>
      <c r="N38" s="8"/>
    </row>
    <row r="39" spans="1:14" ht="15" customHeight="1">
      <c r="A39" s="2" t="s">
        <v>61</v>
      </c>
      <c r="B39" s="3" t="s">
        <v>92</v>
      </c>
      <c r="C39" s="15">
        <v>0</v>
      </c>
      <c r="D39" s="15">
        <v>0</v>
      </c>
      <c r="E39" s="15">
        <v>1981666.8099999996</v>
      </c>
      <c r="F39" s="15">
        <v>0</v>
      </c>
      <c r="G39" s="15">
        <v>0</v>
      </c>
      <c r="H39" s="15">
        <v>74050.98000000001</v>
      </c>
      <c r="I39" s="24">
        <f t="shared" si="0"/>
        <v>2055717.7899999996</v>
      </c>
      <c r="L39" s="8"/>
      <c r="M39" s="8"/>
      <c r="N39" s="8"/>
    </row>
    <row r="40" spans="1:14" ht="15" customHeight="1">
      <c r="A40" s="2" t="s">
        <v>62</v>
      </c>
      <c r="B40" s="3" t="s">
        <v>93</v>
      </c>
      <c r="C40" s="15">
        <v>0</v>
      </c>
      <c r="D40" s="15">
        <v>0</v>
      </c>
      <c r="E40" s="15">
        <v>389914.79</v>
      </c>
      <c r="F40" s="15">
        <v>0</v>
      </c>
      <c r="G40" s="15">
        <v>0</v>
      </c>
      <c r="H40" s="15">
        <v>0</v>
      </c>
      <c r="I40" s="24">
        <f t="shared" si="0"/>
        <v>389914.79</v>
      </c>
      <c r="K40" s="8"/>
      <c r="L40" s="8"/>
      <c r="M40" s="8"/>
      <c r="N40" s="8"/>
    </row>
    <row r="41" spans="1:14" ht="15" customHeight="1">
      <c r="A41" s="2" t="s">
        <v>63</v>
      </c>
      <c r="B41" s="3" t="s">
        <v>94</v>
      </c>
      <c r="C41" s="15">
        <v>0</v>
      </c>
      <c r="D41" s="15">
        <v>0</v>
      </c>
      <c r="E41" s="15">
        <v>3507900</v>
      </c>
      <c r="F41" s="15">
        <v>0</v>
      </c>
      <c r="G41" s="15">
        <v>0</v>
      </c>
      <c r="H41" s="15">
        <v>0</v>
      </c>
      <c r="I41" s="24">
        <f t="shared" si="0"/>
        <v>3507900</v>
      </c>
      <c r="K41" s="8"/>
      <c r="L41" s="8"/>
      <c r="M41" s="8"/>
      <c r="N41" s="8"/>
    </row>
    <row r="42" spans="1:14" ht="15" customHeight="1">
      <c r="A42" s="2" t="s">
        <v>64</v>
      </c>
      <c r="B42" s="3" t="s">
        <v>95</v>
      </c>
      <c r="C42" s="15">
        <v>0</v>
      </c>
      <c r="D42" s="15">
        <v>0</v>
      </c>
      <c r="E42" s="15">
        <v>2126090.36</v>
      </c>
      <c r="F42" s="15">
        <v>0</v>
      </c>
      <c r="G42" s="15">
        <v>0</v>
      </c>
      <c r="H42" s="15">
        <v>0</v>
      </c>
      <c r="I42" s="24">
        <f t="shared" si="0"/>
        <v>2126090.36</v>
      </c>
      <c r="K42" s="8"/>
      <c r="L42" s="8"/>
      <c r="M42" s="8"/>
      <c r="N42" s="8"/>
    </row>
    <row r="43" spans="1:14" ht="15" customHeight="1">
      <c r="A43" s="2" t="s">
        <v>65</v>
      </c>
      <c r="B43" s="3" t="s">
        <v>96</v>
      </c>
      <c r="C43" s="15">
        <v>0</v>
      </c>
      <c r="D43" s="15">
        <v>0</v>
      </c>
      <c r="E43" s="15">
        <v>1542132.5999999999</v>
      </c>
      <c r="F43" s="15">
        <v>0</v>
      </c>
      <c r="G43" s="15">
        <v>1290</v>
      </c>
      <c r="H43" s="15">
        <v>1725</v>
      </c>
      <c r="I43" s="24">
        <f t="shared" si="0"/>
        <v>1545147.5999999999</v>
      </c>
      <c r="K43" s="8"/>
      <c r="L43" s="8"/>
      <c r="M43" s="8"/>
      <c r="N43" s="8"/>
    </row>
    <row r="44" spans="1:14" ht="15" customHeight="1">
      <c r="A44" s="2" t="s">
        <v>164</v>
      </c>
      <c r="B44" s="3" t="s">
        <v>162</v>
      </c>
      <c r="C44" s="15">
        <v>0</v>
      </c>
      <c r="D44" s="15">
        <v>0</v>
      </c>
      <c r="E44" s="15">
        <v>53228.7</v>
      </c>
      <c r="F44" s="15">
        <v>0</v>
      </c>
      <c r="G44" s="15">
        <v>0</v>
      </c>
      <c r="H44" s="15">
        <v>0</v>
      </c>
      <c r="I44" s="24">
        <f t="shared" si="0"/>
        <v>53228.7</v>
      </c>
      <c r="L44" s="8"/>
      <c r="M44" s="8"/>
      <c r="N44" s="8"/>
    </row>
    <row r="45" spans="1:14" ht="15" customHeight="1">
      <c r="A45" s="2" t="s">
        <v>165</v>
      </c>
      <c r="B45" s="3" t="s">
        <v>166</v>
      </c>
      <c r="C45" s="15">
        <v>0</v>
      </c>
      <c r="D45" s="15">
        <v>0</v>
      </c>
      <c r="E45" s="15">
        <v>0</v>
      </c>
      <c r="F45" s="15">
        <v>251565</v>
      </c>
      <c r="G45" s="15">
        <v>19989.6</v>
      </c>
      <c r="H45" s="15">
        <v>0</v>
      </c>
      <c r="I45" s="24">
        <f t="shared" si="0"/>
        <v>271554.6</v>
      </c>
      <c r="K45" s="8"/>
      <c r="L45" s="8"/>
      <c r="M45" s="8"/>
      <c r="N45" s="8"/>
    </row>
    <row r="46" spans="1:9" ht="15" customHeight="1">
      <c r="A46" s="58" t="s">
        <v>7</v>
      </c>
      <c r="B46" s="59"/>
      <c r="C46" s="6">
        <f aca="true" t="shared" si="1" ref="C46:I46">SUM(C12:C45)</f>
        <v>97824</v>
      </c>
      <c r="D46" s="6">
        <f t="shared" si="1"/>
        <v>0</v>
      </c>
      <c r="E46" s="6">
        <f t="shared" si="1"/>
        <v>80281893.03000002</v>
      </c>
      <c r="F46" s="6">
        <f t="shared" si="1"/>
        <v>251565</v>
      </c>
      <c r="G46" s="6">
        <f t="shared" si="1"/>
        <v>1145049.77</v>
      </c>
      <c r="H46" s="6">
        <f t="shared" si="1"/>
        <v>3119936.5600000005</v>
      </c>
      <c r="I46" s="6">
        <f t="shared" si="1"/>
        <v>84896268.36000003</v>
      </c>
    </row>
    <row r="47" ht="12.75">
      <c r="A47" s="33" t="s">
        <v>170</v>
      </c>
    </row>
    <row r="48" ht="7.5" customHeight="1"/>
    <row r="49" ht="12.75">
      <c r="A49" s="38" t="s">
        <v>8</v>
      </c>
    </row>
    <row r="50" ht="12.75">
      <c r="A50" s="13" t="s">
        <v>119</v>
      </c>
    </row>
    <row r="51" ht="12.75">
      <c r="A51" s="13" t="s">
        <v>120</v>
      </c>
    </row>
    <row r="52" ht="12.75">
      <c r="A52" s="13" t="s">
        <v>121</v>
      </c>
    </row>
    <row r="53" ht="12.75">
      <c r="A53" s="13" t="s">
        <v>122</v>
      </c>
    </row>
    <row r="54" ht="12.75">
      <c r="A54" s="13" t="s">
        <v>123</v>
      </c>
    </row>
    <row r="55" ht="12.75">
      <c r="A55" s="13" t="s">
        <v>124</v>
      </c>
    </row>
    <row r="56" ht="12.75">
      <c r="A56" s="13" t="s">
        <v>125</v>
      </c>
    </row>
    <row r="57" spans="1:19" ht="12.75">
      <c r="A57" s="13"/>
      <c r="P57" s="5"/>
      <c r="Q57" s="5"/>
      <c r="R57" s="5"/>
      <c r="S57" s="5"/>
    </row>
    <row r="58" spans="16:19" ht="12.75">
      <c r="P58" s="5"/>
      <c r="Q58" s="5"/>
      <c r="R58" s="5"/>
      <c r="S58" s="5"/>
    </row>
    <row r="59" spans="1:19" ht="12.75">
      <c r="A59" s="13"/>
      <c r="P59" s="5"/>
      <c r="Q59" s="5"/>
      <c r="R59" s="5"/>
      <c r="S59" s="5"/>
    </row>
    <row r="60" spans="3:19" ht="12.75">
      <c r="C60" s="5">
        <v>1000000</v>
      </c>
      <c r="P60" s="5"/>
      <c r="Q60" s="5"/>
      <c r="R60" s="5"/>
      <c r="S60" s="5"/>
    </row>
    <row r="61" spans="3:19" ht="12.75">
      <c r="C61" s="22" t="s">
        <v>104</v>
      </c>
      <c r="D61" s="22" t="s">
        <v>102</v>
      </c>
      <c r="E61" s="22" t="s">
        <v>103</v>
      </c>
      <c r="P61" s="5"/>
      <c r="Q61" s="5"/>
      <c r="R61" s="5"/>
      <c r="S61" s="5"/>
    </row>
    <row r="62" spans="3:19" ht="12.75">
      <c r="C62" s="28" t="s">
        <v>112</v>
      </c>
      <c r="D62" s="29">
        <f>+C46/$C$60</f>
        <v>0.097824</v>
      </c>
      <c r="E62" s="29">
        <f>+C46/I46*100</f>
        <v>0.1152276794843094</v>
      </c>
      <c r="P62" s="5"/>
      <c r="Q62" s="5"/>
      <c r="R62" s="5"/>
      <c r="S62" s="5"/>
    </row>
    <row r="63" spans="3:19" ht="12.75">
      <c r="C63" s="28" t="s">
        <v>113</v>
      </c>
      <c r="D63" s="29">
        <f>+D46/$C$60</f>
        <v>0</v>
      </c>
      <c r="E63" s="29">
        <f>+D46/I46*100</f>
        <v>0</v>
      </c>
      <c r="P63" s="5"/>
      <c r="Q63" s="5"/>
      <c r="R63" s="5"/>
      <c r="S63" s="5"/>
    </row>
    <row r="64" spans="3:19" ht="12.75">
      <c r="C64" s="28" t="s">
        <v>114</v>
      </c>
      <c r="D64" s="29">
        <f>+E46/$C$60</f>
        <v>80.28189303000002</v>
      </c>
      <c r="E64" s="29">
        <f>+E46/I46*100</f>
        <v>94.56469003981083</v>
      </c>
      <c r="F64" s="29"/>
      <c r="P64" s="5"/>
      <c r="Q64" s="5"/>
      <c r="R64" s="5"/>
      <c r="S64" s="5"/>
    </row>
    <row r="65" spans="3:19" ht="12.75">
      <c r="C65" s="28" t="s">
        <v>115</v>
      </c>
      <c r="D65" s="29">
        <f>+F46/$C$60</f>
        <v>0.251565</v>
      </c>
      <c r="E65" s="29">
        <f>+F46/I46*100</f>
        <v>0.2963204447729626</v>
      </c>
      <c r="P65" s="5"/>
      <c r="Q65" s="5"/>
      <c r="R65" s="5"/>
      <c r="S65" s="5"/>
    </row>
    <row r="66" spans="3:19" ht="12.75">
      <c r="C66" s="28" t="s">
        <v>116</v>
      </c>
      <c r="D66" s="29">
        <f>+G46/$C$60</f>
        <v>1.14504977</v>
      </c>
      <c r="E66" s="29">
        <f>+G46/I46*100</f>
        <v>1.3487633698391213</v>
      </c>
      <c r="F66" s="30"/>
      <c r="P66" s="5"/>
      <c r="Q66" s="5"/>
      <c r="R66" s="5"/>
      <c r="S66" s="5"/>
    </row>
    <row r="67" spans="3:19" ht="12.75">
      <c r="C67" s="28" t="s">
        <v>117</v>
      </c>
      <c r="D67" s="29">
        <f>+H46/$C$60</f>
        <v>3.1199365600000006</v>
      </c>
      <c r="E67" s="29">
        <f>+H46/I46*100</f>
        <v>3.6749984660927675</v>
      </c>
      <c r="P67" s="5"/>
      <c r="Q67" s="5"/>
      <c r="R67" s="5"/>
      <c r="S67" s="5"/>
    </row>
    <row r="68" spans="16:19" ht="12.75">
      <c r="P68" s="5"/>
      <c r="Q68" s="5"/>
      <c r="R68" s="5"/>
      <c r="S68" s="5"/>
    </row>
    <row r="69" spans="16:19" ht="12.75">
      <c r="P69" s="5"/>
      <c r="Q69" s="5"/>
      <c r="R69" s="5"/>
      <c r="S69" s="5"/>
    </row>
    <row r="70" spans="16:19" ht="12.75">
      <c r="P70" s="5"/>
      <c r="Q70" s="5"/>
      <c r="R70" s="5"/>
      <c r="S70" s="5"/>
    </row>
    <row r="71" spans="12:19" ht="12.75">
      <c r="L71" s="18"/>
      <c r="P71" s="5"/>
      <c r="Q71" s="5"/>
      <c r="R71" s="5"/>
      <c r="S71" s="5"/>
    </row>
    <row r="72" spans="12:19" ht="12.75">
      <c r="L72" s="31"/>
      <c r="P72" s="5"/>
      <c r="Q72" s="5"/>
      <c r="R72" s="5"/>
      <c r="S72" s="5"/>
    </row>
    <row r="73" spans="16:19" ht="12.75">
      <c r="P73" s="5"/>
      <c r="Q73" s="5"/>
      <c r="R73" s="5"/>
      <c r="S73" s="5"/>
    </row>
    <row r="74" s="16" customFormat="1" ht="12.75">
      <c r="A74" s="19"/>
    </row>
    <row r="75" s="16" customFormat="1" ht="12.75">
      <c r="A75" s="19"/>
    </row>
    <row r="76" s="16" customFormat="1" ht="12.75">
      <c r="A76" s="19"/>
    </row>
    <row r="77" s="16" customFormat="1" ht="12.75">
      <c r="A77" s="19"/>
    </row>
    <row r="78" s="16" customFormat="1" ht="12.75">
      <c r="A78" s="19"/>
    </row>
    <row r="79" s="16" customFormat="1" ht="12.75">
      <c r="A79" s="19"/>
    </row>
    <row r="80" s="16" customFormat="1" ht="12.75">
      <c r="A80" s="19"/>
    </row>
  </sheetData>
  <sheetProtection/>
  <mergeCells count="5">
    <mergeCell ref="I10:I11"/>
    <mergeCell ref="A46:B46"/>
    <mergeCell ref="A10:A11"/>
    <mergeCell ref="B10:B11"/>
    <mergeCell ref="C10:H10"/>
  </mergeCells>
  <printOptions/>
  <pageMargins left="0.39" right="0.32" top="0.5" bottom="1" header="0" footer="0"/>
  <pageSetup fitToHeight="1" fitToWidth="1" horizontalDpi="600" verticalDpi="600" orientation="portrait" paperSize="9" scale="6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7"/>
  <sheetViews>
    <sheetView showGridLines="0" zoomScale="140" zoomScaleNormal="140" zoomScalePageLayoutView="0" workbookViewId="0" topLeftCell="A1">
      <selection activeCell="A1" sqref="A1"/>
    </sheetView>
  </sheetViews>
  <sheetFormatPr defaultColWidth="11.421875" defaultRowHeight="12.75"/>
  <cols>
    <col min="1" max="1" width="11.421875" style="11" customWidth="1"/>
    <col min="2" max="2" width="66.28125" style="5" customWidth="1"/>
    <col min="3" max="4" width="11.421875" style="5" customWidth="1"/>
    <col min="5" max="5" width="12.140625" style="5" bestFit="1" customWidth="1"/>
    <col min="6" max="16384" width="11.421875" style="5" customWidth="1"/>
  </cols>
  <sheetData>
    <row r="1" spans="1:15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s="36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s="36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ht="4.5" customHeight="1">
      <c r="A5" s="10"/>
    </row>
    <row r="6" ht="15.75">
      <c r="A6" s="21" t="s">
        <v>169</v>
      </c>
    </row>
    <row r="7" ht="15.75">
      <c r="A7" s="21" t="s">
        <v>19</v>
      </c>
    </row>
    <row r="8" ht="15.75">
      <c r="A8" s="21" t="s">
        <v>0</v>
      </c>
    </row>
    <row r="9" spans="1:10" ht="12.75">
      <c r="A9" s="10"/>
      <c r="J9" s="14" t="s">
        <v>34</v>
      </c>
    </row>
    <row r="10" spans="1:10" s="10" customFormat="1" ht="12.75">
      <c r="A10" s="63" t="s">
        <v>1</v>
      </c>
      <c r="B10" s="60" t="s">
        <v>33</v>
      </c>
      <c r="C10" s="58" t="s">
        <v>12</v>
      </c>
      <c r="D10" s="66"/>
      <c r="E10" s="66"/>
      <c r="F10" s="66"/>
      <c r="G10" s="66"/>
      <c r="H10" s="66"/>
      <c r="I10" s="66"/>
      <c r="J10" s="63" t="s">
        <v>30</v>
      </c>
    </row>
    <row r="11" spans="1:10" s="10" customFormat="1" ht="12.75">
      <c r="A11" s="65"/>
      <c r="B11" s="62"/>
      <c r="C11" s="7" t="s">
        <v>112</v>
      </c>
      <c r="D11" s="7" t="s">
        <v>113</v>
      </c>
      <c r="E11" s="7" t="s">
        <v>114</v>
      </c>
      <c r="F11" s="7" t="s">
        <v>115</v>
      </c>
      <c r="G11" s="7" t="s">
        <v>116</v>
      </c>
      <c r="H11" s="7" t="s">
        <v>168</v>
      </c>
      <c r="I11" s="7" t="s">
        <v>117</v>
      </c>
      <c r="J11" s="62"/>
    </row>
    <row r="12" spans="1:10" ht="15" customHeight="1">
      <c r="A12" s="2" t="s">
        <v>5</v>
      </c>
      <c r="B12" s="3" t="s">
        <v>6</v>
      </c>
      <c r="C12" s="15">
        <v>9199965</v>
      </c>
      <c r="D12" s="15">
        <v>0</v>
      </c>
      <c r="E12" s="15">
        <v>112658939.56999996</v>
      </c>
      <c r="F12" s="15">
        <v>0</v>
      </c>
      <c r="G12" s="15">
        <v>0</v>
      </c>
      <c r="H12" s="15">
        <v>0</v>
      </c>
      <c r="I12" s="15">
        <v>171051345.16</v>
      </c>
      <c r="J12" s="24">
        <f aca="true" t="shared" si="0" ref="J12:J44">SUM(C12:I12)</f>
        <v>292910249.72999996</v>
      </c>
    </row>
    <row r="13" spans="1:10" ht="15" customHeight="1">
      <c r="A13" s="32" t="s">
        <v>35</v>
      </c>
      <c r="B13" s="3" t="s">
        <v>66</v>
      </c>
      <c r="C13" s="15">
        <v>0</v>
      </c>
      <c r="D13" s="15">
        <v>0</v>
      </c>
      <c r="E13" s="15">
        <v>135456</v>
      </c>
      <c r="F13" s="15">
        <v>0</v>
      </c>
      <c r="G13" s="15">
        <v>0</v>
      </c>
      <c r="H13" s="15">
        <v>0</v>
      </c>
      <c r="I13" s="15">
        <v>0</v>
      </c>
      <c r="J13" s="24">
        <f t="shared" si="0"/>
        <v>135456</v>
      </c>
    </row>
    <row r="14" spans="1:10" ht="15" customHeight="1">
      <c r="A14" s="32" t="s">
        <v>36</v>
      </c>
      <c r="B14" s="3" t="s">
        <v>67</v>
      </c>
      <c r="C14" s="15">
        <v>416414</v>
      </c>
      <c r="D14" s="15">
        <v>0</v>
      </c>
      <c r="E14" s="15">
        <v>1063909.22</v>
      </c>
      <c r="F14" s="15">
        <v>0</v>
      </c>
      <c r="G14" s="15">
        <v>0</v>
      </c>
      <c r="H14" s="15">
        <v>0</v>
      </c>
      <c r="I14" s="15">
        <v>0</v>
      </c>
      <c r="J14" s="24">
        <f t="shared" si="0"/>
        <v>1480323.22</v>
      </c>
    </row>
    <row r="15" spans="1:10" ht="15" customHeight="1">
      <c r="A15" s="32" t="s">
        <v>38</v>
      </c>
      <c r="B15" s="3" t="s">
        <v>69</v>
      </c>
      <c r="C15" s="15">
        <v>0</v>
      </c>
      <c r="D15" s="15">
        <v>0</v>
      </c>
      <c r="E15" s="15">
        <v>522317.68</v>
      </c>
      <c r="F15" s="15">
        <v>0</v>
      </c>
      <c r="G15" s="15">
        <v>0</v>
      </c>
      <c r="H15" s="15">
        <v>0</v>
      </c>
      <c r="I15" s="15">
        <v>0</v>
      </c>
      <c r="J15" s="24">
        <f t="shared" si="0"/>
        <v>522317.68</v>
      </c>
    </row>
    <row r="16" spans="1:10" ht="15" customHeight="1">
      <c r="A16" s="32" t="s">
        <v>39</v>
      </c>
      <c r="B16" s="3" t="s">
        <v>70</v>
      </c>
      <c r="C16" s="15">
        <v>857042</v>
      </c>
      <c r="D16" s="15">
        <v>0</v>
      </c>
      <c r="E16" s="15">
        <v>2062936.54</v>
      </c>
      <c r="F16" s="15">
        <v>0</v>
      </c>
      <c r="G16" s="15">
        <v>0</v>
      </c>
      <c r="H16" s="15">
        <v>0</v>
      </c>
      <c r="I16" s="15">
        <v>0</v>
      </c>
      <c r="J16" s="24">
        <f t="shared" si="0"/>
        <v>2919978.54</v>
      </c>
    </row>
    <row r="17" spans="1:10" ht="15" customHeight="1">
      <c r="A17" s="32" t="s">
        <v>40</v>
      </c>
      <c r="B17" s="3" t="s">
        <v>71</v>
      </c>
      <c r="C17" s="15">
        <v>653075</v>
      </c>
      <c r="D17" s="15">
        <v>0</v>
      </c>
      <c r="E17" s="15">
        <v>4747260.38</v>
      </c>
      <c r="F17" s="15">
        <v>0</v>
      </c>
      <c r="G17" s="15">
        <v>0</v>
      </c>
      <c r="H17" s="15">
        <v>0</v>
      </c>
      <c r="I17" s="15">
        <v>0</v>
      </c>
      <c r="J17" s="24">
        <f t="shared" si="0"/>
        <v>5400335.38</v>
      </c>
    </row>
    <row r="18" spans="1:10" ht="15" customHeight="1">
      <c r="A18" s="32" t="s">
        <v>41</v>
      </c>
      <c r="B18" s="3" t="s">
        <v>72</v>
      </c>
      <c r="C18" s="15">
        <v>179042</v>
      </c>
      <c r="D18" s="15">
        <v>0</v>
      </c>
      <c r="E18" s="15">
        <v>17054246.729999997</v>
      </c>
      <c r="F18" s="15">
        <v>0</v>
      </c>
      <c r="G18" s="15">
        <v>0</v>
      </c>
      <c r="H18" s="15">
        <v>0</v>
      </c>
      <c r="I18" s="15">
        <v>0</v>
      </c>
      <c r="J18" s="24">
        <f t="shared" si="0"/>
        <v>17233288.729999997</v>
      </c>
    </row>
    <row r="19" spans="1:10" ht="15" customHeight="1">
      <c r="A19" s="32" t="s">
        <v>42</v>
      </c>
      <c r="B19" s="3" t="s">
        <v>73</v>
      </c>
      <c r="C19" s="15">
        <v>191652</v>
      </c>
      <c r="D19" s="15">
        <v>0</v>
      </c>
      <c r="E19" s="15">
        <v>778927.54</v>
      </c>
      <c r="F19" s="15">
        <v>0</v>
      </c>
      <c r="G19" s="15">
        <v>0</v>
      </c>
      <c r="H19" s="15">
        <v>0</v>
      </c>
      <c r="I19" s="15">
        <v>0</v>
      </c>
      <c r="J19" s="24">
        <f t="shared" si="0"/>
        <v>970579.54</v>
      </c>
    </row>
    <row r="20" spans="1:10" ht="15" customHeight="1">
      <c r="A20" s="32" t="s">
        <v>43</v>
      </c>
      <c r="B20" s="3" t="s">
        <v>74</v>
      </c>
      <c r="C20" s="15">
        <v>351438</v>
      </c>
      <c r="D20" s="15">
        <v>0</v>
      </c>
      <c r="E20" s="15">
        <v>4071803.31</v>
      </c>
      <c r="F20" s="15">
        <v>0</v>
      </c>
      <c r="G20" s="15">
        <v>0</v>
      </c>
      <c r="H20" s="15">
        <v>0</v>
      </c>
      <c r="I20" s="15">
        <v>0</v>
      </c>
      <c r="J20" s="24">
        <f t="shared" si="0"/>
        <v>4423241.3100000005</v>
      </c>
    </row>
    <row r="21" spans="1:10" ht="15" customHeight="1">
      <c r="A21" s="32" t="s">
        <v>44</v>
      </c>
      <c r="B21" s="3" t="s">
        <v>75</v>
      </c>
      <c r="C21" s="15">
        <v>886161</v>
      </c>
      <c r="D21" s="15">
        <v>0</v>
      </c>
      <c r="E21" s="15">
        <v>7046236.029999999</v>
      </c>
      <c r="F21" s="15">
        <v>0</v>
      </c>
      <c r="G21" s="15">
        <v>0</v>
      </c>
      <c r="H21" s="15">
        <v>0</v>
      </c>
      <c r="I21" s="15">
        <v>0</v>
      </c>
      <c r="J21" s="24">
        <f t="shared" si="0"/>
        <v>7932397.029999999</v>
      </c>
    </row>
    <row r="22" spans="1:10" ht="15" customHeight="1">
      <c r="A22" s="32" t="s">
        <v>45</v>
      </c>
      <c r="B22" s="3" t="s">
        <v>76</v>
      </c>
      <c r="C22" s="15">
        <v>1491794</v>
      </c>
      <c r="D22" s="15">
        <v>0</v>
      </c>
      <c r="E22" s="15">
        <v>4768691.11</v>
      </c>
      <c r="F22" s="15">
        <v>0</v>
      </c>
      <c r="G22" s="15">
        <v>0</v>
      </c>
      <c r="H22" s="15">
        <v>0</v>
      </c>
      <c r="I22" s="15">
        <v>0</v>
      </c>
      <c r="J22" s="24">
        <f t="shared" si="0"/>
        <v>6260485.11</v>
      </c>
    </row>
    <row r="23" spans="1:10" ht="15" customHeight="1">
      <c r="A23" s="32" t="s">
        <v>46</v>
      </c>
      <c r="B23" s="3" t="s">
        <v>77</v>
      </c>
      <c r="C23" s="15">
        <v>1104718</v>
      </c>
      <c r="D23" s="15">
        <v>0</v>
      </c>
      <c r="E23" s="15">
        <v>10690281.549999999</v>
      </c>
      <c r="F23" s="15">
        <v>0</v>
      </c>
      <c r="G23" s="15">
        <v>0</v>
      </c>
      <c r="H23" s="15">
        <v>0</v>
      </c>
      <c r="I23" s="15">
        <v>0</v>
      </c>
      <c r="J23" s="24">
        <f t="shared" si="0"/>
        <v>11794999.549999999</v>
      </c>
    </row>
    <row r="24" spans="1:10" ht="15" customHeight="1">
      <c r="A24" s="32" t="s">
        <v>47</v>
      </c>
      <c r="B24" s="3" t="s">
        <v>78</v>
      </c>
      <c r="C24" s="15">
        <v>6775056</v>
      </c>
      <c r="D24" s="15">
        <v>0</v>
      </c>
      <c r="E24" s="15">
        <v>11506977.370000001</v>
      </c>
      <c r="F24" s="15">
        <v>0</v>
      </c>
      <c r="G24" s="15">
        <v>0</v>
      </c>
      <c r="H24" s="15">
        <v>0</v>
      </c>
      <c r="I24" s="15">
        <v>0</v>
      </c>
      <c r="J24" s="24">
        <f t="shared" si="0"/>
        <v>18282033.37</v>
      </c>
    </row>
    <row r="25" spans="1:10" ht="15" customHeight="1">
      <c r="A25" s="32" t="s">
        <v>48</v>
      </c>
      <c r="B25" s="3" t="s">
        <v>79</v>
      </c>
      <c r="C25" s="15">
        <v>369516</v>
      </c>
      <c r="D25" s="15">
        <v>0</v>
      </c>
      <c r="E25" s="15">
        <v>5041138.0200000005</v>
      </c>
      <c r="F25" s="15">
        <v>0</v>
      </c>
      <c r="G25" s="15">
        <v>0</v>
      </c>
      <c r="H25" s="15">
        <v>0</v>
      </c>
      <c r="I25" s="15">
        <v>0</v>
      </c>
      <c r="J25" s="24">
        <f t="shared" si="0"/>
        <v>5410654.0200000005</v>
      </c>
    </row>
    <row r="26" spans="1:10" ht="15" customHeight="1">
      <c r="A26" s="32" t="s">
        <v>49</v>
      </c>
      <c r="B26" s="3" t="s">
        <v>80</v>
      </c>
      <c r="C26" s="15">
        <v>504697</v>
      </c>
      <c r="D26" s="15">
        <v>0</v>
      </c>
      <c r="E26" s="15">
        <v>3522832.9399999995</v>
      </c>
      <c r="F26" s="15">
        <v>0</v>
      </c>
      <c r="G26" s="15">
        <v>0</v>
      </c>
      <c r="H26" s="15">
        <v>0</v>
      </c>
      <c r="I26" s="15">
        <v>0</v>
      </c>
      <c r="J26" s="24">
        <f t="shared" si="0"/>
        <v>4027529.9399999995</v>
      </c>
    </row>
    <row r="27" spans="1:10" ht="15" customHeight="1">
      <c r="A27" s="32" t="s">
        <v>50</v>
      </c>
      <c r="B27" s="3" t="s">
        <v>81</v>
      </c>
      <c r="C27" s="15">
        <v>931883</v>
      </c>
      <c r="D27" s="15">
        <v>0</v>
      </c>
      <c r="E27" s="15">
        <v>986511.0299999999</v>
      </c>
      <c r="F27" s="15">
        <v>0</v>
      </c>
      <c r="G27" s="15">
        <v>0</v>
      </c>
      <c r="H27" s="15">
        <v>0</v>
      </c>
      <c r="I27" s="15">
        <v>0</v>
      </c>
      <c r="J27" s="24">
        <f t="shared" si="0"/>
        <v>1918394.0299999998</v>
      </c>
    </row>
    <row r="28" spans="1:10" ht="15" customHeight="1">
      <c r="A28" s="32" t="s">
        <v>51</v>
      </c>
      <c r="B28" s="3" t="s">
        <v>82</v>
      </c>
      <c r="C28" s="15">
        <v>56268</v>
      </c>
      <c r="D28" s="15">
        <v>0</v>
      </c>
      <c r="E28" s="15">
        <v>122115</v>
      </c>
      <c r="F28" s="15">
        <v>0</v>
      </c>
      <c r="G28" s="15">
        <v>0</v>
      </c>
      <c r="H28" s="15">
        <v>0</v>
      </c>
      <c r="I28" s="15">
        <v>0</v>
      </c>
      <c r="J28" s="24">
        <f t="shared" si="0"/>
        <v>178383</v>
      </c>
    </row>
    <row r="29" spans="1:10" ht="15" customHeight="1">
      <c r="A29" s="32" t="s">
        <v>52</v>
      </c>
      <c r="B29" s="3" t="s">
        <v>83</v>
      </c>
      <c r="C29" s="15">
        <v>0</v>
      </c>
      <c r="D29" s="15">
        <v>0</v>
      </c>
      <c r="E29" s="15">
        <v>2219645.14</v>
      </c>
      <c r="F29" s="15">
        <v>0</v>
      </c>
      <c r="G29" s="15">
        <v>0</v>
      </c>
      <c r="H29" s="15">
        <v>0</v>
      </c>
      <c r="I29" s="15">
        <v>0</v>
      </c>
      <c r="J29" s="24">
        <f t="shared" si="0"/>
        <v>2219645.14</v>
      </c>
    </row>
    <row r="30" spans="1:10" ht="15" customHeight="1">
      <c r="A30" s="32" t="s">
        <v>53</v>
      </c>
      <c r="B30" s="3" t="s">
        <v>84</v>
      </c>
      <c r="C30" s="15">
        <v>693660</v>
      </c>
      <c r="D30" s="15">
        <v>0</v>
      </c>
      <c r="E30" s="15">
        <v>5724938.38</v>
      </c>
      <c r="F30" s="15">
        <v>0</v>
      </c>
      <c r="G30" s="15">
        <v>0</v>
      </c>
      <c r="H30" s="15">
        <v>0</v>
      </c>
      <c r="I30" s="15">
        <v>0</v>
      </c>
      <c r="J30" s="24">
        <f t="shared" si="0"/>
        <v>6418598.38</v>
      </c>
    </row>
    <row r="31" spans="1:10" ht="15" customHeight="1">
      <c r="A31" s="32" t="s">
        <v>54</v>
      </c>
      <c r="B31" s="3" t="s">
        <v>85</v>
      </c>
      <c r="C31" s="15">
        <v>113180</v>
      </c>
      <c r="D31" s="15">
        <v>0</v>
      </c>
      <c r="E31" s="15">
        <v>1797594.94</v>
      </c>
      <c r="F31" s="15">
        <v>0</v>
      </c>
      <c r="G31" s="15">
        <v>0</v>
      </c>
      <c r="H31" s="15">
        <v>0</v>
      </c>
      <c r="I31" s="15">
        <v>0</v>
      </c>
      <c r="J31" s="24">
        <f t="shared" si="0"/>
        <v>1910774.94</v>
      </c>
    </row>
    <row r="32" spans="1:10" ht="15" customHeight="1">
      <c r="A32" s="32" t="s">
        <v>55</v>
      </c>
      <c r="B32" s="3" t="s">
        <v>86</v>
      </c>
      <c r="C32" s="15">
        <v>1228120</v>
      </c>
      <c r="D32" s="15">
        <v>0</v>
      </c>
      <c r="E32" s="15">
        <v>4173463.07</v>
      </c>
      <c r="F32" s="15">
        <v>0</v>
      </c>
      <c r="G32" s="15">
        <v>0</v>
      </c>
      <c r="H32" s="15">
        <v>0</v>
      </c>
      <c r="I32" s="15">
        <v>0</v>
      </c>
      <c r="J32" s="24">
        <f t="shared" si="0"/>
        <v>5401583.07</v>
      </c>
    </row>
    <row r="33" spans="1:10" ht="15" customHeight="1">
      <c r="A33" s="32" t="s">
        <v>56</v>
      </c>
      <c r="B33" s="3" t="s">
        <v>87</v>
      </c>
      <c r="C33" s="15">
        <v>1181985</v>
      </c>
      <c r="D33" s="15">
        <v>0</v>
      </c>
      <c r="E33" s="15">
        <v>1177929.36</v>
      </c>
      <c r="F33" s="15">
        <v>0</v>
      </c>
      <c r="G33" s="15">
        <v>0</v>
      </c>
      <c r="H33" s="15">
        <v>0</v>
      </c>
      <c r="I33" s="15">
        <v>0</v>
      </c>
      <c r="J33" s="24">
        <f t="shared" si="0"/>
        <v>2359914.3600000003</v>
      </c>
    </row>
    <row r="34" spans="1:10" ht="15" customHeight="1">
      <c r="A34" s="32" t="s">
        <v>57</v>
      </c>
      <c r="B34" s="3" t="s">
        <v>88</v>
      </c>
      <c r="C34" s="15">
        <v>0</v>
      </c>
      <c r="D34" s="15">
        <v>0</v>
      </c>
      <c r="E34" s="15">
        <v>1015978095.5100001</v>
      </c>
      <c r="F34" s="15">
        <v>0</v>
      </c>
      <c r="G34" s="15">
        <v>63225008</v>
      </c>
      <c r="H34" s="15">
        <v>0</v>
      </c>
      <c r="I34" s="15">
        <v>0</v>
      </c>
      <c r="J34" s="24">
        <f t="shared" si="0"/>
        <v>1079203103.5100002</v>
      </c>
    </row>
    <row r="35" spans="1:10" ht="15" customHeight="1">
      <c r="A35" s="32" t="s">
        <v>58</v>
      </c>
      <c r="B35" s="3" t="s">
        <v>89</v>
      </c>
      <c r="C35" s="15">
        <v>0</v>
      </c>
      <c r="D35" s="15">
        <v>0</v>
      </c>
      <c r="E35" s="15">
        <v>34109786.09</v>
      </c>
      <c r="F35" s="15">
        <v>0</v>
      </c>
      <c r="G35" s="15">
        <v>0</v>
      </c>
      <c r="H35" s="15">
        <v>0</v>
      </c>
      <c r="I35" s="15">
        <v>32763790.000000004</v>
      </c>
      <c r="J35" s="24">
        <f t="shared" si="0"/>
        <v>66873576.09</v>
      </c>
    </row>
    <row r="36" spans="1:10" ht="15" customHeight="1">
      <c r="A36" s="32" t="s">
        <v>59</v>
      </c>
      <c r="B36" s="3" t="s">
        <v>90</v>
      </c>
      <c r="C36" s="15">
        <v>802164</v>
      </c>
      <c r="D36" s="15">
        <v>0</v>
      </c>
      <c r="E36" s="15">
        <v>8543959.66</v>
      </c>
      <c r="F36" s="15">
        <v>0</v>
      </c>
      <c r="G36" s="15">
        <v>0</v>
      </c>
      <c r="H36" s="15">
        <v>0</v>
      </c>
      <c r="I36" s="15">
        <v>0</v>
      </c>
      <c r="J36" s="24">
        <f t="shared" si="0"/>
        <v>9346123.66</v>
      </c>
    </row>
    <row r="37" spans="1:10" ht="15" customHeight="1">
      <c r="A37" s="32" t="s">
        <v>60</v>
      </c>
      <c r="B37" s="3" t="s">
        <v>91</v>
      </c>
      <c r="C37" s="15">
        <v>60792</v>
      </c>
      <c r="D37" s="15">
        <v>0</v>
      </c>
      <c r="E37" s="15">
        <v>3057159.16</v>
      </c>
      <c r="F37" s="15">
        <v>0</v>
      </c>
      <c r="G37" s="15">
        <v>0</v>
      </c>
      <c r="H37" s="15">
        <v>0</v>
      </c>
      <c r="I37" s="15">
        <v>0</v>
      </c>
      <c r="J37" s="24">
        <f t="shared" si="0"/>
        <v>3117951.16</v>
      </c>
    </row>
    <row r="38" spans="1:10" ht="15" customHeight="1">
      <c r="A38" s="32" t="s">
        <v>61</v>
      </c>
      <c r="B38" s="3" t="s">
        <v>92</v>
      </c>
      <c r="C38" s="15">
        <v>150382</v>
      </c>
      <c r="D38" s="15">
        <v>0</v>
      </c>
      <c r="E38" s="15">
        <v>42187673.410000004</v>
      </c>
      <c r="F38" s="15">
        <v>0</v>
      </c>
      <c r="G38" s="15">
        <v>0</v>
      </c>
      <c r="H38" s="15">
        <v>0</v>
      </c>
      <c r="I38" s="15">
        <v>0</v>
      </c>
      <c r="J38" s="24">
        <f t="shared" si="0"/>
        <v>42338055.410000004</v>
      </c>
    </row>
    <row r="39" spans="1:10" ht="15" customHeight="1">
      <c r="A39" s="32" t="s">
        <v>62</v>
      </c>
      <c r="B39" s="3" t="s">
        <v>93</v>
      </c>
      <c r="C39" s="15">
        <v>11342311</v>
      </c>
      <c r="D39" s="15">
        <v>0</v>
      </c>
      <c r="E39" s="15">
        <v>40873710.21</v>
      </c>
      <c r="F39" s="15">
        <v>0</v>
      </c>
      <c r="G39" s="15">
        <v>0</v>
      </c>
      <c r="H39" s="15">
        <v>0</v>
      </c>
      <c r="I39" s="15">
        <v>0</v>
      </c>
      <c r="J39" s="24">
        <f t="shared" si="0"/>
        <v>52216021.21</v>
      </c>
    </row>
    <row r="40" spans="1:10" ht="15" customHeight="1">
      <c r="A40" s="32" t="s">
        <v>63</v>
      </c>
      <c r="B40" s="3" t="s">
        <v>94</v>
      </c>
      <c r="C40" s="15">
        <v>8763032</v>
      </c>
      <c r="D40" s="15">
        <v>0</v>
      </c>
      <c r="E40" s="15">
        <v>19639283.509999998</v>
      </c>
      <c r="F40" s="15">
        <v>0</v>
      </c>
      <c r="G40" s="15">
        <v>0</v>
      </c>
      <c r="H40" s="15">
        <v>0</v>
      </c>
      <c r="I40" s="15">
        <v>0</v>
      </c>
      <c r="J40" s="24">
        <f t="shared" si="0"/>
        <v>28402315.509999998</v>
      </c>
    </row>
    <row r="41" spans="1:10" ht="15" customHeight="1">
      <c r="A41" s="2" t="s">
        <v>64</v>
      </c>
      <c r="B41" s="3" t="s">
        <v>95</v>
      </c>
      <c r="C41" s="15">
        <v>2829078</v>
      </c>
      <c r="D41" s="15">
        <v>0</v>
      </c>
      <c r="E41" s="15">
        <v>12111517.64</v>
      </c>
      <c r="F41" s="15">
        <v>0</v>
      </c>
      <c r="G41" s="15">
        <v>0</v>
      </c>
      <c r="H41" s="15">
        <v>0</v>
      </c>
      <c r="I41" s="15">
        <v>0</v>
      </c>
      <c r="J41" s="24">
        <f t="shared" si="0"/>
        <v>14940595.64</v>
      </c>
    </row>
    <row r="42" spans="1:10" ht="15" customHeight="1">
      <c r="A42" s="32" t="s">
        <v>65</v>
      </c>
      <c r="B42" s="3" t="s">
        <v>96</v>
      </c>
      <c r="C42" s="15">
        <v>1884291</v>
      </c>
      <c r="D42" s="15">
        <v>0</v>
      </c>
      <c r="E42" s="15">
        <v>5996164.08</v>
      </c>
      <c r="F42" s="15">
        <v>0</v>
      </c>
      <c r="G42" s="15">
        <v>0</v>
      </c>
      <c r="H42" s="15">
        <v>0</v>
      </c>
      <c r="I42" s="15">
        <v>0</v>
      </c>
      <c r="J42" s="24">
        <f t="shared" si="0"/>
        <v>7880455.08</v>
      </c>
    </row>
    <row r="43" spans="1:10" ht="15" customHeight="1">
      <c r="A43" s="32" t="s">
        <v>164</v>
      </c>
      <c r="B43" s="3" t="s">
        <v>162</v>
      </c>
      <c r="C43" s="15">
        <v>279120</v>
      </c>
      <c r="D43" s="15">
        <v>0</v>
      </c>
      <c r="E43" s="15">
        <v>20356607.83</v>
      </c>
      <c r="F43" s="15">
        <v>0</v>
      </c>
      <c r="G43" s="15">
        <v>0</v>
      </c>
      <c r="H43" s="15">
        <v>0</v>
      </c>
      <c r="I43" s="15">
        <v>0</v>
      </c>
      <c r="J43" s="24">
        <f t="shared" si="0"/>
        <v>20635727.83</v>
      </c>
    </row>
    <row r="44" spans="1:10" ht="15" customHeight="1">
      <c r="A44" s="32" t="s">
        <v>165</v>
      </c>
      <c r="B44" s="3" t="s">
        <v>166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24">
        <f t="shared" si="0"/>
        <v>0</v>
      </c>
    </row>
    <row r="45" spans="1:10" ht="12.75">
      <c r="A45" s="58" t="s">
        <v>7</v>
      </c>
      <c r="B45" s="59"/>
      <c r="C45" s="6">
        <f aca="true" t="shared" si="1" ref="C45:J45">SUM(C12:C44)</f>
        <v>53296836</v>
      </c>
      <c r="D45" s="6">
        <f t="shared" si="1"/>
        <v>0</v>
      </c>
      <c r="E45" s="6">
        <f t="shared" si="1"/>
        <v>1404728108.0100002</v>
      </c>
      <c r="F45" s="6">
        <f t="shared" si="1"/>
        <v>0</v>
      </c>
      <c r="G45" s="6">
        <f t="shared" si="1"/>
        <v>63225008</v>
      </c>
      <c r="H45" s="6">
        <f t="shared" si="1"/>
        <v>0</v>
      </c>
      <c r="I45" s="6">
        <f t="shared" si="1"/>
        <v>203815135.16</v>
      </c>
      <c r="J45" s="6">
        <f t="shared" si="1"/>
        <v>1725065087.1700003</v>
      </c>
    </row>
    <row r="46" ht="12.75">
      <c r="A46" s="33" t="s">
        <v>170</v>
      </c>
    </row>
    <row r="47" ht="9" customHeight="1"/>
    <row r="48" ht="12.75">
      <c r="A48" s="38" t="s">
        <v>8</v>
      </c>
    </row>
    <row r="49" ht="12.75">
      <c r="A49" s="13" t="s">
        <v>119</v>
      </c>
    </row>
    <row r="50" ht="12.75">
      <c r="A50" s="13" t="s">
        <v>120</v>
      </c>
    </row>
    <row r="51" ht="12.75">
      <c r="A51" s="13" t="s">
        <v>121</v>
      </c>
    </row>
    <row r="52" ht="12.75">
      <c r="A52" s="13" t="s">
        <v>122</v>
      </c>
    </row>
    <row r="53" ht="12.75">
      <c r="A53" s="13" t="s">
        <v>123</v>
      </c>
    </row>
    <row r="54" ht="12.75">
      <c r="A54" s="13" t="s">
        <v>124</v>
      </c>
    </row>
    <row r="55" ht="12.75">
      <c r="A55" s="13" t="s">
        <v>125</v>
      </c>
    </row>
    <row r="56" ht="12.75">
      <c r="A56" s="13"/>
    </row>
    <row r="65" ht="12.75">
      <c r="C65" s="5">
        <v>1000000</v>
      </c>
    </row>
    <row r="66" spans="3:6" ht="12.75">
      <c r="C66" s="22" t="s">
        <v>104</v>
      </c>
      <c r="D66" s="22" t="s">
        <v>102</v>
      </c>
      <c r="E66" s="22" t="s">
        <v>103</v>
      </c>
      <c r="F66" s="22"/>
    </row>
    <row r="67" spans="3:6" ht="12.75">
      <c r="C67" s="28" t="s">
        <v>112</v>
      </c>
      <c r="D67" s="29">
        <f>+C45/$C$65</f>
        <v>53.296836</v>
      </c>
      <c r="E67" s="29">
        <f>+C45/J45*100</f>
        <v>3.089555078030963</v>
      </c>
      <c r="F67" s="29"/>
    </row>
    <row r="68" spans="3:6" ht="12.75">
      <c r="C68" s="28" t="s">
        <v>113</v>
      </c>
      <c r="D68" s="29">
        <f>+D45/$C$65</f>
        <v>0</v>
      </c>
      <c r="E68" s="29">
        <f>+D45/J45*100</f>
        <v>0</v>
      </c>
      <c r="F68" s="29"/>
    </row>
    <row r="69" spans="3:6" ht="12.75">
      <c r="C69" s="28" t="s">
        <v>114</v>
      </c>
      <c r="D69" s="29">
        <f>+E45/$C$65</f>
        <v>1404.7281080100001</v>
      </c>
      <c r="E69" s="29">
        <f>+E45/J45*100</f>
        <v>81.4304409994455</v>
      </c>
      <c r="F69" s="29"/>
    </row>
    <row r="70" spans="3:6" ht="12.75">
      <c r="C70" s="28" t="s">
        <v>115</v>
      </c>
      <c r="D70" s="29">
        <f>+F45/$C$65</f>
        <v>0</v>
      </c>
      <c r="E70" s="29">
        <f>+F45/J45*100</f>
        <v>0</v>
      </c>
      <c r="F70" s="29"/>
    </row>
    <row r="71" spans="3:6" ht="12.75">
      <c r="C71" s="28" t="s">
        <v>116</v>
      </c>
      <c r="D71" s="29">
        <f>+G45/$C$65</f>
        <v>63.225008</v>
      </c>
      <c r="E71" s="29">
        <f>+G45/J45*100</f>
        <v>3.6650795654163835</v>
      </c>
      <c r="F71" s="29"/>
    </row>
    <row r="72" spans="3:6" ht="12.75">
      <c r="C72" s="28" t="s">
        <v>168</v>
      </c>
      <c r="D72" s="29">
        <f>+H45/$C$65</f>
        <v>0</v>
      </c>
      <c r="E72" s="29">
        <f>+H45/J45*100</f>
        <v>0</v>
      </c>
      <c r="F72" s="29"/>
    </row>
    <row r="73" spans="3:6" ht="12.75">
      <c r="C73" s="28" t="s">
        <v>117</v>
      </c>
      <c r="D73" s="29">
        <f>+I45/$C$65</f>
        <v>203.81513515999998</v>
      </c>
      <c r="E73" s="29">
        <f>+I45/J45*100</f>
        <v>11.814924357107147</v>
      </c>
      <c r="F73" s="29"/>
    </row>
    <row r="77" ht="12.75">
      <c r="A77" s="33"/>
    </row>
  </sheetData>
  <sheetProtection/>
  <mergeCells count="5">
    <mergeCell ref="J10:J11"/>
    <mergeCell ref="A45:B45"/>
    <mergeCell ref="A10:A11"/>
    <mergeCell ref="B10:B11"/>
    <mergeCell ref="C10:I10"/>
  </mergeCells>
  <printOptions/>
  <pageMargins left="0.37" right="0.38" top="0.69" bottom="1" header="0" footer="0"/>
  <pageSetup fitToHeight="1" fitToWidth="1" horizontalDpi="600" verticalDpi="600" orientation="portrait" paperSize="9" scale="6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"/>
  <sheetViews>
    <sheetView showGridLines="0" zoomScale="140" zoomScaleNormal="140" zoomScalePageLayoutView="0" workbookViewId="0" topLeftCell="A1">
      <selection activeCell="A1" sqref="A1"/>
    </sheetView>
  </sheetViews>
  <sheetFormatPr defaultColWidth="11.421875" defaultRowHeight="12.75"/>
  <cols>
    <col min="1" max="1" width="11.421875" style="11" customWidth="1"/>
    <col min="2" max="2" width="67.7109375" style="5" customWidth="1"/>
    <col min="3" max="9" width="11.421875" style="5" customWidth="1"/>
    <col min="10" max="10" width="13.7109375" style="5" bestFit="1" customWidth="1"/>
    <col min="11" max="16384" width="11.421875" style="5" customWidth="1"/>
  </cols>
  <sheetData>
    <row r="1" spans="1:13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36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36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</row>
    <row r="5" ht="4.5" customHeight="1">
      <c r="A5" s="10"/>
    </row>
    <row r="6" ht="15.75">
      <c r="A6" s="21" t="s">
        <v>169</v>
      </c>
    </row>
    <row r="7" ht="15.75">
      <c r="A7" s="21" t="s">
        <v>14</v>
      </c>
    </row>
    <row r="8" ht="15.75">
      <c r="A8" s="21" t="s">
        <v>0</v>
      </c>
    </row>
    <row r="9" spans="1:8" ht="12.75">
      <c r="A9" s="10"/>
      <c r="H9" s="20" t="s">
        <v>34</v>
      </c>
    </row>
    <row r="10" spans="1:8" s="10" customFormat="1" ht="12.75">
      <c r="A10" s="63" t="s">
        <v>1</v>
      </c>
      <c r="B10" s="60" t="s">
        <v>33</v>
      </c>
      <c r="C10" s="58" t="s">
        <v>12</v>
      </c>
      <c r="D10" s="66"/>
      <c r="E10" s="66"/>
      <c r="F10" s="66"/>
      <c r="G10" s="66"/>
      <c r="H10" s="63" t="s">
        <v>30</v>
      </c>
    </row>
    <row r="11" spans="1:13" s="10" customFormat="1" ht="12.75">
      <c r="A11" s="65"/>
      <c r="B11" s="62"/>
      <c r="C11" s="7" t="s">
        <v>112</v>
      </c>
      <c r="D11" s="7" t="s">
        <v>114</v>
      </c>
      <c r="E11" s="7" t="s">
        <v>115</v>
      </c>
      <c r="F11" s="7" t="s">
        <v>116</v>
      </c>
      <c r="G11" s="7" t="s">
        <v>117</v>
      </c>
      <c r="H11" s="62"/>
      <c r="K11" s="14"/>
      <c r="L11" s="14"/>
      <c r="M11" s="14"/>
    </row>
    <row r="12" spans="1:11" ht="15" customHeight="1">
      <c r="A12" s="2" t="s">
        <v>5</v>
      </c>
      <c r="B12" s="3" t="s">
        <v>6</v>
      </c>
      <c r="C12" s="15">
        <v>0</v>
      </c>
      <c r="D12" s="15">
        <v>340961.12</v>
      </c>
      <c r="E12" s="15">
        <v>0</v>
      </c>
      <c r="F12" s="15">
        <v>0</v>
      </c>
      <c r="G12" s="15">
        <v>87397.16</v>
      </c>
      <c r="H12" s="24">
        <f>SUM(C12:G12)</f>
        <v>428358.28</v>
      </c>
      <c r="J12" s="18"/>
      <c r="K12" s="31"/>
    </row>
    <row r="13" spans="1:11" ht="15" customHeight="1">
      <c r="A13" s="2" t="s">
        <v>35</v>
      </c>
      <c r="B13" s="3" t="s">
        <v>66</v>
      </c>
      <c r="C13" s="15">
        <v>0</v>
      </c>
      <c r="D13" s="15">
        <v>1967489.52</v>
      </c>
      <c r="E13" s="15">
        <v>0</v>
      </c>
      <c r="F13" s="15">
        <v>0</v>
      </c>
      <c r="G13" s="15">
        <v>24484.4</v>
      </c>
      <c r="H13" s="24">
        <f aca="true" t="shared" si="0" ref="H13:H43">SUM(C13:G13)</f>
        <v>1991973.92</v>
      </c>
      <c r="J13" s="18"/>
      <c r="K13" s="31"/>
    </row>
    <row r="14" spans="1:11" ht="15" customHeight="1">
      <c r="A14" s="2" t="s">
        <v>36</v>
      </c>
      <c r="B14" s="3" t="s">
        <v>67</v>
      </c>
      <c r="C14" s="15">
        <v>25738.41</v>
      </c>
      <c r="D14" s="15">
        <v>3990512.1</v>
      </c>
      <c r="E14" s="15">
        <v>0</v>
      </c>
      <c r="F14" s="15">
        <v>0</v>
      </c>
      <c r="G14" s="15">
        <v>0</v>
      </c>
      <c r="H14" s="24">
        <f t="shared" si="0"/>
        <v>4016250.5100000002</v>
      </c>
      <c r="J14" s="18"/>
      <c r="K14" s="31"/>
    </row>
    <row r="15" spans="1:11" ht="15" customHeight="1">
      <c r="A15" s="2" t="s">
        <v>37</v>
      </c>
      <c r="B15" s="3" t="s">
        <v>68</v>
      </c>
      <c r="C15" s="15">
        <v>0</v>
      </c>
      <c r="D15" s="15">
        <v>4591310.04</v>
      </c>
      <c r="E15" s="15">
        <v>0</v>
      </c>
      <c r="F15" s="15">
        <v>0</v>
      </c>
      <c r="G15" s="15">
        <v>92465.84</v>
      </c>
      <c r="H15" s="24">
        <f t="shared" si="0"/>
        <v>4683775.88</v>
      </c>
      <c r="J15" s="18"/>
      <c r="K15" s="31"/>
    </row>
    <row r="16" spans="1:11" ht="15" customHeight="1">
      <c r="A16" s="2" t="s">
        <v>38</v>
      </c>
      <c r="B16" s="3" t="s">
        <v>69</v>
      </c>
      <c r="C16" s="15">
        <v>0</v>
      </c>
      <c r="D16" s="15">
        <v>1195189.8000000003</v>
      </c>
      <c r="E16" s="15">
        <v>0</v>
      </c>
      <c r="F16" s="15">
        <v>0</v>
      </c>
      <c r="G16" s="15">
        <v>0</v>
      </c>
      <c r="H16" s="24">
        <f t="shared" si="0"/>
        <v>1195189.8000000003</v>
      </c>
      <c r="J16" s="18"/>
      <c r="K16" s="31"/>
    </row>
    <row r="17" spans="1:11" ht="15" customHeight="1">
      <c r="A17" s="2" t="s">
        <v>39</v>
      </c>
      <c r="B17" s="3" t="s">
        <v>70</v>
      </c>
      <c r="C17" s="15">
        <v>0</v>
      </c>
      <c r="D17" s="15">
        <v>14156795.99</v>
      </c>
      <c r="E17" s="15">
        <v>0</v>
      </c>
      <c r="F17" s="15">
        <v>47745</v>
      </c>
      <c r="G17" s="15">
        <v>145646.4</v>
      </c>
      <c r="H17" s="24">
        <f t="shared" si="0"/>
        <v>14350187.39</v>
      </c>
      <c r="J17" s="18"/>
      <c r="K17" s="31"/>
    </row>
    <row r="18" spans="1:11" ht="15" customHeight="1">
      <c r="A18" s="2" t="s">
        <v>40</v>
      </c>
      <c r="B18" s="3" t="s">
        <v>71</v>
      </c>
      <c r="C18" s="15">
        <v>0</v>
      </c>
      <c r="D18" s="15">
        <v>12064330.429999996</v>
      </c>
      <c r="E18" s="15">
        <v>0</v>
      </c>
      <c r="F18" s="15">
        <v>0</v>
      </c>
      <c r="G18" s="15">
        <v>5841</v>
      </c>
      <c r="H18" s="24">
        <f t="shared" si="0"/>
        <v>12070171.429999996</v>
      </c>
      <c r="J18" s="18"/>
      <c r="K18" s="31"/>
    </row>
    <row r="19" spans="1:11" ht="15" customHeight="1">
      <c r="A19" s="2" t="s">
        <v>41</v>
      </c>
      <c r="B19" s="3" t="s">
        <v>72</v>
      </c>
      <c r="C19" s="15">
        <v>0</v>
      </c>
      <c r="D19" s="15">
        <v>15201973.82</v>
      </c>
      <c r="E19" s="15">
        <v>0</v>
      </c>
      <c r="F19" s="15">
        <v>0</v>
      </c>
      <c r="G19" s="15">
        <v>0</v>
      </c>
      <c r="H19" s="24">
        <f t="shared" si="0"/>
        <v>15201973.82</v>
      </c>
      <c r="J19" s="18"/>
      <c r="K19" s="31"/>
    </row>
    <row r="20" spans="1:11" ht="15" customHeight="1">
      <c r="A20" s="2" t="s">
        <v>42</v>
      </c>
      <c r="B20" s="3" t="s">
        <v>73</v>
      </c>
      <c r="C20" s="15">
        <v>0</v>
      </c>
      <c r="D20" s="15">
        <v>2191996.93</v>
      </c>
      <c r="E20" s="15">
        <v>0</v>
      </c>
      <c r="F20" s="15">
        <v>0</v>
      </c>
      <c r="G20" s="15">
        <v>0</v>
      </c>
      <c r="H20" s="24">
        <f t="shared" si="0"/>
        <v>2191996.93</v>
      </c>
      <c r="J20" s="18"/>
      <c r="K20" s="31"/>
    </row>
    <row r="21" spans="1:11" ht="15" customHeight="1">
      <c r="A21" s="2" t="s">
        <v>43</v>
      </c>
      <c r="B21" s="3" t="s">
        <v>74</v>
      </c>
      <c r="C21" s="15">
        <v>0</v>
      </c>
      <c r="D21" s="15">
        <v>3813750.0599999996</v>
      </c>
      <c r="E21" s="15">
        <v>0</v>
      </c>
      <c r="F21" s="15">
        <v>0</v>
      </c>
      <c r="G21" s="15">
        <v>0</v>
      </c>
      <c r="H21" s="24">
        <f t="shared" si="0"/>
        <v>3813750.0599999996</v>
      </c>
      <c r="J21" s="18"/>
      <c r="K21" s="31"/>
    </row>
    <row r="22" spans="1:11" ht="15" customHeight="1">
      <c r="A22" s="2" t="s">
        <v>44</v>
      </c>
      <c r="B22" s="3" t="s">
        <v>75</v>
      </c>
      <c r="C22" s="15">
        <v>0</v>
      </c>
      <c r="D22" s="15">
        <v>18558689.28</v>
      </c>
      <c r="E22" s="15">
        <v>0</v>
      </c>
      <c r="F22" s="15">
        <v>0</v>
      </c>
      <c r="G22" s="15">
        <v>22500</v>
      </c>
      <c r="H22" s="24">
        <f t="shared" si="0"/>
        <v>18581189.28</v>
      </c>
      <c r="J22" s="18"/>
      <c r="K22" s="31"/>
    </row>
    <row r="23" spans="1:11" ht="15" customHeight="1">
      <c r="A23" s="2" t="s">
        <v>45</v>
      </c>
      <c r="B23" s="3" t="s">
        <v>76</v>
      </c>
      <c r="C23" s="15">
        <v>0</v>
      </c>
      <c r="D23" s="15">
        <v>13380371.95</v>
      </c>
      <c r="E23" s="15">
        <v>0</v>
      </c>
      <c r="F23" s="15">
        <v>0</v>
      </c>
      <c r="G23" s="15">
        <v>1340756</v>
      </c>
      <c r="H23" s="24">
        <f t="shared" si="0"/>
        <v>14721127.95</v>
      </c>
      <c r="J23" s="18"/>
      <c r="K23" s="31"/>
    </row>
    <row r="24" spans="1:11" ht="15" customHeight="1">
      <c r="A24" s="2" t="s">
        <v>46</v>
      </c>
      <c r="B24" s="3" t="s">
        <v>77</v>
      </c>
      <c r="C24" s="15">
        <v>0</v>
      </c>
      <c r="D24" s="15">
        <v>10007411.98</v>
      </c>
      <c r="E24" s="15">
        <v>0</v>
      </c>
      <c r="F24" s="15">
        <v>0</v>
      </c>
      <c r="G24" s="15">
        <v>68650</v>
      </c>
      <c r="H24" s="24">
        <f t="shared" si="0"/>
        <v>10076061.98</v>
      </c>
      <c r="J24" s="18"/>
      <c r="K24" s="31"/>
    </row>
    <row r="25" spans="1:11" ht="15" customHeight="1">
      <c r="A25" s="2" t="s">
        <v>47</v>
      </c>
      <c r="B25" s="3" t="s">
        <v>78</v>
      </c>
      <c r="C25" s="15">
        <v>0</v>
      </c>
      <c r="D25" s="15">
        <v>13575456.7</v>
      </c>
      <c r="E25" s="15">
        <v>0</v>
      </c>
      <c r="F25" s="15">
        <v>0</v>
      </c>
      <c r="G25" s="15">
        <v>54851.07</v>
      </c>
      <c r="H25" s="24">
        <f t="shared" si="0"/>
        <v>13630307.77</v>
      </c>
      <c r="J25" s="18"/>
      <c r="K25" s="31"/>
    </row>
    <row r="26" spans="1:11" ht="15" customHeight="1">
      <c r="A26" s="2" t="s">
        <v>48</v>
      </c>
      <c r="B26" s="3" t="s">
        <v>79</v>
      </c>
      <c r="C26" s="15">
        <v>0</v>
      </c>
      <c r="D26" s="15">
        <v>3285216.9699999997</v>
      </c>
      <c r="E26" s="15">
        <v>0</v>
      </c>
      <c r="F26" s="15">
        <v>0</v>
      </c>
      <c r="G26" s="15">
        <v>0</v>
      </c>
      <c r="H26" s="24">
        <f t="shared" si="0"/>
        <v>3285216.9699999997</v>
      </c>
      <c r="J26" s="18"/>
      <c r="K26" s="31"/>
    </row>
    <row r="27" spans="1:11" ht="15" customHeight="1">
      <c r="A27" s="2" t="s">
        <v>49</v>
      </c>
      <c r="B27" s="3" t="s">
        <v>80</v>
      </c>
      <c r="C27" s="15">
        <v>0</v>
      </c>
      <c r="D27" s="15">
        <v>3176384.49</v>
      </c>
      <c r="E27" s="15">
        <v>0</v>
      </c>
      <c r="F27" s="15">
        <v>0</v>
      </c>
      <c r="G27" s="15">
        <v>38796</v>
      </c>
      <c r="H27" s="24">
        <f t="shared" si="0"/>
        <v>3215180.49</v>
      </c>
      <c r="J27" s="18"/>
      <c r="K27" s="31"/>
    </row>
    <row r="28" spans="1:11" ht="15" customHeight="1">
      <c r="A28" s="2" t="s">
        <v>50</v>
      </c>
      <c r="B28" s="3" t="s">
        <v>81</v>
      </c>
      <c r="C28" s="15">
        <v>0</v>
      </c>
      <c r="D28" s="15">
        <v>2305305.02</v>
      </c>
      <c r="E28" s="15">
        <v>0</v>
      </c>
      <c r="F28" s="15">
        <v>0</v>
      </c>
      <c r="G28" s="15">
        <v>0</v>
      </c>
      <c r="H28" s="24">
        <f t="shared" si="0"/>
        <v>2305305.02</v>
      </c>
      <c r="J28" s="18"/>
      <c r="K28" s="31"/>
    </row>
    <row r="29" spans="1:11" ht="15" customHeight="1">
      <c r="A29" s="2" t="s">
        <v>51</v>
      </c>
      <c r="B29" s="3" t="s">
        <v>82</v>
      </c>
      <c r="C29" s="15">
        <v>0</v>
      </c>
      <c r="D29" s="15">
        <v>1825890.9100000001</v>
      </c>
      <c r="E29" s="15">
        <v>0</v>
      </c>
      <c r="F29" s="15">
        <v>0</v>
      </c>
      <c r="G29" s="15">
        <v>0</v>
      </c>
      <c r="H29" s="24">
        <f t="shared" si="0"/>
        <v>1825890.9100000001</v>
      </c>
      <c r="J29" s="18"/>
      <c r="K29" s="31"/>
    </row>
    <row r="30" spans="1:11" ht="15" customHeight="1">
      <c r="A30" s="2" t="s">
        <v>52</v>
      </c>
      <c r="B30" s="3" t="s">
        <v>83</v>
      </c>
      <c r="C30" s="15">
        <v>0</v>
      </c>
      <c r="D30" s="15">
        <v>9194919.649999999</v>
      </c>
      <c r="E30" s="15">
        <v>0</v>
      </c>
      <c r="F30" s="15">
        <v>0</v>
      </c>
      <c r="G30" s="15">
        <v>9087.65</v>
      </c>
      <c r="H30" s="24">
        <f t="shared" si="0"/>
        <v>9204007.299999999</v>
      </c>
      <c r="J30" s="18"/>
      <c r="K30" s="31"/>
    </row>
    <row r="31" spans="1:11" ht="15" customHeight="1">
      <c r="A31" s="2" t="s">
        <v>53</v>
      </c>
      <c r="B31" s="3" t="s">
        <v>84</v>
      </c>
      <c r="C31" s="15">
        <v>0</v>
      </c>
      <c r="D31" s="15">
        <v>4154977.3499999996</v>
      </c>
      <c r="E31" s="15">
        <v>0</v>
      </c>
      <c r="F31" s="15">
        <v>0</v>
      </c>
      <c r="G31" s="15">
        <v>81193.41</v>
      </c>
      <c r="H31" s="24">
        <f t="shared" si="0"/>
        <v>4236170.76</v>
      </c>
      <c r="J31" s="18"/>
      <c r="K31" s="31"/>
    </row>
    <row r="32" spans="1:11" ht="15" customHeight="1">
      <c r="A32" s="2" t="s">
        <v>54</v>
      </c>
      <c r="B32" s="3" t="s">
        <v>85</v>
      </c>
      <c r="C32" s="15">
        <v>0</v>
      </c>
      <c r="D32" s="15">
        <v>2003462.09</v>
      </c>
      <c r="E32" s="15">
        <v>0</v>
      </c>
      <c r="F32" s="15">
        <v>0</v>
      </c>
      <c r="G32" s="15">
        <v>22447.92</v>
      </c>
      <c r="H32" s="24">
        <f t="shared" si="0"/>
        <v>2025910.01</v>
      </c>
      <c r="J32" s="18"/>
      <c r="K32" s="31"/>
    </row>
    <row r="33" spans="1:11" ht="15" customHeight="1">
      <c r="A33" s="2" t="s">
        <v>55</v>
      </c>
      <c r="B33" s="3" t="s">
        <v>86</v>
      </c>
      <c r="C33" s="15">
        <v>0</v>
      </c>
      <c r="D33" s="15">
        <v>4888557.64</v>
      </c>
      <c r="E33" s="15">
        <v>0</v>
      </c>
      <c r="F33" s="15">
        <v>0</v>
      </c>
      <c r="G33" s="15">
        <v>0</v>
      </c>
      <c r="H33" s="24">
        <f t="shared" si="0"/>
        <v>4888557.64</v>
      </c>
      <c r="J33" s="18"/>
      <c r="K33" s="31"/>
    </row>
    <row r="34" spans="1:11" ht="15" customHeight="1">
      <c r="A34" s="2" t="s">
        <v>56</v>
      </c>
      <c r="B34" s="3" t="s">
        <v>87</v>
      </c>
      <c r="C34" s="15">
        <v>0</v>
      </c>
      <c r="D34" s="15">
        <v>1829834.74</v>
      </c>
      <c r="E34" s="15">
        <v>0</v>
      </c>
      <c r="F34" s="15">
        <v>0</v>
      </c>
      <c r="G34" s="15">
        <v>0</v>
      </c>
      <c r="H34" s="24">
        <f t="shared" si="0"/>
        <v>1829834.74</v>
      </c>
      <c r="J34" s="18"/>
      <c r="K34" s="31"/>
    </row>
    <row r="35" spans="1:11" ht="15" customHeight="1">
      <c r="A35" s="2" t="s">
        <v>58</v>
      </c>
      <c r="B35" s="3" t="s">
        <v>89</v>
      </c>
      <c r="C35" s="15">
        <v>0</v>
      </c>
      <c r="D35" s="15">
        <v>0</v>
      </c>
      <c r="E35" s="15">
        <v>0</v>
      </c>
      <c r="F35" s="15">
        <v>0</v>
      </c>
      <c r="G35" s="15">
        <v>1413698.5099999998</v>
      </c>
      <c r="H35" s="24">
        <f t="shared" si="0"/>
        <v>1413698.5099999998</v>
      </c>
      <c r="J35" s="18"/>
      <c r="K35" s="31"/>
    </row>
    <row r="36" spans="1:11" ht="15" customHeight="1">
      <c r="A36" s="2" t="s">
        <v>59</v>
      </c>
      <c r="B36" s="3" t="s">
        <v>90</v>
      </c>
      <c r="C36" s="15">
        <v>0</v>
      </c>
      <c r="D36" s="15">
        <v>30362551.229999997</v>
      </c>
      <c r="E36" s="15">
        <v>0</v>
      </c>
      <c r="F36" s="15">
        <v>0</v>
      </c>
      <c r="G36" s="15">
        <v>0</v>
      </c>
      <c r="H36" s="24">
        <f t="shared" si="0"/>
        <v>30362551.229999997</v>
      </c>
      <c r="J36" s="18"/>
      <c r="K36" s="31"/>
    </row>
    <row r="37" spans="1:11" ht="15" customHeight="1">
      <c r="A37" s="2" t="s">
        <v>60</v>
      </c>
      <c r="B37" s="3" t="s">
        <v>91</v>
      </c>
      <c r="C37" s="15">
        <v>0</v>
      </c>
      <c r="D37" s="15">
        <v>1760428.0300000003</v>
      </c>
      <c r="E37" s="15">
        <v>0</v>
      </c>
      <c r="F37" s="15">
        <v>0</v>
      </c>
      <c r="G37" s="15">
        <v>17848.63</v>
      </c>
      <c r="H37" s="24">
        <f t="shared" si="0"/>
        <v>1778276.6600000001</v>
      </c>
      <c r="J37" s="18"/>
      <c r="K37" s="31"/>
    </row>
    <row r="38" spans="1:11" ht="15" customHeight="1">
      <c r="A38" s="2" t="s">
        <v>61</v>
      </c>
      <c r="B38" s="3" t="s">
        <v>92</v>
      </c>
      <c r="C38" s="15">
        <v>0</v>
      </c>
      <c r="D38" s="15">
        <v>12019003.66</v>
      </c>
      <c r="E38" s="15">
        <v>0</v>
      </c>
      <c r="F38" s="15">
        <v>0</v>
      </c>
      <c r="G38" s="15">
        <v>9337.81</v>
      </c>
      <c r="H38" s="24">
        <f t="shared" si="0"/>
        <v>12028341.47</v>
      </c>
      <c r="J38" s="18"/>
      <c r="K38" s="31"/>
    </row>
    <row r="39" spans="1:11" ht="15" customHeight="1">
      <c r="A39" s="2" t="s">
        <v>62</v>
      </c>
      <c r="B39" s="3" t="s">
        <v>93</v>
      </c>
      <c r="C39" s="15">
        <v>0</v>
      </c>
      <c r="D39" s="15">
        <v>14840873.489999998</v>
      </c>
      <c r="E39" s="15">
        <v>0</v>
      </c>
      <c r="F39" s="15">
        <v>0</v>
      </c>
      <c r="G39" s="15">
        <v>1092030.27</v>
      </c>
      <c r="H39" s="24">
        <f t="shared" si="0"/>
        <v>15932903.759999998</v>
      </c>
      <c r="J39" s="18"/>
      <c r="K39" s="31"/>
    </row>
    <row r="40" spans="1:11" ht="15" customHeight="1">
      <c r="A40" s="2" t="s">
        <v>63</v>
      </c>
      <c r="B40" s="3" t="s">
        <v>94</v>
      </c>
      <c r="C40" s="15">
        <v>0</v>
      </c>
      <c r="D40" s="15">
        <v>25018536.830000006</v>
      </c>
      <c r="E40" s="15">
        <v>0</v>
      </c>
      <c r="F40" s="15">
        <v>0</v>
      </c>
      <c r="G40" s="15">
        <v>1279214.07</v>
      </c>
      <c r="H40" s="24">
        <f t="shared" si="0"/>
        <v>26297750.900000006</v>
      </c>
      <c r="J40" s="18"/>
      <c r="K40" s="31"/>
    </row>
    <row r="41" spans="1:11" ht="15" customHeight="1">
      <c r="A41" s="2" t="s">
        <v>64</v>
      </c>
      <c r="B41" s="3" t="s">
        <v>95</v>
      </c>
      <c r="C41" s="15">
        <v>0</v>
      </c>
      <c r="D41" s="15">
        <v>8479698.940000001</v>
      </c>
      <c r="E41" s="15">
        <v>0</v>
      </c>
      <c r="F41" s="15">
        <v>0</v>
      </c>
      <c r="G41" s="15">
        <v>1121589.45</v>
      </c>
      <c r="H41" s="24">
        <f t="shared" si="0"/>
        <v>9601288.39</v>
      </c>
      <c r="J41" s="18"/>
      <c r="K41" s="31"/>
    </row>
    <row r="42" spans="1:11" ht="15" customHeight="1">
      <c r="A42" s="2" t="s">
        <v>65</v>
      </c>
      <c r="B42" s="3" t="s">
        <v>96</v>
      </c>
      <c r="C42" s="15">
        <v>0</v>
      </c>
      <c r="D42" s="15">
        <v>12502396.549999999</v>
      </c>
      <c r="E42" s="15">
        <v>0</v>
      </c>
      <c r="F42" s="15">
        <v>0</v>
      </c>
      <c r="G42" s="15">
        <v>247260.26</v>
      </c>
      <c r="H42" s="24">
        <f t="shared" si="0"/>
        <v>12749656.809999999</v>
      </c>
      <c r="J42" s="18"/>
      <c r="K42" s="31"/>
    </row>
    <row r="43" spans="1:11" ht="15" customHeight="1">
      <c r="A43" s="2" t="s">
        <v>164</v>
      </c>
      <c r="B43" s="3" t="s">
        <v>162</v>
      </c>
      <c r="C43" s="15">
        <v>0</v>
      </c>
      <c r="D43" s="15">
        <v>1096991.6</v>
      </c>
      <c r="E43" s="15">
        <v>0</v>
      </c>
      <c r="F43" s="15">
        <v>0</v>
      </c>
      <c r="G43" s="15">
        <v>0</v>
      </c>
      <c r="H43" s="24">
        <f t="shared" si="0"/>
        <v>1096991.6</v>
      </c>
      <c r="J43" s="18"/>
      <c r="K43" s="31"/>
    </row>
    <row r="44" spans="1:11" ht="15" customHeight="1">
      <c r="A44" s="58" t="s">
        <v>7</v>
      </c>
      <c r="B44" s="59"/>
      <c r="C44" s="6">
        <f aca="true" t="shared" si="1" ref="C44:H44">SUM(C12:C43)</f>
        <v>25738.41</v>
      </c>
      <c r="D44" s="6">
        <f t="shared" si="1"/>
        <v>253781268.91</v>
      </c>
      <c r="E44" s="6">
        <f t="shared" si="1"/>
        <v>0</v>
      </c>
      <c r="F44" s="6">
        <f t="shared" si="1"/>
        <v>47745</v>
      </c>
      <c r="G44" s="6">
        <f t="shared" si="1"/>
        <v>7175095.85</v>
      </c>
      <c r="H44" s="6">
        <f t="shared" si="1"/>
        <v>261029848.16999993</v>
      </c>
      <c r="K44" s="31"/>
    </row>
    <row r="45" ht="12.75">
      <c r="A45" s="33" t="s">
        <v>170</v>
      </c>
    </row>
    <row r="46" ht="9.75" customHeight="1">
      <c r="A46" s="33"/>
    </row>
    <row r="47" spans="1:8" ht="12.75">
      <c r="A47" s="38" t="s">
        <v>8</v>
      </c>
      <c r="H47" s="8"/>
    </row>
    <row r="48" ht="12.75">
      <c r="A48" s="13" t="s">
        <v>119</v>
      </c>
    </row>
    <row r="49" ht="12.75">
      <c r="A49" s="13" t="s">
        <v>120</v>
      </c>
    </row>
    <row r="50" ht="12.75">
      <c r="A50" s="13" t="s">
        <v>121</v>
      </c>
    </row>
    <row r="51" ht="12.75">
      <c r="A51" s="13" t="s">
        <v>122</v>
      </c>
    </row>
    <row r="52" ht="12.75">
      <c r="A52" s="13" t="s">
        <v>123</v>
      </c>
    </row>
    <row r="53" ht="12.75">
      <c r="A53" s="13" t="s">
        <v>124</v>
      </c>
    </row>
    <row r="54" ht="12.75">
      <c r="A54" s="13" t="s">
        <v>125</v>
      </c>
    </row>
    <row r="55" ht="12.75">
      <c r="A55" s="13"/>
    </row>
    <row r="56" ht="12.75">
      <c r="B56" s="12"/>
    </row>
    <row r="57" ht="12.75">
      <c r="A57" s="13"/>
    </row>
    <row r="61" ht="12.75">
      <c r="C61" s="5">
        <v>1000000</v>
      </c>
    </row>
    <row r="62" spans="3:5" ht="12.75">
      <c r="C62" s="22" t="s">
        <v>104</v>
      </c>
      <c r="D62" s="22" t="s">
        <v>102</v>
      </c>
      <c r="E62" s="22" t="s">
        <v>103</v>
      </c>
    </row>
    <row r="63" spans="3:5" ht="12.75">
      <c r="C63" s="28" t="s">
        <v>112</v>
      </c>
      <c r="D63" s="29">
        <f>+C44/$C$61</f>
        <v>0.02573841</v>
      </c>
      <c r="E63" s="29">
        <f>+C44/H44*100</f>
        <v>0.009860332134598433</v>
      </c>
    </row>
    <row r="64" spans="3:5" ht="12.75">
      <c r="C64" s="28" t="s">
        <v>113</v>
      </c>
      <c r="D64" s="29">
        <f>+D44/$C$61</f>
        <v>253.78126891</v>
      </c>
      <c r="E64" s="29">
        <f>+D44/H44*100</f>
        <v>97.22308413738219</v>
      </c>
    </row>
    <row r="65" spans="3:5" ht="12.75">
      <c r="C65" s="28" t="s">
        <v>114</v>
      </c>
      <c r="D65" s="29">
        <f>+E44/$C$61</f>
        <v>0</v>
      </c>
      <c r="E65" s="29">
        <f>+E44/H44*100</f>
        <v>0</v>
      </c>
    </row>
    <row r="66" spans="3:5" ht="12.75">
      <c r="C66" s="28" t="s">
        <v>116</v>
      </c>
      <c r="D66" s="29">
        <f>+F44/$C$61</f>
        <v>0.047745</v>
      </c>
      <c r="E66" s="29">
        <f>+F44/H44*100</f>
        <v>0.018291011673463982</v>
      </c>
    </row>
    <row r="67" spans="3:5" ht="12.75">
      <c r="C67" s="28" t="s">
        <v>118</v>
      </c>
      <c r="D67" s="29">
        <f>+G44/$C$61</f>
        <v>7.17509585</v>
      </c>
      <c r="E67" s="29">
        <f>+G44/H44*100</f>
        <v>2.7487645188097805</v>
      </c>
    </row>
  </sheetData>
  <sheetProtection/>
  <mergeCells count="5">
    <mergeCell ref="H10:H11"/>
    <mergeCell ref="A44:B44"/>
    <mergeCell ref="A10:A11"/>
    <mergeCell ref="B10:B11"/>
    <mergeCell ref="C10:G10"/>
  </mergeCells>
  <printOptions/>
  <pageMargins left="0.41" right="0.34" top="0.63" bottom="1" header="0" footer="0"/>
  <pageSetup fitToHeight="1" fitToWidth="1" horizontalDpi="600" verticalDpi="600" orientation="portrait" paperSize="9" scale="6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showGridLines="0" zoomScale="140" zoomScaleNormal="140" zoomScalePageLayoutView="0" workbookViewId="0" topLeftCell="A1">
      <selection activeCell="A10" sqref="A10:A11"/>
    </sheetView>
  </sheetViews>
  <sheetFormatPr defaultColWidth="11.421875" defaultRowHeight="12.75"/>
  <cols>
    <col min="1" max="1" width="11.421875" style="11" customWidth="1"/>
    <col min="2" max="2" width="51.57421875" style="5" customWidth="1"/>
    <col min="3" max="16384" width="11.421875" style="5" customWidth="1"/>
  </cols>
  <sheetData>
    <row r="1" spans="1:13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36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36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</row>
    <row r="5" ht="4.5" customHeight="1">
      <c r="A5" s="10"/>
    </row>
    <row r="6" ht="15.75">
      <c r="A6" s="21" t="s">
        <v>169</v>
      </c>
    </row>
    <row r="7" ht="15.75">
      <c r="A7" s="21" t="s">
        <v>111</v>
      </c>
    </row>
    <row r="8" ht="15.75">
      <c r="A8" s="21" t="s">
        <v>0</v>
      </c>
    </row>
    <row r="9" spans="1:8" ht="12.75">
      <c r="A9" s="10"/>
      <c r="H9" s="14" t="s">
        <v>34</v>
      </c>
    </row>
    <row r="10" spans="1:8" s="10" customFormat="1" ht="12.75">
      <c r="A10" s="63" t="s">
        <v>1</v>
      </c>
      <c r="B10" s="60" t="s">
        <v>33</v>
      </c>
      <c r="C10" s="58" t="s">
        <v>12</v>
      </c>
      <c r="D10" s="66"/>
      <c r="E10" s="66"/>
      <c r="F10" s="66"/>
      <c r="G10" s="66"/>
      <c r="H10" s="63" t="s">
        <v>30</v>
      </c>
    </row>
    <row r="11" spans="1:8" s="10" customFormat="1" ht="12.75">
      <c r="A11" s="65"/>
      <c r="B11" s="62"/>
      <c r="C11" s="7" t="s">
        <v>112</v>
      </c>
      <c r="D11" s="7" t="s">
        <v>113</v>
      </c>
      <c r="E11" s="7" t="s">
        <v>114</v>
      </c>
      <c r="F11" s="7" t="s">
        <v>116</v>
      </c>
      <c r="G11" s="7" t="s">
        <v>117</v>
      </c>
      <c r="H11" s="62"/>
    </row>
    <row r="12" spans="1:8" ht="15" customHeight="1">
      <c r="A12" s="2" t="s">
        <v>62</v>
      </c>
      <c r="B12" s="3" t="s">
        <v>93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41">
        <f>SUM(C12:G12)</f>
        <v>0</v>
      </c>
    </row>
    <row r="13" spans="1:8" ht="15" customHeight="1">
      <c r="A13" s="2" t="s">
        <v>63</v>
      </c>
      <c r="B13" s="3" t="s">
        <v>94</v>
      </c>
      <c r="C13" s="15">
        <v>0</v>
      </c>
      <c r="D13" s="15">
        <v>0</v>
      </c>
      <c r="E13" s="15">
        <v>799337</v>
      </c>
      <c r="F13" s="15">
        <v>0</v>
      </c>
      <c r="G13" s="15">
        <v>0</v>
      </c>
      <c r="H13" s="41">
        <f>SUM(C13:G13)</f>
        <v>799337</v>
      </c>
    </row>
    <row r="14" spans="1:8" ht="15" customHeight="1">
      <c r="A14" s="2" t="s">
        <v>64</v>
      </c>
      <c r="B14" s="3" t="s">
        <v>95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41">
        <f>SUM(C14:G14)</f>
        <v>0</v>
      </c>
    </row>
    <row r="15" spans="1:8" ht="15" customHeight="1">
      <c r="A15" s="32" t="s">
        <v>65</v>
      </c>
      <c r="B15" s="3" t="s">
        <v>96</v>
      </c>
      <c r="C15" s="15">
        <v>0</v>
      </c>
      <c r="D15" s="15">
        <v>0</v>
      </c>
      <c r="E15" s="15">
        <v>40000</v>
      </c>
      <c r="F15" s="15">
        <v>0</v>
      </c>
      <c r="G15" s="15">
        <v>0</v>
      </c>
      <c r="H15" s="41">
        <f>SUM(C15:G15)</f>
        <v>40000</v>
      </c>
    </row>
    <row r="16" spans="1:8" ht="12.75">
      <c r="A16" s="58" t="s">
        <v>7</v>
      </c>
      <c r="B16" s="59"/>
      <c r="C16" s="6">
        <f aca="true" t="shared" si="0" ref="C16:H16">SUM(C12:C15)</f>
        <v>0</v>
      </c>
      <c r="D16" s="6">
        <f t="shared" si="0"/>
        <v>0</v>
      </c>
      <c r="E16" s="6">
        <f t="shared" si="0"/>
        <v>839337</v>
      </c>
      <c r="F16" s="6">
        <f t="shared" si="0"/>
        <v>0</v>
      </c>
      <c r="G16" s="6">
        <f t="shared" si="0"/>
        <v>0</v>
      </c>
      <c r="H16" s="42">
        <f t="shared" si="0"/>
        <v>839337</v>
      </c>
    </row>
    <row r="17" ht="12.75">
      <c r="A17" s="33" t="s">
        <v>170</v>
      </c>
    </row>
    <row r="18" ht="9" customHeight="1"/>
    <row r="19" ht="12.75">
      <c r="A19" s="38" t="s">
        <v>8</v>
      </c>
    </row>
    <row r="20" ht="12.75">
      <c r="A20" s="13" t="s">
        <v>119</v>
      </c>
    </row>
    <row r="21" ht="12.75">
      <c r="A21" s="13" t="s">
        <v>120</v>
      </c>
    </row>
    <row r="22" ht="12.75">
      <c r="A22" s="13" t="s">
        <v>121</v>
      </c>
    </row>
    <row r="23" ht="12.75">
      <c r="A23" s="13" t="s">
        <v>122</v>
      </c>
    </row>
    <row r="24" ht="12.75">
      <c r="A24" s="13" t="s">
        <v>123</v>
      </c>
    </row>
    <row r="25" ht="12.75">
      <c r="A25" s="13" t="s">
        <v>124</v>
      </c>
    </row>
    <row r="26" ht="12.75">
      <c r="A26" s="13" t="s">
        <v>125</v>
      </c>
    </row>
    <row r="27" ht="12.75">
      <c r="A27" s="13"/>
    </row>
    <row r="46" ht="12.75">
      <c r="A46" s="33"/>
    </row>
  </sheetData>
  <sheetProtection/>
  <mergeCells count="5">
    <mergeCell ref="A10:A11"/>
    <mergeCell ref="B10:B11"/>
    <mergeCell ref="C10:G10"/>
    <mergeCell ref="H10:H11"/>
    <mergeCell ref="A16:B16"/>
  </mergeCells>
  <printOptions/>
  <pageMargins left="0.37" right="0.38" top="0.69" bottom="1" header="0" footer="0"/>
  <pageSetup fitToHeight="1" fitToWidth="1" horizontalDpi="600" verticalDpi="600" orientation="portrait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AMARES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rrivera</dc:creator>
  <cp:keywords/>
  <dc:description/>
  <cp:lastModifiedBy>DAMIAN VICENTE GALLO</cp:lastModifiedBy>
  <cp:lastPrinted>2019-03-20T20:09:06Z</cp:lastPrinted>
  <dcterms:created xsi:type="dcterms:W3CDTF">2006-10-30T16:22:15Z</dcterms:created>
  <dcterms:modified xsi:type="dcterms:W3CDTF">2022-09-16T20:29:17Z</dcterms:modified>
  <cp:category/>
  <cp:version/>
  <cp:contentType/>
  <cp:contentStatus/>
</cp:coreProperties>
</file>