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<sst xmlns="http://schemas.openxmlformats.org/spreadsheetml/2006/main" count="668" uniqueCount="171">
  <si>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</si>
  <si>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</si>
  <si>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</si>
  <si>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</si>
  <si>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</si>
  <si>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</si>
  <si>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</si>
  <si>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</si>
  <si>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</si>
  <si>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</si>
  <si>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</si>
  <si>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</si>
  <si>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</si>
  <si>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</si>
  <si>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</si>
  <si>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</si>
  <si>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</si>
  <si>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</si>
  <si>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</si>
  <si>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</si>
  <si>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</si>
  <si>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</si>
  <si>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</si>
  <si>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</si>
  <si>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</si>
  <si>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</si>
  <si>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</si>
  <si>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</si>
  <si>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</si>
  <si>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</si>
  <si>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</si>
  <si>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</si>
  <si>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</si>
  <si>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</si>
  <si>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</si>
  <si>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</si>
  <si>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</si>
  <si>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</si>
  <si>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</si>
  <si>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</si>
  <si>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</si>
  <si>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</si>
  <si>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</si>
  <si>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</si>
  <si>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</si>
  <si>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</si>
  <si>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</si>
  <si>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</si>
  <si>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</si>
  <si>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</si>
  <si>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</si>
  <si>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</si>
  <si>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</si>
  <si>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</si>
  <si>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</si>
  <si>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</si>
  <si>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</si>
  <si>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</si>
  <si>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</si>
  <si>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</si>
  <si>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</si>
  <si>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</si>
  <si>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</si>
  <si>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</si>
  <si>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</si>
  <si>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</si>
  <si>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</si>
  <si>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</si>
  <si>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</si>
  <si>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</si>
  <si>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</si>
  <si>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</si>
  <si>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</si>
  <si>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</si>
  <si>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</si>
  <si>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</si>
  <si>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</si>
  <si>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</si>
  <si>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</si>
  <si>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</si>
  <si>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</si>
  <si>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</si>
  <si>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</si>
  <si>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</si>
  <si>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</si>
  <si>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</si>
  <si>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</si>
  <si>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</si>
  <si>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</si>
  <si>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</si>
  <si>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</si>
  <si>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</si>
  <si>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</si>
  <si>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</si>
  <si>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</si>
  <si>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</si>
  <si>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</si>
  <si>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</si>
  <si>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</si>
  <si>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</si>
  <si>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</si>
  <si>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</si>
  <si>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</si>
  <si>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</si>
  <si>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</si>
  <si>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</si>
  <si>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</si>
  <si>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</si>
  <si>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</si>
  <si>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</si>
  <si>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</si>
  <si>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</si>
  <si>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</si>
  <si>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</si>
  <si>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</si>
  <si>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</si>
  <si>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</si>
  <si>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</si>
  <si>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</si>
  <si>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</si>
  <si>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</si>
  <si>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</si>
  <si>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</si>
  <si>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</si>
  <si>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</si>
  <si>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</si>
  <si>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</si>
  <si>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</si>
  <si>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</si>
  <si>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</si>
  <si>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</si>
  <si>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</si>
  <si>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</si>
  <si>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</si>
  <si>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</si>
  <si>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</si>
  <si>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</si>
  <si>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</si>
  <si>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</si>
  <si>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</si>
  <si>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</si>
  <si>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</si>
  <si>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</si>
  <si>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</si>
  <si>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</si>
  <si>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</si>
  <si>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</si>
  <si>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</si>
  <si>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</si>
  <si>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</si>
  <si>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</si>
  <si>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</si>
  <si>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</si>
  <si>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</si>
  <si>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</si>
  <si>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</si>
  <si>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</si>
  <si>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</si>
  <si>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</si>
  <si>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</si>
  <si>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</si>
  <si>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</si>
  <si>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</si>
  <si>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</si>
  <si>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</si>
  <si>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</si>
  <si>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</si>
  <si>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</si>
  <si>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</si>
  <si>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MAYO 2023</t>
  </si>
  <si>
    <t>Fuente: Reporte SIAF Operaciones en Linea al 31 de Mayo del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</si>
</sst>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sz val="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8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Mayo - 2023</a:t>
            </a:r>
          </a:p>
        </c:rich>
      </c:tx>
      <c:layout>
        <c:manualLayout>
          <c:xMode val="factor"/>
          <c:yMode val="factor"/>
          <c:x val="-0.009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50197417"/>
        <c:axId val="49123570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39458947"/>
        <c:axId val="19586204"/>
      </c:lineChart>
      <c:catAx>
        <c:axId val="50197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9123570"/>
        <c:crosses val="autoZero"/>
        <c:auto val="1"/>
        <c:lblOffset val="100"/>
        <c:tickLblSkip val="1"/>
        <c:noMultiLvlLbl val="0"/>
      </c:catAx>
      <c:valAx>
        <c:axId val="491235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197417"/>
        <c:crossesAt val="1"/>
        <c:crossBetween val="between"/>
        <c:dispUnits/>
      </c:valAx>
      <c:catAx>
        <c:axId val="3945894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86204"/>
        <c:crosses val="autoZero"/>
        <c:auto val="1"/>
        <c:lblOffset val="100"/>
        <c:tickLblSkip val="1"/>
        <c:noMultiLvlLbl val="0"/>
      </c:catAx>
      <c:valAx>
        <c:axId val="195862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589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55"/>
          <c:y val="0.98475"/>
          <c:w val="0.04625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MAYO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42058109"/>
        <c:axId val="42978662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51263639"/>
        <c:axId val="58719568"/>
      </c:lineChart>
      <c:catAx>
        <c:axId val="420581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978662"/>
        <c:crosses val="autoZero"/>
        <c:auto val="1"/>
        <c:lblOffset val="100"/>
        <c:tickLblSkip val="1"/>
        <c:noMultiLvlLbl val="0"/>
      </c:catAx>
      <c:valAx>
        <c:axId val="42978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058109"/>
        <c:crossesAt val="1"/>
        <c:crossBetween val="between"/>
        <c:dispUnits/>
      </c:valAx>
      <c:catAx>
        <c:axId val="51263639"/>
        <c:scaling>
          <c:orientation val="minMax"/>
        </c:scaling>
        <c:axPos val="b"/>
        <c:delete val="1"/>
        <c:majorTickMark val="out"/>
        <c:minorTickMark val="none"/>
        <c:tickLblPos val="nextTo"/>
        <c:crossAx val="58719568"/>
        <c:crosses val="autoZero"/>
        <c:auto val="1"/>
        <c:lblOffset val="100"/>
        <c:tickLblSkip val="1"/>
        <c:noMultiLvlLbl val="0"/>
      </c:catAx>
      <c:valAx>
        <c:axId val="58719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636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6175"/>
          <c:w val="0.122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MAYO - FUENTE RO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58714065"/>
        <c:axId val="58664538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58218795"/>
        <c:axId val="54207108"/>
      </c:line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664538"/>
        <c:crosses val="autoZero"/>
        <c:auto val="1"/>
        <c:lblOffset val="100"/>
        <c:tickLblSkip val="1"/>
        <c:noMultiLvlLbl val="0"/>
      </c:catAx>
      <c:valAx>
        <c:axId val="58664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714065"/>
        <c:crossesAt val="1"/>
        <c:crossBetween val="between"/>
        <c:dispUnits/>
      </c:valAx>
      <c:catAx>
        <c:axId val="58218795"/>
        <c:scaling>
          <c:orientation val="minMax"/>
        </c:scaling>
        <c:axPos val="b"/>
        <c:delete val="1"/>
        <c:majorTickMark val="out"/>
        <c:minorTickMark val="none"/>
        <c:tickLblPos val="nextTo"/>
        <c:crossAx val="54207108"/>
        <c:crosses val="autoZero"/>
        <c:auto val="1"/>
        <c:lblOffset val="100"/>
        <c:tickLblSkip val="1"/>
        <c:noMultiLvlLbl val="0"/>
      </c:catAx>
      <c:valAx>
        <c:axId val="54207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187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75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MAYO - FUENTE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18101925"/>
        <c:axId val="28699598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56969791"/>
        <c:axId val="42966072"/>
      </c:lineChart>
      <c:catAx>
        <c:axId val="18101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699598"/>
        <c:crosses val="autoZero"/>
        <c:auto val="1"/>
        <c:lblOffset val="100"/>
        <c:tickLblSkip val="1"/>
        <c:noMultiLvlLbl val="0"/>
      </c:catAx>
      <c:valAx>
        <c:axId val="286995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101925"/>
        <c:crossesAt val="1"/>
        <c:crossBetween val="between"/>
        <c:dispUnits/>
      </c:valAx>
      <c:catAx>
        <c:axId val="56969791"/>
        <c:scaling>
          <c:orientation val="minMax"/>
        </c:scaling>
        <c:axPos val="b"/>
        <c:delete val="1"/>
        <c:majorTickMark val="out"/>
        <c:minorTickMark val="none"/>
        <c:tickLblPos val="nextTo"/>
        <c:crossAx val="42966072"/>
        <c:crosses val="autoZero"/>
        <c:auto val="1"/>
        <c:lblOffset val="100"/>
        <c:tickLblSkip val="1"/>
        <c:noMultiLvlLbl val="0"/>
      </c:catAx>
      <c:valAx>
        <c:axId val="42966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9697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75"/>
          <c:y val="0.96825"/>
          <c:w val="0.116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MAYO - FUENTE ROOC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"/>
          <c:w val="0.9922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ROOC'!$C$67:$C$71</c:f>
              <c:strCache/>
            </c:strRef>
          </c:cat>
          <c:val>
            <c:numRef>
              <c:f>'EJECUCION ROOC'!$D$67:$D$71</c:f>
              <c:numCache/>
            </c:numRef>
          </c:val>
        </c:ser>
        <c:axId val="51150329"/>
        <c:axId val="57699778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ROOC'!$C$67:$C$71</c:f>
              <c:strCache/>
            </c:strRef>
          </c:cat>
          <c:val>
            <c:numRef>
              <c:f>'EJECUCION ROOC'!$E$67:$E$71</c:f>
              <c:numCache/>
            </c:numRef>
          </c:val>
          <c:smooth val="0"/>
        </c:ser>
        <c:axId val="49535955"/>
        <c:axId val="43170412"/>
      </c:lineChart>
      <c:catAx>
        <c:axId val="51150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699778"/>
        <c:crosses val="autoZero"/>
        <c:auto val="1"/>
        <c:lblOffset val="100"/>
        <c:tickLblSkip val="1"/>
        <c:noMultiLvlLbl val="0"/>
      </c:catAx>
      <c:valAx>
        <c:axId val="57699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150329"/>
        <c:crossesAt val="1"/>
        <c:crossBetween val="between"/>
        <c:dispUnits/>
      </c:valAx>
      <c:catAx>
        <c:axId val="49535955"/>
        <c:scaling>
          <c:orientation val="minMax"/>
        </c:scaling>
        <c:axPos val="b"/>
        <c:delete val="1"/>
        <c:majorTickMark val="out"/>
        <c:minorTickMark val="none"/>
        <c:tickLblPos val="nextTo"/>
        <c:crossAx val="43170412"/>
        <c:crosses val="autoZero"/>
        <c:auto val="1"/>
        <c:lblOffset val="100"/>
        <c:tickLblSkip val="1"/>
        <c:noMultiLvlLbl val="0"/>
      </c:catAx>
      <c:valAx>
        <c:axId val="43170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359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"/>
          <c:y val="0.95525"/>
          <c:w val="0.15375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MAYO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625"/>
          <c:w val="0.991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DYT'!$C$63:$C$66</c:f>
              <c:strCache/>
            </c:strRef>
          </c:cat>
          <c:val>
            <c:numRef>
              <c:f>'EJECUCION DYT'!$D$63:$D$66</c:f>
              <c:numCache/>
            </c:numRef>
          </c:val>
        </c:ser>
        <c:axId val="52989389"/>
        <c:axId val="7142454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DYT'!$C$63:$C$66</c:f>
              <c:strCache/>
            </c:strRef>
          </c:cat>
          <c:val>
            <c:numRef>
              <c:f>'EJECUCION DYT'!$E$63:$E$66</c:f>
              <c:numCache/>
            </c:numRef>
          </c:val>
          <c:smooth val="0"/>
        </c:ser>
        <c:axId val="64282087"/>
        <c:axId val="41667872"/>
      </c:line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142454"/>
        <c:crosses val="autoZero"/>
        <c:auto val="1"/>
        <c:lblOffset val="100"/>
        <c:tickLblSkip val="1"/>
        <c:noMultiLvlLbl val="0"/>
      </c:catAx>
      <c:valAx>
        <c:axId val="71424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89389"/>
        <c:crossesAt val="1"/>
        <c:crossBetween val="between"/>
        <c:dispUnits/>
      </c:valAx>
      <c:catAx>
        <c:axId val="64282087"/>
        <c:scaling>
          <c:orientation val="minMax"/>
        </c:scaling>
        <c:axPos val="b"/>
        <c:delete val="1"/>
        <c:majorTickMark val="out"/>
        <c:minorTickMark val="none"/>
        <c:tickLblPos val="nextTo"/>
        <c:crossAx val="41667872"/>
        <c:crosses val="autoZero"/>
        <c:auto val="1"/>
        <c:lblOffset val="100"/>
        <c:tickLblSkip val="1"/>
        <c:noMultiLvlLbl val="0"/>
      </c:catAx>
      <c:valAx>
        <c:axId val="41667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2820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75"/>
          <c:y val="0.95575"/>
          <c:w val="0.165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142875</xdr:rowOff>
    </xdr:from>
    <xdr:to>
      <xdr:col>35</xdr:col>
      <xdr:colOff>495300</xdr:colOff>
      <xdr:row>122</xdr:row>
      <xdr:rowOff>152400</xdr:rowOff>
    </xdr:to>
    <xdr:graphicFrame>
      <xdr:nvGraphicFramePr>
        <xdr:cNvPr id="1" name="Gráfico 9"/>
        <xdr:cNvGraphicFramePr/>
      </xdr:nvGraphicFramePr>
      <xdr:xfrm>
        <a:off x="9525" y="9001125"/>
        <a:ext cx="188118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152400</xdr:rowOff>
    </xdr:from>
    <xdr:to>
      <xdr:col>7</xdr:col>
      <xdr:colOff>790575</xdr:colOff>
      <xdr:row>84</xdr:row>
      <xdr:rowOff>104775</xdr:rowOff>
    </xdr:to>
    <xdr:graphicFrame>
      <xdr:nvGraphicFramePr>
        <xdr:cNvPr id="1" name="Gráfico 4"/>
        <xdr:cNvGraphicFramePr/>
      </xdr:nvGraphicFramePr>
      <xdr:xfrm>
        <a:off x="0" y="9963150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</xdr:row>
      <xdr:rowOff>0</xdr:rowOff>
    </xdr:from>
    <xdr:to>
      <xdr:col>9</xdr:col>
      <xdr:colOff>723900</xdr:colOff>
      <xdr:row>91</xdr:row>
      <xdr:rowOff>161925</xdr:rowOff>
    </xdr:to>
    <xdr:graphicFrame>
      <xdr:nvGraphicFramePr>
        <xdr:cNvPr id="1" name="Gráfico 2"/>
        <xdr:cNvGraphicFramePr/>
      </xdr:nvGraphicFramePr>
      <xdr:xfrm>
        <a:off x="19050" y="10153650"/>
        <a:ext cx="113252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152400</xdr:rowOff>
    </xdr:from>
    <xdr:to>
      <xdr:col>8</xdr:col>
      <xdr:colOff>666750</xdr:colOff>
      <xdr:row>92</xdr:row>
      <xdr:rowOff>114300</xdr:rowOff>
    </xdr:to>
    <xdr:graphicFrame>
      <xdr:nvGraphicFramePr>
        <xdr:cNvPr id="1" name="Gráfico 1"/>
        <xdr:cNvGraphicFramePr/>
      </xdr:nvGraphicFramePr>
      <xdr:xfrm>
        <a:off x="19050" y="10163175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56</xdr:row>
      <xdr:rowOff>9525</xdr:rowOff>
    </xdr:from>
    <xdr:to>
      <xdr:col>7</xdr:col>
      <xdr:colOff>733425</xdr:colOff>
      <xdr:row>90</xdr:row>
      <xdr:rowOff>133350</xdr:rowOff>
    </xdr:to>
    <xdr:graphicFrame>
      <xdr:nvGraphicFramePr>
        <xdr:cNvPr id="5" name="Gráfico 1"/>
        <xdr:cNvGraphicFramePr/>
      </xdr:nvGraphicFramePr>
      <xdr:xfrm>
        <a:off x="28575" y="9982200"/>
        <a:ext cx="97440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1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54</xdr:row>
      <xdr:rowOff>152400</xdr:rowOff>
    </xdr:from>
    <xdr:to>
      <xdr:col>7</xdr:col>
      <xdr:colOff>28575</xdr:colOff>
      <xdr:row>89</xdr:row>
      <xdr:rowOff>161925</xdr:rowOff>
    </xdr:to>
    <xdr:graphicFrame>
      <xdr:nvGraphicFramePr>
        <xdr:cNvPr id="5" name="Gráfico 1"/>
        <xdr:cNvGraphicFramePr/>
      </xdr:nvGraphicFramePr>
      <xdr:xfrm>
        <a:off x="47625" y="9810750"/>
        <a:ext cx="90678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3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3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3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3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3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0" t="s">
        <v>1</v>
      </c>
      <c r="B10" s="57" t="s">
        <v>33</v>
      </c>
      <c r="C10" s="63" t="s">
        <v>31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51" t="s">
        <v>30</v>
      </c>
    </row>
    <row r="11" spans="1:27" s="10" customFormat="1" ht="12.75" customHeight="1">
      <c r="A11" s="61"/>
      <c r="B11" s="58"/>
      <c r="C11" s="56" t="s">
        <v>2</v>
      </c>
      <c r="D11" s="56"/>
      <c r="E11" s="56" t="s">
        <v>3</v>
      </c>
      <c r="F11" s="56"/>
      <c r="G11" s="56" t="s">
        <v>4</v>
      </c>
      <c r="H11" s="56"/>
      <c r="I11" s="56" t="s">
        <v>20</v>
      </c>
      <c r="J11" s="56"/>
      <c r="K11" s="56" t="s">
        <v>21</v>
      </c>
      <c r="L11" s="56"/>
      <c r="M11" s="56" t="s">
        <v>22</v>
      </c>
      <c r="N11" s="56"/>
      <c r="O11" s="56" t="s">
        <v>24</v>
      </c>
      <c r="P11" s="56"/>
      <c r="Q11" s="56" t="s">
        <v>25</v>
      </c>
      <c r="R11" s="56"/>
      <c r="S11" s="56" t="s">
        <v>26</v>
      </c>
      <c r="T11" s="56"/>
      <c r="U11" s="56" t="s">
        <v>27</v>
      </c>
      <c r="V11" s="56"/>
      <c r="W11" s="56" t="s">
        <v>28</v>
      </c>
      <c r="X11" s="56"/>
      <c r="Y11" s="56" t="s">
        <v>29</v>
      </c>
      <c r="Z11" s="56"/>
      <c r="AA11" s="52"/>
    </row>
    <row r="12" spans="1:27" s="10" customFormat="1" ht="15.75" customHeight="1">
      <c r="A12" s="62"/>
      <c r="B12" s="59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3"/>
    </row>
    <row r="13" spans="1:28" ht="15" customHeight="1">
      <c r="A13" s="2" t="s">
        <v>5</v>
      </c>
      <c r="B13" s="3" t="s">
        <v>6</v>
      </c>
      <c r="C13" s="37">
        <v>100122105.05</v>
      </c>
      <c r="D13" s="35">
        <f aca="true" t="shared" si="0" ref="D13:D47">+C13/$C$47*100</f>
        <v>23.269218830656776</v>
      </c>
      <c r="E13" s="37">
        <v>95864095.97000018</v>
      </c>
      <c r="F13" s="35">
        <f aca="true" t="shared" si="1" ref="F13:F47">+E13/$E$47*100</f>
        <v>16.804399616012635</v>
      </c>
      <c r="G13" s="37">
        <v>119419572.97000025</v>
      </c>
      <c r="H13" s="35">
        <f aca="true" t="shared" si="2" ref="H13:H47">+G13/$G$47*100</f>
        <v>18.421485460662495</v>
      </c>
      <c r="I13" s="4">
        <v>101923695.12000008</v>
      </c>
      <c r="J13" s="35">
        <f aca="true" t="shared" si="3" ref="J13:J47">+I13/$I$47*100</f>
        <v>16.157471852698432</v>
      </c>
      <c r="K13" s="4">
        <v>83059225.45000009</v>
      </c>
      <c r="L13" s="35">
        <f aca="true" t="shared" si="4" ref="L13:L47">+K13/$K$47*100</f>
        <v>14.047433168601623</v>
      </c>
      <c r="M13" s="4"/>
      <c r="N13" s="35" t="e">
        <f aca="true" t="shared" si="5" ref="N13:N47">+M13/$M$47*100</f>
        <v>#DIV/0!</v>
      </c>
      <c r="O13" s="4"/>
      <c r="P13" s="35" t="e">
        <f aca="true" t="shared" si="6" ref="P13:P47">+O13/$O$47*100</f>
        <v>#DIV/0!</v>
      </c>
      <c r="Q13" s="4"/>
      <c r="R13" s="35" t="e">
        <f aca="true" t="shared" si="7" ref="R13:R47">+Q13/$Q$47*100</f>
        <v>#DIV/0!</v>
      </c>
      <c r="S13" s="4"/>
      <c r="T13" s="35" t="e">
        <f aca="true" t="shared" si="8" ref="T13:T47">+S13/$S$47*100</f>
        <v>#DIV/0!</v>
      </c>
      <c r="U13" s="4"/>
      <c r="V13" s="35" t="e">
        <f aca="true" t="shared" si="9" ref="V13:V47">+U13/$U$47*100</f>
        <v>#DIV/0!</v>
      </c>
      <c r="W13" s="4"/>
      <c r="X13" s="35" t="e">
        <f aca="true" t="shared" si="10" ref="X13:X47">+W13/$W$47*100</f>
        <v>#DIV/0!</v>
      </c>
      <c r="Y13" s="4"/>
      <c r="Z13" s="35" t="e">
        <f aca="true" t="shared" si="11" ref="Z13:Z47">+Y13/$Y$47*100</f>
        <v>#DIV/0!</v>
      </c>
      <c r="AA13" s="24">
        <f aca="true" t="shared" si="12" ref="AA13:AA46">+C13+E13+G13+I13+K13+M13+O13+Q13+S13+U13+W13+Y13</f>
        <v>500388694.5600006</v>
      </c>
      <c r="AB13" s="8"/>
    </row>
    <row r="14" spans="1:28" ht="15" customHeight="1">
      <c r="A14" s="2" t="s">
        <v>35</v>
      </c>
      <c r="B14" s="3" t="s">
        <v>66</v>
      </c>
      <c r="C14" s="37">
        <v>3104335.089999999</v>
      </c>
      <c r="D14" s="35">
        <f t="shared" si="0"/>
        <v>0.7214735696659883</v>
      </c>
      <c r="E14" s="37">
        <v>2961024.6900000004</v>
      </c>
      <c r="F14" s="35">
        <f t="shared" si="1"/>
        <v>0.5190498242346263</v>
      </c>
      <c r="G14" s="37">
        <v>4297549.299999998</v>
      </c>
      <c r="H14" s="35">
        <f t="shared" si="2"/>
        <v>0.6629335541697012</v>
      </c>
      <c r="I14" s="4">
        <v>3355518.9599999986</v>
      </c>
      <c r="J14" s="35">
        <f t="shared" si="3"/>
        <v>0.5319342384865829</v>
      </c>
      <c r="K14" s="4">
        <v>3665146.429999998</v>
      </c>
      <c r="L14" s="35">
        <f t="shared" si="4"/>
        <v>0.6198697284934016</v>
      </c>
      <c r="M14" s="4"/>
      <c r="N14" s="35" t="e">
        <f t="shared" si="5"/>
        <v>#DIV/0!</v>
      </c>
      <c r="O14" s="4"/>
      <c r="P14" s="35" t="e">
        <f t="shared" si="6"/>
        <v>#DIV/0!</v>
      </c>
      <c r="Q14" s="4"/>
      <c r="R14" s="35" t="e">
        <f t="shared" si="7"/>
        <v>#DIV/0!</v>
      </c>
      <c r="S14" s="4"/>
      <c r="T14" s="35" t="e">
        <f t="shared" si="8"/>
        <v>#DIV/0!</v>
      </c>
      <c r="U14" s="4"/>
      <c r="V14" s="35" t="e">
        <f t="shared" si="9"/>
        <v>#DIV/0!</v>
      </c>
      <c r="W14" s="4"/>
      <c r="X14" s="35" t="e">
        <f t="shared" si="10"/>
        <v>#DIV/0!</v>
      </c>
      <c r="Y14" s="4"/>
      <c r="Z14" s="35" t="e">
        <f t="shared" si="11"/>
        <v>#DIV/0!</v>
      </c>
      <c r="AA14" s="24">
        <f t="shared" si="12"/>
        <v>17383574.469999995</v>
      </c>
      <c r="AB14" s="8"/>
    </row>
    <row r="15" spans="1:28" ht="15" customHeight="1">
      <c r="A15" s="2" t="s">
        <v>36</v>
      </c>
      <c r="B15" s="3" t="s">
        <v>67</v>
      </c>
      <c r="C15" s="37">
        <v>3794758.9300000016</v>
      </c>
      <c r="D15" s="35">
        <f t="shared" si="0"/>
        <v>0.8819338737201171</v>
      </c>
      <c r="E15" s="37">
        <v>5484671.389999999</v>
      </c>
      <c r="F15" s="35">
        <f t="shared" si="1"/>
        <v>0.9614299166698885</v>
      </c>
      <c r="G15" s="37">
        <v>5687051.850000003</v>
      </c>
      <c r="H15" s="35">
        <f t="shared" si="2"/>
        <v>0.8772761479822647</v>
      </c>
      <c r="I15" s="4">
        <v>6480579.649999999</v>
      </c>
      <c r="J15" s="35">
        <f t="shared" si="3"/>
        <v>1.027335038832383</v>
      </c>
      <c r="K15" s="4">
        <v>5485126.690000002</v>
      </c>
      <c r="L15" s="35">
        <f t="shared" si="4"/>
        <v>0.9276748029088197</v>
      </c>
      <c r="M15" s="4"/>
      <c r="N15" s="35" t="e">
        <f t="shared" si="5"/>
        <v>#DIV/0!</v>
      </c>
      <c r="O15" s="4"/>
      <c r="P15" s="35" t="e">
        <f t="shared" si="6"/>
        <v>#DIV/0!</v>
      </c>
      <c r="Q15" s="4"/>
      <c r="R15" s="35" t="e">
        <f t="shared" si="7"/>
        <v>#DIV/0!</v>
      </c>
      <c r="S15" s="4"/>
      <c r="T15" s="35" t="e">
        <f t="shared" si="8"/>
        <v>#DIV/0!</v>
      </c>
      <c r="U15" s="4"/>
      <c r="V15" s="35" t="e">
        <f t="shared" si="9"/>
        <v>#DIV/0!</v>
      </c>
      <c r="W15" s="4"/>
      <c r="X15" s="35" t="e">
        <f t="shared" si="10"/>
        <v>#DIV/0!</v>
      </c>
      <c r="Y15" s="4"/>
      <c r="Z15" s="35" t="e">
        <f t="shared" si="11"/>
        <v>#DIV/0!</v>
      </c>
      <c r="AA15" s="24">
        <f t="shared" si="12"/>
        <v>26932188.510000005</v>
      </c>
      <c r="AB15" s="8"/>
    </row>
    <row r="16" spans="1:28" ht="15" customHeight="1">
      <c r="A16" s="2" t="s">
        <v>37</v>
      </c>
      <c r="B16" s="3" t="s">
        <v>68</v>
      </c>
      <c r="C16" s="37">
        <v>2058713.03</v>
      </c>
      <c r="D16" s="35">
        <f t="shared" si="0"/>
        <v>0.4784622135208939</v>
      </c>
      <c r="E16" s="37">
        <v>2810920.079999999</v>
      </c>
      <c r="F16" s="35">
        <f t="shared" si="1"/>
        <v>0.492737388644193</v>
      </c>
      <c r="G16" s="37">
        <v>3864823.209999997</v>
      </c>
      <c r="H16" s="35">
        <f t="shared" si="2"/>
        <v>0.5961818720364308</v>
      </c>
      <c r="I16" s="4">
        <v>7925776.920000005</v>
      </c>
      <c r="J16" s="35">
        <f t="shared" si="3"/>
        <v>1.2564351924731008</v>
      </c>
      <c r="K16" s="4">
        <v>5628810.819999999</v>
      </c>
      <c r="L16" s="35">
        <f t="shared" si="4"/>
        <v>0.9519754534702514</v>
      </c>
      <c r="M16" s="4"/>
      <c r="N16" s="35" t="e">
        <f t="shared" si="5"/>
        <v>#DIV/0!</v>
      </c>
      <c r="O16" s="4"/>
      <c r="P16" s="35" t="e">
        <f t="shared" si="6"/>
        <v>#DIV/0!</v>
      </c>
      <c r="Q16" s="4"/>
      <c r="R16" s="35" t="e">
        <f t="shared" si="7"/>
        <v>#DIV/0!</v>
      </c>
      <c r="S16" s="4"/>
      <c r="T16" s="35" t="e">
        <f t="shared" si="8"/>
        <v>#DIV/0!</v>
      </c>
      <c r="U16" s="4"/>
      <c r="V16" s="35" t="e">
        <f t="shared" si="9"/>
        <v>#DIV/0!</v>
      </c>
      <c r="W16" s="4"/>
      <c r="X16" s="35" t="e">
        <f t="shared" si="10"/>
        <v>#DIV/0!</v>
      </c>
      <c r="Y16" s="4"/>
      <c r="Z16" s="35" t="e">
        <f t="shared" si="11"/>
        <v>#DIV/0!</v>
      </c>
      <c r="AA16" s="24">
        <f t="shared" si="12"/>
        <v>22289044.060000002</v>
      </c>
      <c r="AB16" s="8"/>
    </row>
    <row r="17" spans="1:28" ht="15" customHeight="1">
      <c r="A17" s="2" t="s">
        <v>38</v>
      </c>
      <c r="B17" s="3" t="s">
        <v>69</v>
      </c>
      <c r="C17" s="37">
        <v>2903403.2899999996</v>
      </c>
      <c r="D17" s="35">
        <f t="shared" si="0"/>
        <v>0.6747753303320986</v>
      </c>
      <c r="E17" s="37">
        <v>3551871.939999999</v>
      </c>
      <c r="F17" s="35">
        <f t="shared" si="1"/>
        <v>0.6226217945385996</v>
      </c>
      <c r="G17" s="37">
        <v>3745812.7399999984</v>
      </c>
      <c r="H17" s="35">
        <f t="shared" si="2"/>
        <v>0.5778234941905953</v>
      </c>
      <c r="I17" s="4">
        <v>3543669.9799999986</v>
      </c>
      <c r="J17" s="35">
        <f t="shared" si="3"/>
        <v>0.5617609123147571</v>
      </c>
      <c r="K17" s="4">
        <v>4119318.809999999</v>
      </c>
      <c r="L17" s="35">
        <f t="shared" si="4"/>
        <v>0.6966818600839539</v>
      </c>
      <c r="M17" s="4"/>
      <c r="N17" s="35" t="e">
        <f t="shared" si="5"/>
        <v>#DIV/0!</v>
      </c>
      <c r="O17" s="4"/>
      <c r="P17" s="35" t="e">
        <f t="shared" si="6"/>
        <v>#DIV/0!</v>
      </c>
      <c r="Q17" s="4"/>
      <c r="R17" s="35" t="e">
        <f t="shared" si="7"/>
        <v>#DIV/0!</v>
      </c>
      <c r="S17" s="4"/>
      <c r="T17" s="35" t="e">
        <f t="shared" si="8"/>
        <v>#DIV/0!</v>
      </c>
      <c r="U17" s="4"/>
      <c r="V17" s="35" t="e">
        <f t="shared" si="9"/>
        <v>#DIV/0!</v>
      </c>
      <c r="W17" s="4"/>
      <c r="X17" s="35" t="e">
        <f t="shared" si="10"/>
        <v>#DIV/0!</v>
      </c>
      <c r="Y17" s="4"/>
      <c r="Z17" s="35" t="e">
        <f t="shared" si="11"/>
        <v>#DIV/0!</v>
      </c>
      <c r="AA17" s="24">
        <f t="shared" si="12"/>
        <v>17864076.759999994</v>
      </c>
      <c r="AB17" s="8"/>
    </row>
    <row r="18" spans="1:28" ht="15" customHeight="1">
      <c r="A18" s="2" t="s">
        <v>39</v>
      </c>
      <c r="B18" s="3" t="s">
        <v>70</v>
      </c>
      <c r="C18" s="37">
        <v>14618191.14</v>
      </c>
      <c r="D18" s="35">
        <f t="shared" si="0"/>
        <v>3.3973905000814613</v>
      </c>
      <c r="E18" s="37">
        <v>21553061.870000016</v>
      </c>
      <c r="F18" s="35">
        <f t="shared" si="1"/>
        <v>3.778122152484157</v>
      </c>
      <c r="G18" s="37">
        <v>22197430.16000001</v>
      </c>
      <c r="H18" s="35">
        <f t="shared" si="2"/>
        <v>3.4241425152243243</v>
      </c>
      <c r="I18" s="4">
        <v>20215097.9</v>
      </c>
      <c r="J18" s="35">
        <f t="shared" si="3"/>
        <v>3.2046019812590263</v>
      </c>
      <c r="K18" s="4">
        <v>24130584.610000033</v>
      </c>
      <c r="L18" s="35">
        <f t="shared" si="4"/>
        <v>4.081097226608702</v>
      </c>
      <c r="M18" s="4"/>
      <c r="N18" s="35" t="e">
        <f t="shared" si="5"/>
        <v>#DIV/0!</v>
      </c>
      <c r="O18" s="4"/>
      <c r="P18" s="35" t="e">
        <f t="shared" si="6"/>
        <v>#DIV/0!</v>
      </c>
      <c r="Q18" s="4"/>
      <c r="R18" s="35" t="e">
        <f t="shared" si="7"/>
        <v>#DIV/0!</v>
      </c>
      <c r="S18" s="4"/>
      <c r="T18" s="35" t="e">
        <f t="shared" si="8"/>
        <v>#DIV/0!</v>
      </c>
      <c r="U18" s="4"/>
      <c r="V18" s="35" t="e">
        <f t="shared" si="9"/>
        <v>#DIV/0!</v>
      </c>
      <c r="W18" s="4"/>
      <c r="X18" s="35" t="e">
        <f t="shared" si="10"/>
        <v>#DIV/0!</v>
      </c>
      <c r="Y18" s="4"/>
      <c r="Z18" s="35" t="e">
        <f t="shared" si="11"/>
        <v>#DIV/0!</v>
      </c>
      <c r="AA18" s="24">
        <f t="shared" si="12"/>
        <v>102714365.68000005</v>
      </c>
      <c r="AB18" s="8"/>
    </row>
    <row r="19" spans="1:28" ht="15" customHeight="1">
      <c r="A19" s="2" t="s">
        <v>40</v>
      </c>
      <c r="B19" s="3" t="s">
        <v>71</v>
      </c>
      <c r="C19" s="37">
        <v>11168235.969999997</v>
      </c>
      <c r="D19" s="35">
        <f t="shared" si="0"/>
        <v>2.5955919185734526</v>
      </c>
      <c r="E19" s="37">
        <v>13134162.019999994</v>
      </c>
      <c r="F19" s="35">
        <f t="shared" si="1"/>
        <v>2.3023396295794143</v>
      </c>
      <c r="G19" s="37">
        <v>14440449.21</v>
      </c>
      <c r="H19" s="35">
        <f t="shared" si="2"/>
        <v>2.2275621872662077</v>
      </c>
      <c r="I19" s="4">
        <v>15263315.549999999</v>
      </c>
      <c r="J19" s="35">
        <f t="shared" si="3"/>
        <v>2.4196198056558362</v>
      </c>
      <c r="K19" s="4">
        <v>17515541.25</v>
      </c>
      <c r="L19" s="35">
        <f t="shared" si="4"/>
        <v>2.9623247000945834</v>
      </c>
      <c r="M19" s="4"/>
      <c r="N19" s="35" t="e">
        <f t="shared" si="5"/>
        <v>#DIV/0!</v>
      </c>
      <c r="O19" s="4"/>
      <c r="P19" s="35" t="e">
        <f t="shared" si="6"/>
        <v>#DIV/0!</v>
      </c>
      <c r="Q19" s="4"/>
      <c r="R19" s="35" t="e">
        <f t="shared" si="7"/>
        <v>#DIV/0!</v>
      </c>
      <c r="S19" s="4"/>
      <c r="T19" s="35" t="e">
        <f t="shared" si="8"/>
        <v>#DIV/0!</v>
      </c>
      <c r="U19" s="4"/>
      <c r="V19" s="35" t="e">
        <f t="shared" si="9"/>
        <v>#DIV/0!</v>
      </c>
      <c r="W19" s="4"/>
      <c r="X19" s="35" t="e">
        <f t="shared" si="10"/>
        <v>#DIV/0!</v>
      </c>
      <c r="Y19" s="4"/>
      <c r="Z19" s="35" t="e">
        <f t="shared" si="11"/>
        <v>#DIV/0!</v>
      </c>
      <c r="AA19" s="24">
        <f t="shared" si="12"/>
        <v>71521703.99999999</v>
      </c>
      <c r="AB19" s="8"/>
    </row>
    <row r="20" spans="1:28" ht="15" customHeight="1">
      <c r="A20" s="2" t="s">
        <v>41</v>
      </c>
      <c r="B20" s="3" t="s">
        <v>72</v>
      </c>
      <c r="C20" s="37">
        <v>13019970.270000014</v>
      </c>
      <c r="D20" s="35">
        <f t="shared" si="0"/>
        <v>3.025950535398534</v>
      </c>
      <c r="E20" s="37">
        <v>17793276.619999986</v>
      </c>
      <c r="F20" s="35">
        <f t="shared" si="1"/>
        <v>3.1190544048347926</v>
      </c>
      <c r="G20" s="37">
        <v>21048185.970000014</v>
      </c>
      <c r="H20" s="35">
        <f t="shared" si="2"/>
        <v>3.2468618181801787</v>
      </c>
      <c r="I20" s="4">
        <v>18286123.03000002</v>
      </c>
      <c r="J20" s="35">
        <f t="shared" si="3"/>
        <v>2.898810897744125</v>
      </c>
      <c r="K20" s="4">
        <v>19419173.630000018</v>
      </c>
      <c r="L20" s="35">
        <f t="shared" si="4"/>
        <v>3.284277481266783</v>
      </c>
      <c r="M20" s="4"/>
      <c r="N20" s="35" t="e">
        <f t="shared" si="5"/>
        <v>#DIV/0!</v>
      </c>
      <c r="O20" s="4"/>
      <c r="P20" s="35" t="e">
        <f t="shared" si="6"/>
        <v>#DIV/0!</v>
      </c>
      <c r="Q20" s="4"/>
      <c r="R20" s="35" t="e">
        <f t="shared" si="7"/>
        <v>#DIV/0!</v>
      </c>
      <c r="S20" s="4"/>
      <c r="T20" s="35" t="e">
        <f t="shared" si="8"/>
        <v>#DIV/0!</v>
      </c>
      <c r="U20" s="4"/>
      <c r="V20" s="35" t="e">
        <f t="shared" si="9"/>
        <v>#DIV/0!</v>
      </c>
      <c r="W20" s="4"/>
      <c r="X20" s="35" t="e">
        <f t="shared" si="10"/>
        <v>#DIV/0!</v>
      </c>
      <c r="Y20" s="4"/>
      <c r="Z20" s="35" t="e">
        <f t="shared" si="11"/>
        <v>#DIV/0!</v>
      </c>
      <c r="AA20" s="24">
        <f t="shared" si="12"/>
        <v>89566729.52000004</v>
      </c>
      <c r="AB20" s="8"/>
    </row>
    <row r="21" spans="1:28" ht="15" customHeight="1">
      <c r="A21" s="2" t="s">
        <v>42</v>
      </c>
      <c r="B21" s="3" t="s">
        <v>73</v>
      </c>
      <c r="C21" s="37">
        <v>2963619.07</v>
      </c>
      <c r="D21" s="35">
        <f t="shared" si="0"/>
        <v>0.688769983772305</v>
      </c>
      <c r="E21" s="37">
        <v>3912916.2799999975</v>
      </c>
      <c r="F21" s="35">
        <f t="shared" si="1"/>
        <v>0.6859106964686628</v>
      </c>
      <c r="G21" s="37">
        <v>4383933.56</v>
      </c>
      <c r="H21" s="35">
        <f t="shared" si="2"/>
        <v>0.6762590614550092</v>
      </c>
      <c r="I21" s="4">
        <v>3944846.82</v>
      </c>
      <c r="J21" s="35">
        <f t="shared" si="3"/>
        <v>0.6253575420545141</v>
      </c>
      <c r="K21" s="4">
        <v>5420764.219999999</v>
      </c>
      <c r="L21" s="35">
        <f t="shared" si="4"/>
        <v>0.9167894678844107</v>
      </c>
      <c r="M21" s="4"/>
      <c r="N21" s="35" t="e">
        <f t="shared" si="5"/>
        <v>#DIV/0!</v>
      </c>
      <c r="O21" s="4"/>
      <c r="P21" s="35" t="e">
        <f t="shared" si="6"/>
        <v>#DIV/0!</v>
      </c>
      <c r="Q21" s="4"/>
      <c r="R21" s="35" t="e">
        <f t="shared" si="7"/>
        <v>#DIV/0!</v>
      </c>
      <c r="S21" s="4"/>
      <c r="T21" s="35" t="e">
        <f t="shared" si="8"/>
        <v>#DIV/0!</v>
      </c>
      <c r="U21" s="4"/>
      <c r="V21" s="35" t="e">
        <f t="shared" si="9"/>
        <v>#DIV/0!</v>
      </c>
      <c r="W21" s="4"/>
      <c r="X21" s="35" t="e">
        <f t="shared" si="10"/>
        <v>#DIV/0!</v>
      </c>
      <c r="Y21" s="4"/>
      <c r="Z21" s="35" t="e">
        <f t="shared" si="11"/>
        <v>#DIV/0!</v>
      </c>
      <c r="AA21" s="24">
        <f t="shared" si="12"/>
        <v>20626079.949999996</v>
      </c>
      <c r="AB21" s="8"/>
    </row>
    <row r="22" spans="1:28" ht="15" customHeight="1">
      <c r="A22" s="2" t="s">
        <v>43</v>
      </c>
      <c r="B22" s="3" t="s">
        <v>74</v>
      </c>
      <c r="C22" s="37">
        <v>7634177.080000005</v>
      </c>
      <c r="D22" s="35">
        <f t="shared" si="0"/>
        <v>1.7742469255694546</v>
      </c>
      <c r="E22" s="37">
        <v>8492287.870000001</v>
      </c>
      <c r="F22" s="35">
        <f t="shared" si="1"/>
        <v>1.4886470015463968</v>
      </c>
      <c r="G22" s="37">
        <v>9472175.259999994</v>
      </c>
      <c r="H22" s="35">
        <f t="shared" si="2"/>
        <v>1.4611636475770302</v>
      </c>
      <c r="I22" s="4">
        <v>10611321.189999998</v>
      </c>
      <c r="J22" s="35">
        <f t="shared" si="3"/>
        <v>1.6821615743572473</v>
      </c>
      <c r="K22" s="4">
        <v>9647770.010000002</v>
      </c>
      <c r="L22" s="35">
        <f t="shared" si="4"/>
        <v>1.6316839424790694</v>
      </c>
      <c r="M22" s="4"/>
      <c r="N22" s="35" t="e">
        <f t="shared" si="5"/>
        <v>#DIV/0!</v>
      </c>
      <c r="O22" s="4"/>
      <c r="P22" s="35" t="e">
        <f t="shared" si="6"/>
        <v>#DIV/0!</v>
      </c>
      <c r="Q22" s="4"/>
      <c r="R22" s="35" t="e">
        <f t="shared" si="7"/>
        <v>#DIV/0!</v>
      </c>
      <c r="S22" s="4"/>
      <c r="T22" s="35" t="e">
        <f t="shared" si="8"/>
        <v>#DIV/0!</v>
      </c>
      <c r="U22" s="4"/>
      <c r="V22" s="35" t="e">
        <f t="shared" si="9"/>
        <v>#DIV/0!</v>
      </c>
      <c r="W22" s="4"/>
      <c r="X22" s="35" t="e">
        <f t="shared" si="10"/>
        <v>#DIV/0!</v>
      </c>
      <c r="Y22" s="4"/>
      <c r="Z22" s="35" t="e">
        <f t="shared" si="11"/>
        <v>#DIV/0!</v>
      </c>
      <c r="AA22" s="24">
        <f t="shared" si="12"/>
        <v>45857731.41</v>
      </c>
      <c r="AB22" s="8"/>
    </row>
    <row r="23" spans="1:28" ht="15" customHeight="1">
      <c r="A23" s="2" t="s">
        <v>44</v>
      </c>
      <c r="B23" s="3" t="s">
        <v>75</v>
      </c>
      <c r="C23" s="37">
        <v>13904199.290000003</v>
      </c>
      <c r="D23" s="35">
        <f t="shared" si="0"/>
        <v>3.2314527923928487</v>
      </c>
      <c r="E23" s="37">
        <v>20226513.590000007</v>
      </c>
      <c r="F23" s="35">
        <f t="shared" si="1"/>
        <v>3.5455862152128095</v>
      </c>
      <c r="G23" s="37">
        <v>21871336.429999992</v>
      </c>
      <c r="H23" s="35">
        <f t="shared" si="2"/>
        <v>3.3738397821244694</v>
      </c>
      <c r="I23" s="4">
        <v>19550031.110000033</v>
      </c>
      <c r="J23" s="35">
        <f t="shared" si="3"/>
        <v>3.099172150374879</v>
      </c>
      <c r="K23" s="4">
        <v>28365864.750000034</v>
      </c>
      <c r="L23" s="35">
        <f t="shared" si="4"/>
        <v>4.79739110479771</v>
      </c>
      <c r="M23" s="4"/>
      <c r="N23" s="35" t="e">
        <f t="shared" si="5"/>
        <v>#DIV/0!</v>
      </c>
      <c r="O23" s="4"/>
      <c r="P23" s="35" t="e">
        <f t="shared" si="6"/>
        <v>#DIV/0!</v>
      </c>
      <c r="Q23" s="4"/>
      <c r="R23" s="35" t="e">
        <f t="shared" si="7"/>
        <v>#DIV/0!</v>
      </c>
      <c r="S23" s="4"/>
      <c r="T23" s="35" t="e">
        <f t="shared" si="8"/>
        <v>#DIV/0!</v>
      </c>
      <c r="U23" s="4"/>
      <c r="V23" s="35" t="e">
        <f t="shared" si="9"/>
        <v>#DIV/0!</v>
      </c>
      <c r="W23" s="4"/>
      <c r="X23" s="35" t="e">
        <f t="shared" si="10"/>
        <v>#DIV/0!</v>
      </c>
      <c r="Y23" s="4"/>
      <c r="Z23" s="35" t="e">
        <f t="shared" si="11"/>
        <v>#DIV/0!</v>
      </c>
      <c r="AA23" s="24">
        <f t="shared" si="12"/>
        <v>103917945.17000006</v>
      </c>
      <c r="AB23" s="8"/>
    </row>
    <row r="24" spans="1:28" ht="15" customHeight="1">
      <c r="A24" s="2" t="s">
        <v>45</v>
      </c>
      <c r="B24" s="3" t="s">
        <v>76</v>
      </c>
      <c r="C24" s="37">
        <v>11768468.619999995</v>
      </c>
      <c r="D24" s="35">
        <f t="shared" si="0"/>
        <v>2.7350910319328854</v>
      </c>
      <c r="E24" s="37">
        <v>15949384.920000002</v>
      </c>
      <c r="F24" s="35">
        <f t="shared" si="1"/>
        <v>2.795831276697797</v>
      </c>
      <c r="G24" s="37">
        <v>20540896.429999992</v>
      </c>
      <c r="H24" s="35">
        <f t="shared" si="2"/>
        <v>3.1686080893060677</v>
      </c>
      <c r="I24" s="4">
        <v>18397786.470000006</v>
      </c>
      <c r="J24" s="35">
        <f t="shared" si="3"/>
        <v>2.9165123643819966</v>
      </c>
      <c r="K24" s="4">
        <v>19818132.819999997</v>
      </c>
      <c r="L24" s="35">
        <f t="shared" si="4"/>
        <v>3.351751654402407</v>
      </c>
      <c r="M24" s="4"/>
      <c r="N24" s="35" t="e">
        <f t="shared" si="5"/>
        <v>#DIV/0!</v>
      </c>
      <c r="O24" s="4"/>
      <c r="P24" s="35" t="e">
        <f t="shared" si="6"/>
        <v>#DIV/0!</v>
      </c>
      <c r="Q24" s="4"/>
      <c r="R24" s="35" t="e">
        <f t="shared" si="7"/>
        <v>#DIV/0!</v>
      </c>
      <c r="S24" s="4"/>
      <c r="T24" s="35" t="e">
        <f t="shared" si="8"/>
        <v>#DIV/0!</v>
      </c>
      <c r="U24" s="4"/>
      <c r="V24" s="35" t="e">
        <f t="shared" si="9"/>
        <v>#DIV/0!</v>
      </c>
      <c r="W24" s="4"/>
      <c r="X24" s="35" t="e">
        <f t="shared" si="10"/>
        <v>#DIV/0!</v>
      </c>
      <c r="Y24" s="4"/>
      <c r="Z24" s="35" t="e">
        <f t="shared" si="11"/>
        <v>#DIV/0!</v>
      </c>
      <c r="AA24" s="24">
        <f t="shared" si="12"/>
        <v>86474669.25999999</v>
      </c>
      <c r="AB24" s="8"/>
    </row>
    <row r="25" spans="1:28" ht="15" customHeight="1">
      <c r="A25" s="2" t="s">
        <v>46</v>
      </c>
      <c r="B25" s="3" t="s">
        <v>77</v>
      </c>
      <c r="C25" s="37">
        <v>19198998.040000003</v>
      </c>
      <c r="D25" s="35">
        <f t="shared" si="0"/>
        <v>4.4620085294751854</v>
      </c>
      <c r="E25" s="37">
        <v>22609093.31000001</v>
      </c>
      <c r="F25" s="35">
        <f t="shared" si="1"/>
        <v>3.963238114255565</v>
      </c>
      <c r="G25" s="37">
        <v>24299927.660000008</v>
      </c>
      <c r="H25" s="35">
        <f t="shared" si="2"/>
        <v>3.7484706480762053</v>
      </c>
      <c r="I25" s="4">
        <v>24255499.370000012</v>
      </c>
      <c r="J25" s="35">
        <f t="shared" si="3"/>
        <v>3.845107341158566</v>
      </c>
      <c r="K25" s="4">
        <v>27037192.27</v>
      </c>
      <c r="L25" s="35">
        <f t="shared" si="4"/>
        <v>4.572678705125789</v>
      </c>
      <c r="M25" s="4"/>
      <c r="N25" s="35" t="e">
        <f t="shared" si="5"/>
        <v>#DIV/0!</v>
      </c>
      <c r="O25" s="4"/>
      <c r="P25" s="35" t="e">
        <f t="shared" si="6"/>
        <v>#DIV/0!</v>
      </c>
      <c r="Q25" s="4"/>
      <c r="R25" s="35" t="e">
        <f t="shared" si="7"/>
        <v>#DIV/0!</v>
      </c>
      <c r="S25" s="4"/>
      <c r="T25" s="35" t="e">
        <f t="shared" si="8"/>
        <v>#DIV/0!</v>
      </c>
      <c r="U25" s="4"/>
      <c r="V25" s="35" t="e">
        <f t="shared" si="9"/>
        <v>#DIV/0!</v>
      </c>
      <c r="W25" s="4"/>
      <c r="X25" s="35" t="e">
        <f t="shared" si="10"/>
        <v>#DIV/0!</v>
      </c>
      <c r="Y25" s="4"/>
      <c r="Z25" s="35" t="e">
        <f t="shared" si="11"/>
        <v>#DIV/0!</v>
      </c>
      <c r="AA25" s="24">
        <f t="shared" si="12"/>
        <v>117400710.65000002</v>
      </c>
      <c r="AB25" s="8"/>
    </row>
    <row r="26" spans="1:28" ht="15" customHeight="1">
      <c r="A26" s="2" t="s">
        <v>47</v>
      </c>
      <c r="B26" s="3" t="s">
        <v>78</v>
      </c>
      <c r="C26" s="37">
        <v>14724472.770000003</v>
      </c>
      <c r="D26" s="35">
        <f t="shared" si="0"/>
        <v>3.422091244286888</v>
      </c>
      <c r="E26" s="37">
        <v>20239523.010000005</v>
      </c>
      <c r="F26" s="35">
        <f t="shared" si="1"/>
        <v>3.5478666883163266</v>
      </c>
      <c r="G26" s="37">
        <v>24620388.439999994</v>
      </c>
      <c r="H26" s="35">
        <f t="shared" si="2"/>
        <v>3.7979044506988737</v>
      </c>
      <c r="I26" s="4">
        <v>22141636.680000003</v>
      </c>
      <c r="J26" s="35">
        <f t="shared" si="3"/>
        <v>3.5100068831744586</v>
      </c>
      <c r="K26" s="4">
        <v>21536563.56</v>
      </c>
      <c r="L26" s="35">
        <f t="shared" si="4"/>
        <v>3.6423821153083082</v>
      </c>
      <c r="M26" s="4"/>
      <c r="N26" s="35" t="e">
        <f t="shared" si="5"/>
        <v>#DIV/0!</v>
      </c>
      <c r="O26" s="4"/>
      <c r="P26" s="35" t="e">
        <f t="shared" si="6"/>
        <v>#DIV/0!</v>
      </c>
      <c r="Q26" s="4"/>
      <c r="R26" s="35" t="e">
        <f t="shared" si="7"/>
        <v>#DIV/0!</v>
      </c>
      <c r="S26" s="4"/>
      <c r="T26" s="35" t="e">
        <f t="shared" si="8"/>
        <v>#DIV/0!</v>
      </c>
      <c r="U26" s="4"/>
      <c r="V26" s="35" t="e">
        <f t="shared" si="9"/>
        <v>#DIV/0!</v>
      </c>
      <c r="W26" s="4"/>
      <c r="X26" s="35" t="e">
        <f t="shared" si="10"/>
        <v>#DIV/0!</v>
      </c>
      <c r="Y26" s="4"/>
      <c r="Z26" s="35" t="e">
        <f t="shared" si="11"/>
        <v>#DIV/0!</v>
      </c>
      <c r="AA26" s="24">
        <f t="shared" si="12"/>
        <v>103262584.46000001</v>
      </c>
      <c r="AB26" s="8"/>
    </row>
    <row r="27" spans="1:28" ht="15" customHeight="1">
      <c r="A27" s="2" t="s">
        <v>48</v>
      </c>
      <c r="B27" s="3" t="s">
        <v>79</v>
      </c>
      <c r="C27" s="37">
        <v>7612317.720000001</v>
      </c>
      <c r="D27" s="35">
        <f t="shared" si="0"/>
        <v>1.769166626557721</v>
      </c>
      <c r="E27" s="37">
        <v>9719853.769999998</v>
      </c>
      <c r="F27" s="35">
        <f t="shared" si="1"/>
        <v>1.7038319227607548</v>
      </c>
      <c r="G27" s="37">
        <v>9020740.009999998</v>
      </c>
      <c r="H27" s="35">
        <f t="shared" si="2"/>
        <v>1.3915259182879245</v>
      </c>
      <c r="I27" s="4">
        <v>10270666.140000004</v>
      </c>
      <c r="J27" s="35">
        <f t="shared" si="3"/>
        <v>1.6281591721153135</v>
      </c>
      <c r="K27" s="4">
        <v>12150058.709999993</v>
      </c>
      <c r="L27" s="35">
        <f t="shared" si="4"/>
        <v>2.0548847740707017</v>
      </c>
      <c r="M27" s="4"/>
      <c r="N27" s="35" t="e">
        <f t="shared" si="5"/>
        <v>#DIV/0!</v>
      </c>
      <c r="O27" s="4"/>
      <c r="P27" s="35" t="e">
        <f t="shared" si="6"/>
        <v>#DIV/0!</v>
      </c>
      <c r="Q27" s="4"/>
      <c r="R27" s="35" t="e">
        <f t="shared" si="7"/>
        <v>#DIV/0!</v>
      </c>
      <c r="S27" s="4"/>
      <c r="T27" s="35" t="e">
        <f t="shared" si="8"/>
        <v>#DIV/0!</v>
      </c>
      <c r="U27" s="4"/>
      <c r="V27" s="35" t="e">
        <f t="shared" si="9"/>
        <v>#DIV/0!</v>
      </c>
      <c r="W27" s="4"/>
      <c r="X27" s="35" t="e">
        <f t="shared" si="10"/>
        <v>#DIV/0!</v>
      </c>
      <c r="Y27" s="4"/>
      <c r="Z27" s="35" t="e">
        <f t="shared" si="11"/>
        <v>#DIV/0!</v>
      </c>
      <c r="AA27" s="24">
        <f t="shared" si="12"/>
        <v>48773636.349999994</v>
      </c>
      <c r="AB27" s="8"/>
    </row>
    <row r="28" spans="1:28" ht="15" customHeight="1">
      <c r="A28" s="2" t="s">
        <v>49</v>
      </c>
      <c r="B28" s="3" t="s">
        <v>80</v>
      </c>
      <c r="C28" s="37">
        <v>5192820.279999998</v>
      </c>
      <c r="D28" s="35">
        <f t="shared" si="0"/>
        <v>1.2068550834328702</v>
      </c>
      <c r="E28" s="37">
        <v>6799682.719999999</v>
      </c>
      <c r="F28" s="35">
        <f t="shared" si="1"/>
        <v>1.1919434959751127</v>
      </c>
      <c r="G28" s="37">
        <v>8444066.530000001</v>
      </c>
      <c r="H28" s="35">
        <f t="shared" si="2"/>
        <v>1.3025691261711225</v>
      </c>
      <c r="I28" s="4">
        <v>6337775.29</v>
      </c>
      <c r="J28" s="35">
        <f t="shared" si="3"/>
        <v>1.0046969523263352</v>
      </c>
      <c r="K28" s="4">
        <v>7401185.689999997</v>
      </c>
      <c r="L28" s="35">
        <f t="shared" si="4"/>
        <v>1.2517292424219868</v>
      </c>
      <c r="M28" s="4"/>
      <c r="N28" s="35" t="e">
        <f t="shared" si="5"/>
        <v>#DIV/0!</v>
      </c>
      <c r="O28" s="4"/>
      <c r="P28" s="35" t="e">
        <f t="shared" si="6"/>
        <v>#DIV/0!</v>
      </c>
      <c r="Q28" s="4"/>
      <c r="R28" s="35" t="e">
        <f t="shared" si="7"/>
        <v>#DIV/0!</v>
      </c>
      <c r="S28" s="4"/>
      <c r="T28" s="35" t="e">
        <f t="shared" si="8"/>
        <v>#DIV/0!</v>
      </c>
      <c r="U28" s="4"/>
      <c r="V28" s="35" t="e">
        <f t="shared" si="9"/>
        <v>#DIV/0!</v>
      </c>
      <c r="W28" s="4"/>
      <c r="X28" s="35" t="e">
        <f t="shared" si="10"/>
        <v>#DIV/0!</v>
      </c>
      <c r="Y28" s="4"/>
      <c r="Z28" s="35" t="e">
        <f t="shared" si="11"/>
        <v>#DIV/0!</v>
      </c>
      <c r="AA28" s="24">
        <f t="shared" si="12"/>
        <v>34175530.50999999</v>
      </c>
      <c r="AB28" s="8"/>
    </row>
    <row r="29" spans="1:28" ht="15" customHeight="1">
      <c r="A29" s="2" t="s">
        <v>50</v>
      </c>
      <c r="B29" s="3" t="s">
        <v>81</v>
      </c>
      <c r="C29" s="37">
        <v>3631033.069999998</v>
      </c>
      <c r="D29" s="35">
        <f t="shared" si="0"/>
        <v>0.843882607591873</v>
      </c>
      <c r="E29" s="37">
        <v>3881595.4599999976</v>
      </c>
      <c r="F29" s="35">
        <f t="shared" si="1"/>
        <v>0.6804203450471472</v>
      </c>
      <c r="G29" s="37">
        <v>5572223.390000001</v>
      </c>
      <c r="H29" s="35">
        <f t="shared" si="2"/>
        <v>0.8595628807702668</v>
      </c>
      <c r="I29" s="4">
        <v>4853424.43</v>
      </c>
      <c r="J29" s="35">
        <f t="shared" si="3"/>
        <v>0.7693899688840468</v>
      </c>
      <c r="K29" s="4">
        <v>5641096.3500000015</v>
      </c>
      <c r="L29" s="35">
        <f t="shared" si="4"/>
        <v>0.9540532498941992</v>
      </c>
      <c r="M29" s="4"/>
      <c r="N29" s="35" t="e">
        <f t="shared" si="5"/>
        <v>#DIV/0!</v>
      </c>
      <c r="O29" s="4"/>
      <c r="P29" s="35" t="e">
        <f t="shared" si="6"/>
        <v>#DIV/0!</v>
      </c>
      <c r="Q29" s="4"/>
      <c r="R29" s="35" t="e">
        <f t="shared" si="7"/>
        <v>#DIV/0!</v>
      </c>
      <c r="S29" s="4"/>
      <c r="T29" s="35" t="e">
        <f t="shared" si="8"/>
        <v>#DIV/0!</v>
      </c>
      <c r="U29" s="4"/>
      <c r="V29" s="35" t="e">
        <f t="shared" si="9"/>
        <v>#DIV/0!</v>
      </c>
      <c r="W29" s="4"/>
      <c r="X29" s="35" t="e">
        <f t="shared" si="10"/>
        <v>#DIV/0!</v>
      </c>
      <c r="Y29" s="4"/>
      <c r="Z29" s="35" t="e">
        <f t="shared" si="11"/>
        <v>#DIV/0!</v>
      </c>
      <c r="AA29" s="24">
        <f t="shared" si="12"/>
        <v>23579372.699999996</v>
      </c>
      <c r="AB29" s="8"/>
    </row>
    <row r="30" spans="1:28" ht="15" customHeight="1">
      <c r="A30" s="2" t="s">
        <v>51</v>
      </c>
      <c r="B30" s="3" t="s">
        <v>82</v>
      </c>
      <c r="C30" s="37">
        <v>3760888.42</v>
      </c>
      <c r="D30" s="35">
        <f t="shared" si="0"/>
        <v>0.8740620824837823</v>
      </c>
      <c r="E30" s="37">
        <v>4978839.540000002</v>
      </c>
      <c r="F30" s="35">
        <f t="shared" si="1"/>
        <v>0.8727606348089615</v>
      </c>
      <c r="G30" s="37">
        <v>5396962.030000002</v>
      </c>
      <c r="H30" s="35">
        <f t="shared" si="2"/>
        <v>0.8325273244141327</v>
      </c>
      <c r="I30" s="4">
        <v>5277532.380000003</v>
      </c>
      <c r="J30" s="35">
        <f t="shared" si="3"/>
        <v>0.8366217569051038</v>
      </c>
      <c r="K30" s="4">
        <v>5332441.570000001</v>
      </c>
      <c r="L30" s="35">
        <f t="shared" si="4"/>
        <v>0.9018518553985388</v>
      </c>
      <c r="M30" s="4"/>
      <c r="N30" s="35" t="e">
        <f t="shared" si="5"/>
        <v>#DIV/0!</v>
      </c>
      <c r="O30" s="4"/>
      <c r="P30" s="35" t="e">
        <f t="shared" si="6"/>
        <v>#DIV/0!</v>
      </c>
      <c r="Q30" s="4"/>
      <c r="R30" s="35" t="e">
        <f t="shared" si="7"/>
        <v>#DIV/0!</v>
      </c>
      <c r="S30" s="4"/>
      <c r="T30" s="35" t="e">
        <f t="shared" si="8"/>
        <v>#DIV/0!</v>
      </c>
      <c r="U30" s="4"/>
      <c r="V30" s="35" t="e">
        <f t="shared" si="9"/>
        <v>#DIV/0!</v>
      </c>
      <c r="W30" s="4"/>
      <c r="X30" s="35" t="e">
        <f t="shared" si="10"/>
        <v>#DIV/0!</v>
      </c>
      <c r="Y30" s="4"/>
      <c r="Z30" s="35" t="e">
        <f t="shared" si="11"/>
        <v>#DIV/0!</v>
      </c>
      <c r="AA30" s="24">
        <f t="shared" si="12"/>
        <v>24746663.940000005</v>
      </c>
      <c r="AB30" s="8"/>
    </row>
    <row r="31" spans="1:28" ht="15" customHeight="1">
      <c r="A31" s="2" t="s">
        <v>52</v>
      </c>
      <c r="B31" s="3" t="s">
        <v>83</v>
      </c>
      <c r="C31" s="37">
        <v>8246659.300000004</v>
      </c>
      <c r="D31" s="35">
        <f t="shared" si="0"/>
        <v>1.9165929419656256</v>
      </c>
      <c r="E31" s="37">
        <v>10485725.190000001</v>
      </c>
      <c r="F31" s="35">
        <f t="shared" si="1"/>
        <v>1.8380845776878996</v>
      </c>
      <c r="G31" s="37">
        <v>13368935.670000002</v>
      </c>
      <c r="H31" s="35">
        <f t="shared" si="2"/>
        <v>2.0622721045176142</v>
      </c>
      <c r="I31" s="4">
        <v>11592191.929999996</v>
      </c>
      <c r="J31" s="35">
        <f t="shared" si="3"/>
        <v>1.8376542824466304</v>
      </c>
      <c r="K31" s="4">
        <v>11893673.800000008</v>
      </c>
      <c r="L31" s="35">
        <f t="shared" si="4"/>
        <v>2.0115235475585336</v>
      </c>
      <c r="M31" s="4"/>
      <c r="N31" s="35" t="e">
        <f t="shared" si="5"/>
        <v>#DIV/0!</v>
      </c>
      <c r="O31" s="4"/>
      <c r="P31" s="35" t="e">
        <f t="shared" si="6"/>
        <v>#DIV/0!</v>
      </c>
      <c r="Q31" s="4"/>
      <c r="R31" s="35" t="e">
        <f t="shared" si="7"/>
        <v>#DIV/0!</v>
      </c>
      <c r="S31" s="4"/>
      <c r="T31" s="35" t="e">
        <f t="shared" si="8"/>
        <v>#DIV/0!</v>
      </c>
      <c r="U31" s="4"/>
      <c r="V31" s="35" t="e">
        <f t="shared" si="9"/>
        <v>#DIV/0!</v>
      </c>
      <c r="W31" s="4"/>
      <c r="X31" s="35" t="e">
        <f t="shared" si="10"/>
        <v>#DIV/0!</v>
      </c>
      <c r="Y31" s="4"/>
      <c r="Z31" s="35" t="e">
        <f t="shared" si="11"/>
        <v>#DIV/0!</v>
      </c>
      <c r="AA31" s="24">
        <f t="shared" si="12"/>
        <v>55587185.890000015</v>
      </c>
      <c r="AB31" s="8"/>
    </row>
    <row r="32" spans="1:28" ht="15" customHeight="1">
      <c r="A32" s="2" t="s">
        <v>53</v>
      </c>
      <c r="B32" s="3" t="s">
        <v>84</v>
      </c>
      <c r="C32" s="37">
        <v>4117622.9699999997</v>
      </c>
      <c r="D32" s="35">
        <f t="shared" si="0"/>
        <v>0.9569701905809948</v>
      </c>
      <c r="E32" s="37">
        <v>4341959.880000001</v>
      </c>
      <c r="F32" s="35">
        <f t="shared" si="1"/>
        <v>0.7611194598136901</v>
      </c>
      <c r="G32" s="37">
        <v>7377426.790000002</v>
      </c>
      <c r="H32" s="35">
        <f t="shared" si="2"/>
        <v>1.138030868551403</v>
      </c>
      <c r="I32" s="4">
        <v>6720102.459999999</v>
      </c>
      <c r="J32" s="35">
        <f t="shared" si="3"/>
        <v>1.0653054347849413</v>
      </c>
      <c r="K32" s="4">
        <v>7799087.920000002</v>
      </c>
      <c r="L32" s="35">
        <f t="shared" si="4"/>
        <v>1.3190246566674206</v>
      </c>
      <c r="M32" s="4"/>
      <c r="N32" s="35" t="e">
        <f t="shared" si="5"/>
        <v>#DIV/0!</v>
      </c>
      <c r="O32" s="4"/>
      <c r="P32" s="35" t="e">
        <f t="shared" si="6"/>
        <v>#DIV/0!</v>
      </c>
      <c r="Q32" s="4"/>
      <c r="R32" s="35" t="e">
        <f t="shared" si="7"/>
        <v>#DIV/0!</v>
      </c>
      <c r="S32" s="4"/>
      <c r="T32" s="35" t="e">
        <f t="shared" si="8"/>
        <v>#DIV/0!</v>
      </c>
      <c r="U32" s="4"/>
      <c r="V32" s="35" t="e">
        <f t="shared" si="9"/>
        <v>#DIV/0!</v>
      </c>
      <c r="W32" s="4"/>
      <c r="X32" s="35" t="e">
        <f t="shared" si="10"/>
        <v>#DIV/0!</v>
      </c>
      <c r="Y32" s="4"/>
      <c r="Z32" s="35" t="e">
        <f t="shared" si="11"/>
        <v>#DIV/0!</v>
      </c>
      <c r="AA32" s="24">
        <f t="shared" si="12"/>
        <v>30356200.020000003</v>
      </c>
      <c r="AB32" s="8"/>
    </row>
    <row r="33" spans="1:28" ht="15" customHeight="1">
      <c r="A33" s="2" t="s">
        <v>54</v>
      </c>
      <c r="B33" s="3" t="s">
        <v>85</v>
      </c>
      <c r="C33" s="37">
        <v>1877780.4399999988</v>
      </c>
      <c r="D33" s="35">
        <f t="shared" si="0"/>
        <v>0.4364119587024897</v>
      </c>
      <c r="E33" s="37">
        <v>4061529.069999998</v>
      </c>
      <c r="F33" s="35">
        <f t="shared" si="1"/>
        <v>0.7119616249830473</v>
      </c>
      <c r="G33" s="37">
        <v>4175470.559999999</v>
      </c>
      <c r="H33" s="35">
        <f t="shared" si="2"/>
        <v>0.644101869563603</v>
      </c>
      <c r="I33" s="4">
        <v>3945878.519999999</v>
      </c>
      <c r="J33" s="35">
        <f t="shared" si="3"/>
        <v>0.6255210924800633</v>
      </c>
      <c r="K33" s="4">
        <v>4251662.819999995</v>
      </c>
      <c r="L33" s="35">
        <f t="shared" si="4"/>
        <v>0.7190646071619268</v>
      </c>
      <c r="M33" s="4"/>
      <c r="N33" s="35" t="e">
        <f t="shared" si="5"/>
        <v>#DIV/0!</v>
      </c>
      <c r="O33" s="4"/>
      <c r="P33" s="35" t="e">
        <f t="shared" si="6"/>
        <v>#DIV/0!</v>
      </c>
      <c r="Q33" s="4"/>
      <c r="R33" s="35" t="e">
        <f t="shared" si="7"/>
        <v>#DIV/0!</v>
      </c>
      <c r="S33" s="4"/>
      <c r="T33" s="35" t="e">
        <f t="shared" si="8"/>
        <v>#DIV/0!</v>
      </c>
      <c r="U33" s="4"/>
      <c r="V33" s="35" t="e">
        <f t="shared" si="9"/>
        <v>#DIV/0!</v>
      </c>
      <c r="W33" s="4"/>
      <c r="X33" s="35" t="e">
        <f t="shared" si="10"/>
        <v>#DIV/0!</v>
      </c>
      <c r="Y33" s="4"/>
      <c r="Z33" s="35" t="e">
        <f t="shared" si="11"/>
        <v>#DIV/0!</v>
      </c>
      <c r="AA33" s="24">
        <f t="shared" si="12"/>
        <v>18312321.40999999</v>
      </c>
      <c r="AB33" s="8"/>
    </row>
    <row r="34" spans="1:28" ht="15" customHeight="1">
      <c r="A34" s="2" t="s">
        <v>55</v>
      </c>
      <c r="B34" s="3" t="s">
        <v>86</v>
      </c>
      <c r="C34" s="37">
        <v>5453773.329999998</v>
      </c>
      <c r="D34" s="35">
        <f t="shared" si="0"/>
        <v>1.2675027657997655</v>
      </c>
      <c r="E34" s="37">
        <v>8390129.800000003</v>
      </c>
      <c r="F34" s="35">
        <f t="shared" si="1"/>
        <v>1.4707393061270626</v>
      </c>
      <c r="G34" s="37">
        <v>11322002.670000002</v>
      </c>
      <c r="H34" s="35">
        <f t="shared" si="2"/>
        <v>1.7465152686769532</v>
      </c>
      <c r="I34" s="4">
        <v>6378410.370000001</v>
      </c>
      <c r="J34" s="35">
        <f t="shared" si="3"/>
        <v>1.01113863559301</v>
      </c>
      <c r="K34" s="4">
        <v>8274703.53</v>
      </c>
      <c r="L34" s="35">
        <f t="shared" si="4"/>
        <v>1.3994633852881275</v>
      </c>
      <c r="M34" s="4"/>
      <c r="N34" s="35" t="e">
        <f t="shared" si="5"/>
        <v>#DIV/0!</v>
      </c>
      <c r="O34" s="4"/>
      <c r="P34" s="35" t="e">
        <f t="shared" si="6"/>
        <v>#DIV/0!</v>
      </c>
      <c r="Q34" s="4"/>
      <c r="R34" s="35" t="e">
        <f t="shared" si="7"/>
        <v>#DIV/0!</v>
      </c>
      <c r="S34" s="4"/>
      <c r="T34" s="35" t="e">
        <f t="shared" si="8"/>
        <v>#DIV/0!</v>
      </c>
      <c r="U34" s="4"/>
      <c r="V34" s="35" t="e">
        <f t="shared" si="9"/>
        <v>#DIV/0!</v>
      </c>
      <c r="W34" s="4"/>
      <c r="X34" s="35" t="e">
        <f t="shared" si="10"/>
        <v>#DIV/0!</v>
      </c>
      <c r="Y34" s="4"/>
      <c r="Z34" s="35" t="e">
        <f t="shared" si="11"/>
        <v>#DIV/0!</v>
      </c>
      <c r="AA34" s="24">
        <f t="shared" si="12"/>
        <v>39819019.7</v>
      </c>
      <c r="AB34" s="8"/>
    </row>
    <row r="35" spans="1:28" ht="15" customHeight="1">
      <c r="A35" s="2" t="s">
        <v>56</v>
      </c>
      <c r="B35" s="3" t="s">
        <v>87</v>
      </c>
      <c r="C35" s="37">
        <v>4505334.169999994</v>
      </c>
      <c r="D35" s="35">
        <f t="shared" si="0"/>
        <v>1.0470775325250246</v>
      </c>
      <c r="E35" s="37">
        <v>4989696.369999998</v>
      </c>
      <c r="F35" s="35">
        <f t="shared" si="1"/>
        <v>0.8746637718284785</v>
      </c>
      <c r="G35" s="37">
        <v>5166676.030000001</v>
      </c>
      <c r="H35" s="35">
        <f t="shared" si="2"/>
        <v>0.7970037490463004</v>
      </c>
      <c r="I35" s="4">
        <v>5516538.389999999</v>
      </c>
      <c r="J35" s="35">
        <f t="shared" si="3"/>
        <v>0.8745102270459681</v>
      </c>
      <c r="K35" s="4">
        <v>5863733.710000001</v>
      </c>
      <c r="L35" s="35">
        <f t="shared" si="4"/>
        <v>0.9917069050840922</v>
      </c>
      <c r="M35" s="4"/>
      <c r="N35" s="35" t="e">
        <f t="shared" si="5"/>
        <v>#DIV/0!</v>
      </c>
      <c r="O35" s="4"/>
      <c r="P35" s="35" t="e">
        <f t="shared" si="6"/>
        <v>#DIV/0!</v>
      </c>
      <c r="Q35" s="4"/>
      <c r="R35" s="35" t="e">
        <f t="shared" si="7"/>
        <v>#DIV/0!</v>
      </c>
      <c r="S35" s="4"/>
      <c r="T35" s="35" t="e">
        <f t="shared" si="8"/>
        <v>#DIV/0!</v>
      </c>
      <c r="U35" s="4"/>
      <c r="V35" s="35" t="e">
        <f t="shared" si="9"/>
        <v>#DIV/0!</v>
      </c>
      <c r="W35" s="4"/>
      <c r="X35" s="35" t="e">
        <f t="shared" si="10"/>
        <v>#DIV/0!</v>
      </c>
      <c r="Y35" s="4"/>
      <c r="Z35" s="35" t="e">
        <f t="shared" si="11"/>
        <v>#DIV/0!</v>
      </c>
      <c r="AA35" s="24">
        <f t="shared" si="12"/>
        <v>26041978.669999994</v>
      </c>
      <c r="AB35" s="8"/>
    </row>
    <row r="36" spans="1:28" ht="15" customHeight="1">
      <c r="A36" s="2" t="s">
        <v>57</v>
      </c>
      <c r="B36" s="3" t="s">
        <v>88</v>
      </c>
      <c r="C36" s="37">
        <v>3721930.14</v>
      </c>
      <c r="D36" s="35">
        <f t="shared" si="0"/>
        <v>0.8650078507321298</v>
      </c>
      <c r="E36" s="37">
        <v>120496409.02999997</v>
      </c>
      <c r="F36" s="35">
        <f t="shared" si="1"/>
        <v>21.122295987314146</v>
      </c>
      <c r="G36" s="37">
        <v>75262860.42999995</v>
      </c>
      <c r="H36" s="35">
        <f t="shared" si="2"/>
        <v>11.609936752054956</v>
      </c>
      <c r="I36" s="4">
        <v>66862863.60000001</v>
      </c>
      <c r="J36" s="35">
        <f t="shared" si="3"/>
        <v>10.599447315326238</v>
      </c>
      <c r="K36" s="4">
        <v>50092307.95</v>
      </c>
      <c r="L36" s="35">
        <f t="shared" si="4"/>
        <v>8.4718867094689</v>
      </c>
      <c r="M36" s="4"/>
      <c r="N36" s="35" t="e">
        <f t="shared" si="5"/>
        <v>#DIV/0!</v>
      </c>
      <c r="O36" s="4"/>
      <c r="P36" s="35" t="e">
        <f t="shared" si="6"/>
        <v>#DIV/0!</v>
      </c>
      <c r="Q36" s="4"/>
      <c r="R36" s="35" t="e">
        <f t="shared" si="7"/>
        <v>#DIV/0!</v>
      </c>
      <c r="S36" s="4"/>
      <c r="T36" s="35" t="e">
        <f t="shared" si="8"/>
        <v>#DIV/0!</v>
      </c>
      <c r="U36" s="4"/>
      <c r="V36" s="35" t="e">
        <f t="shared" si="9"/>
        <v>#DIV/0!</v>
      </c>
      <c r="W36" s="4"/>
      <c r="X36" s="35" t="e">
        <f t="shared" si="10"/>
        <v>#DIV/0!</v>
      </c>
      <c r="Y36" s="4"/>
      <c r="Z36" s="35" t="e">
        <f t="shared" si="11"/>
        <v>#DIV/0!</v>
      </c>
      <c r="AA36" s="24">
        <f t="shared" si="12"/>
        <v>316436371.1499999</v>
      </c>
      <c r="AB36" s="8"/>
    </row>
    <row r="37" spans="1:28" ht="15" customHeight="1">
      <c r="A37" s="2" t="s">
        <v>58</v>
      </c>
      <c r="B37" s="3" t="s">
        <v>89</v>
      </c>
      <c r="C37" s="37">
        <v>59494935.7</v>
      </c>
      <c r="D37" s="35">
        <f t="shared" si="0"/>
        <v>13.827123165536701</v>
      </c>
      <c r="E37" s="37">
        <v>13583683.469999999</v>
      </c>
      <c r="F37" s="35">
        <f t="shared" si="1"/>
        <v>2.381138036901103</v>
      </c>
      <c r="G37" s="37">
        <v>31686150.339999992</v>
      </c>
      <c r="H37" s="35">
        <f t="shared" si="2"/>
        <v>4.887858357518247</v>
      </c>
      <c r="I37" s="4">
        <v>76251988.29999998</v>
      </c>
      <c r="J37" s="35">
        <f t="shared" si="3"/>
        <v>12.087859974258153</v>
      </c>
      <c r="K37" s="4">
        <v>36835266.17999999</v>
      </c>
      <c r="L37" s="35">
        <f t="shared" si="4"/>
        <v>6.2297828700881634</v>
      </c>
      <c r="M37" s="4"/>
      <c r="N37" s="35" t="e">
        <f t="shared" si="5"/>
        <v>#DIV/0!</v>
      </c>
      <c r="O37" s="4"/>
      <c r="P37" s="35" t="e">
        <f t="shared" si="6"/>
        <v>#DIV/0!</v>
      </c>
      <c r="Q37" s="4"/>
      <c r="R37" s="35" t="e">
        <f t="shared" si="7"/>
        <v>#DIV/0!</v>
      </c>
      <c r="S37" s="4"/>
      <c r="T37" s="35" t="e">
        <f t="shared" si="8"/>
        <v>#DIV/0!</v>
      </c>
      <c r="U37" s="4"/>
      <c r="V37" s="35" t="e">
        <f t="shared" si="9"/>
        <v>#DIV/0!</v>
      </c>
      <c r="W37" s="4"/>
      <c r="X37" s="35" t="e">
        <f t="shared" si="10"/>
        <v>#DIV/0!</v>
      </c>
      <c r="Y37" s="4"/>
      <c r="Z37" s="35" t="e">
        <f t="shared" si="11"/>
        <v>#DIV/0!</v>
      </c>
      <c r="AA37" s="24">
        <f t="shared" si="12"/>
        <v>217852023.98999995</v>
      </c>
      <c r="AB37" s="8"/>
    </row>
    <row r="38" spans="1:28" ht="15" customHeight="1">
      <c r="A38" s="2" t="s">
        <v>59</v>
      </c>
      <c r="B38" s="3" t="s">
        <v>90</v>
      </c>
      <c r="C38" s="37">
        <v>7605856.839999998</v>
      </c>
      <c r="D38" s="35">
        <f t="shared" si="0"/>
        <v>1.7676650637361684</v>
      </c>
      <c r="E38" s="37">
        <v>10698577.550000008</v>
      </c>
      <c r="F38" s="35">
        <f t="shared" si="1"/>
        <v>1.8753963165663512</v>
      </c>
      <c r="G38" s="37">
        <v>19937026.700000033</v>
      </c>
      <c r="H38" s="35">
        <f t="shared" si="2"/>
        <v>3.075456044170862</v>
      </c>
      <c r="I38" s="4">
        <v>16161542.010000007</v>
      </c>
      <c r="J38" s="35">
        <f t="shared" si="3"/>
        <v>2.5620113145950687</v>
      </c>
      <c r="K38" s="4">
        <v>17507463.200000018</v>
      </c>
      <c r="L38" s="35">
        <f t="shared" si="4"/>
        <v>2.9609584958362056</v>
      </c>
      <c r="M38" s="4"/>
      <c r="N38" s="35" t="e">
        <f t="shared" si="5"/>
        <v>#DIV/0!</v>
      </c>
      <c r="O38" s="4"/>
      <c r="P38" s="35" t="e">
        <f t="shared" si="6"/>
        <v>#DIV/0!</v>
      </c>
      <c r="Q38" s="4"/>
      <c r="R38" s="35" t="e">
        <f t="shared" si="7"/>
        <v>#DIV/0!</v>
      </c>
      <c r="S38" s="4"/>
      <c r="T38" s="35" t="e">
        <f t="shared" si="8"/>
        <v>#DIV/0!</v>
      </c>
      <c r="U38" s="4"/>
      <c r="V38" s="35" t="e">
        <f t="shared" si="9"/>
        <v>#DIV/0!</v>
      </c>
      <c r="W38" s="4"/>
      <c r="X38" s="35" t="e">
        <f t="shared" si="10"/>
        <v>#DIV/0!</v>
      </c>
      <c r="Y38" s="4"/>
      <c r="Z38" s="35" t="e">
        <f t="shared" si="11"/>
        <v>#DIV/0!</v>
      </c>
      <c r="AA38" s="24">
        <f t="shared" si="12"/>
        <v>71910466.30000007</v>
      </c>
      <c r="AB38" s="8"/>
    </row>
    <row r="39" spans="1:28" ht="15" customHeight="1">
      <c r="A39" s="2" t="s">
        <v>60</v>
      </c>
      <c r="B39" s="3" t="s">
        <v>91</v>
      </c>
      <c r="C39" s="37">
        <v>1903388.1900000002</v>
      </c>
      <c r="D39" s="35">
        <f t="shared" si="0"/>
        <v>0.44236341505883797</v>
      </c>
      <c r="E39" s="37">
        <v>2238168.190000001</v>
      </c>
      <c r="F39" s="35">
        <f t="shared" si="1"/>
        <v>0.3923374261452146</v>
      </c>
      <c r="G39" s="37">
        <v>3507856.010000002</v>
      </c>
      <c r="H39" s="35">
        <f t="shared" si="2"/>
        <v>0.541116643437889</v>
      </c>
      <c r="I39" s="4">
        <v>3424845.8499999987</v>
      </c>
      <c r="J39" s="35">
        <f t="shared" si="3"/>
        <v>0.5429242960241488</v>
      </c>
      <c r="K39" s="4">
        <v>3310459.6100000003</v>
      </c>
      <c r="L39" s="35">
        <f t="shared" si="4"/>
        <v>0.5598831421420382</v>
      </c>
      <c r="M39" s="4"/>
      <c r="N39" s="35" t="e">
        <f t="shared" si="5"/>
        <v>#DIV/0!</v>
      </c>
      <c r="O39" s="4"/>
      <c r="P39" s="35" t="e">
        <f t="shared" si="6"/>
        <v>#DIV/0!</v>
      </c>
      <c r="Q39" s="4"/>
      <c r="R39" s="35" t="e">
        <f t="shared" si="7"/>
        <v>#DIV/0!</v>
      </c>
      <c r="S39" s="4"/>
      <c r="T39" s="35" t="e">
        <f t="shared" si="8"/>
        <v>#DIV/0!</v>
      </c>
      <c r="U39" s="4"/>
      <c r="V39" s="35" t="e">
        <f t="shared" si="9"/>
        <v>#DIV/0!</v>
      </c>
      <c r="W39" s="4"/>
      <c r="X39" s="35" t="e">
        <f t="shared" si="10"/>
        <v>#DIV/0!</v>
      </c>
      <c r="Y39" s="4"/>
      <c r="Z39" s="35" t="e">
        <f t="shared" si="11"/>
        <v>#DIV/0!</v>
      </c>
      <c r="AA39" s="24">
        <f t="shared" si="12"/>
        <v>14384717.850000001</v>
      </c>
      <c r="AB39" s="8"/>
    </row>
    <row r="40" spans="1:28" ht="15" customHeight="1">
      <c r="A40" s="2" t="s">
        <v>61</v>
      </c>
      <c r="B40" s="3" t="s">
        <v>92</v>
      </c>
      <c r="C40" s="37">
        <v>5879534.820000016</v>
      </c>
      <c r="D40" s="35">
        <f t="shared" si="0"/>
        <v>1.3664533149869742</v>
      </c>
      <c r="E40" s="37">
        <v>10194040.32</v>
      </c>
      <c r="F40" s="35">
        <f t="shared" si="1"/>
        <v>1.7869539738071867</v>
      </c>
      <c r="G40" s="37">
        <v>17576341.710000016</v>
      </c>
      <c r="H40" s="35">
        <f t="shared" si="2"/>
        <v>2.7113002936607336</v>
      </c>
      <c r="I40" s="4">
        <v>14482887.450000007</v>
      </c>
      <c r="J40" s="35">
        <f t="shared" si="3"/>
        <v>2.2959023026359673</v>
      </c>
      <c r="K40" s="4">
        <v>14518601.100000007</v>
      </c>
      <c r="L40" s="35">
        <f t="shared" si="4"/>
        <v>2.4554656938934394</v>
      </c>
      <c r="M40" s="4"/>
      <c r="N40" s="35" t="e">
        <f t="shared" si="5"/>
        <v>#DIV/0!</v>
      </c>
      <c r="O40" s="4"/>
      <c r="P40" s="35" t="e">
        <f t="shared" si="6"/>
        <v>#DIV/0!</v>
      </c>
      <c r="Q40" s="4"/>
      <c r="R40" s="35" t="e">
        <f t="shared" si="7"/>
        <v>#DIV/0!</v>
      </c>
      <c r="S40" s="4"/>
      <c r="T40" s="35" t="e">
        <f t="shared" si="8"/>
        <v>#DIV/0!</v>
      </c>
      <c r="U40" s="4"/>
      <c r="V40" s="35" t="e">
        <f t="shared" si="9"/>
        <v>#DIV/0!</v>
      </c>
      <c r="W40" s="4"/>
      <c r="X40" s="35" t="e">
        <f t="shared" si="10"/>
        <v>#DIV/0!</v>
      </c>
      <c r="Y40" s="4"/>
      <c r="Z40" s="35" t="e">
        <f t="shared" si="11"/>
        <v>#DIV/0!</v>
      </c>
      <c r="AA40" s="24">
        <f t="shared" si="12"/>
        <v>62651405.40000005</v>
      </c>
      <c r="AB40" s="8"/>
    </row>
    <row r="41" spans="1:28" ht="15" customHeight="1">
      <c r="A41" s="2" t="s">
        <v>62</v>
      </c>
      <c r="B41" s="3" t="s">
        <v>93</v>
      </c>
      <c r="C41" s="37">
        <v>19858538.470000006</v>
      </c>
      <c r="D41" s="35">
        <f t="shared" si="0"/>
        <v>4.615291269442263</v>
      </c>
      <c r="E41" s="37">
        <v>25130122.45</v>
      </c>
      <c r="F41" s="35">
        <f t="shared" si="1"/>
        <v>4.4051593641615785</v>
      </c>
      <c r="G41" s="37">
        <v>25216375.8</v>
      </c>
      <c r="H41" s="35">
        <f t="shared" si="2"/>
        <v>3.889840573178032</v>
      </c>
      <c r="I41" s="4">
        <v>26167712.060000002</v>
      </c>
      <c r="J41" s="35">
        <f t="shared" si="3"/>
        <v>4.148241197114941</v>
      </c>
      <c r="K41" s="4">
        <v>23970776.64000001</v>
      </c>
      <c r="L41" s="35">
        <f t="shared" si="4"/>
        <v>4.054069623519187</v>
      </c>
      <c r="M41" s="4"/>
      <c r="N41" s="35" t="e">
        <f t="shared" si="5"/>
        <v>#DIV/0!</v>
      </c>
      <c r="O41" s="4"/>
      <c r="P41" s="35" t="e">
        <f t="shared" si="6"/>
        <v>#DIV/0!</v>
      </c>
      <c r="Q41" s="4"/>
      <c r="R41" s="35" t="e">
        <f t="shared" si="7"/>
        <v>#DIV/0!</v>
      </c>
      <c r="S41" s="4"/>
      <c r="T41" s="35" t="e">
        <f t="shared" si="8"/>
        <v>#DIV/0!</v>
      </c>
      <c r="U41" s="4"/>
      <c r="V41" s="35" t="e">
        <f t="shared" si="9"/>
        <v>#DIV/0!</v>
      </c>
      <c r="W41" s="4"/>
      <c r="X41" s="35" t="e">
        <f t="shared" si="10"/>
        <v>#DIV/0!</v>
      </c>
      <c r="Y41" s="4"/>
      <c r="Z41" s="35" t="e">
        <f t="shared" si="11"/>
        <v>#DIV/0!</v>
      </c>
      <c r="AA41" s="24">
        <f t="shared" si="12"/>
        <v>120343525.42000002</v>
      </c>
      <c r="AB41" s="8"/>
    </row>
    <row r="42" spans="1:28" ht="15" customHeight="1">
      <c r="A42" s="2" t="s">
        <v>63</v>
      </c>
      <c r="B42" s="3" t="s">
        <v>94</v>
      </c>
      <c r="C42" s="37">
        <v>24865392.580000006</v>
      </c>
      <c r="D42" s="35">
        <f t="shared" si="0"/>
        <v>5.778926251752928</v>
      </c>
      <c r="E42" s="37">
        <v>29246017.51</v>
      </c>
      <c r="F42" s="35">
        <f t="shared" si="1"/>
        <v>5.1266510203021305</v>
      </c>
      <c r="G42" s="37">
        <v>31025876.44000001</v>
      </c>
      <c r="H42" s="35">
        <f t="shared" si="2"/>
        <v>4.786005489128237</v>
      </c>
      <c r="I42" s="4">
        <v>29053032.660000015</v>
      </c>
      <c r="J42" s="35">
        <f t="shared" si="3"/>
        <v>4.605637157157633</v>
      </c>
      <c r="K42" s="4">
        <v>34571892.68000003</v>
      </c>
      <c r="L42" s="35">
        <f t="shared" si="4"/>
        <v>5.8469886915417595</v>
      </c>
      <c r="M42" s="4"/>
      <c r="N42" s="35" t="e">
        <f t="shared" si="5"/>
        <v>#DIV/0!</v>
      </c>
      <c r="O42" s="4"/>
      <c r="P42" s="35" t="e">
        <f t="shared" si="6"/>
        <v>#DIV/0!</v>
      </c>
      <c r="Q42" s="4"/>
      <c r="R42" s="35" t="e">
        <f t="shared" si="7"/>
        <v>#DIV/0!</v>
      </c>
      <c r="S42" s="4"/>
      <c r="T42" s="35" t="e">
        <f t="shared" si="8"/>
        <v>#DIV/0!</v>
      </c>
      <c r="U42" s="4"/>
      <c r="V42" s="35" t="e">
        <f t="shared" si="9"/>
        <v>#DIV/0!</v>
      </c>
      <c r="W42" s="4"/>
      <c r="X42" s="35" t="e">
        <f t="shared" si="10"/>
        <v>#DIV/0!</v>
      </c>
      <c r="Y42" s="4"/>
      <c r="Z42" s="35" t="e">
        <f t="shared" si="11"/>
        <v>#DIV/0!</v>
      </c>
      <c r="AA42" s="24">
        <f t="shared" si="12"/>
        <v>148762211.87000006</v>
      </c>
      <c r="AB42" s="8"/>
    </row>
    <row r="43" spans="1:28" ht="15" customHeight="1">
      <c r="A43" s="2" t="s">
        <v>64</v>
      </c>
      <c r="B43" s="3" t="s">
        <v>95</v>
      </c>
      <c r="C43" s="37">
        <v>25023305.719999988</v>
      </c>
      <c r="D43" s="35">
        <f t="shared" si="0"/>
        <v>5.815626592891987</v>
      </c>
      <c r="E43" s="37">
        <v>27798724.739999942</v>
      </c>
      <c r="F43" s="35">
        <f t="shared" si="1"/>
        <v>4.87294929994107</v>
      </c>
      <c r="G43" s="37">
        <v>30272241.42000001</v>
      </c>
      <c r="H43" s="35">
        <f t="shared" si="2"/>
        <v>4.669750873420779</v>
      </c>
      <c r="I43" s="4">
        <v>30833488.69000001</v>
      </c>
      <c r="J43" s="35">
        <f t="shared" si="3"/>
        <v>4.887884265210599</v>
      </c>
      <c r="K43" s="4">
        <v>34344120.13000005</v>
      </c>
      <c r="L43" s="35">
        <f t="shared" si="4"/>
        <v>5.808466544767192</v>
      </c>
      <c r="M43" s="4"/>
      <c r="N43" s="35" t="e">
        <f t="shared" si="5"/>
        <v>#DIV/0!</v>
      </c>
      <c r="O43" s="4"/>
      <c r="P43" s="35" t="e">
        <f t="shared" si="6"/>
        <v>#DIV/0!</v>
      </c>
      <c r="Q43" s="4"/>
      <c r="R43" s="35" t="e">
        <f t="shared" si="7"/>
        <v>#DIV/0!</v>
      </c>
      <c r="S43" s="4"/>
      <c r="T43" s="35" t="e">
        <f t="shared" si="8"/>
        <v>#DIV/0!</v>
      </c>
      <c r="U43" s="4"/>
      <c r="V43" s="35" t="e">
        <f t="shared" si="9"/>
        <v>#DIV/0!</v>
      </c>
      <c r="W43" s="4"/>
      <c r="X43" s="35" t="e">
        <f t="shared" si="10"/>
        <v>#DIV/0!</v>
      </c>
      <c r="Y43" s="4"/>
      <c r="Z43" s="35" t="e">
        <f t="shared" si="11"/>
        <v>#DIV/0!</v>
      </c>
      <c r="AA43" s="24">
        <f t="shared" si="12"/>
        <v>148271880.7</v>
      </c>
      <c r="AB43" s="8"/>
    </row>
    <row r="44" spans="1:28" ht="15" customHeight="1">
      <c r="A44" s="2" t="s">
        <v>65</v>
      </c>
      <c r="B44" s="3" t="s">
        <v>96</v>
      </c>
      <c r="C44" s="37">
        <v>12648254.030000007</v>
      </c>
      <c r="D44" s="35">
        <f t="shared" si="0"/>
        <v>2.9395605566106364</v>
      </c>
      <c r="E44" s="37">
        <v>13209425.330000004</v>
      </c>
      <c r="F44" s="35">
        <f t="shared" si="1"/>
        <v>2.315532835282411</v>
      </c>
      <c r="G44" s="37">
        <v>19388996.129999988</v>
      </c>
      <c r="H44" s="35">
        <f t="shared" si="2"/>
        <v>2.99091766468938</v>
      </c>
      <c r="I44" s="4">
        <v>16710479.389999993</v>
      </c>
      <c r="J44" s="35">
        <f t="shared" si="3"/>
        <v>2.6490317101547207</v>
      </c>
      <c r="K44" s="4">
        <v>19603691.759999998</v>
      </c>
      <c r="L44" s="35">
        <f t="shared" si="4"/>
        <v>3.3154842025614624</v>
      </c>
      <c r="M44" s="4"/>
      <c r="N44" s="35" t="e">
        <f t="shared" si="5"/>
        <v>#DIV/0!</v>
      </c>
      <c r="O44" s="4"/>
      <c r="P44" s="35" t="e">
        <f t="shared" si="6"/>
        <v>#DIV/0!</v>
      </c>
      <c r="Q44" s="4"/>
      <c r="R44" s="35" t="e">
        <f t="shared" si="7"/>
        <v>#DIV/0!</v>
      </c>
      <c r="S44" s="4"/>
      <c r="T44" s="35" t="e">
        <f t="shared" si="8"/>
        <v>#DIV/0!</v>
      </c>
      <c r="U44" s="4"/>
      <c r="V44" s="35" t="e">
        <f t="shared" si="9"/>
        <v>#DIV/0!</v>
      </c>
      <c r="W44" s="4"/>
      <c r="X44" s="35" t="e">
        <f t="shared" si="10"/>
        <v>#DIV/0!</v>
      </c>
      <c r="Y44" s="4"/>
      <c r="Z44" s="35" t="e">
        <f t="shared" si="11"/>
        <v>#DIV/0!</v>
      </c>
      <c r="AA44" s="24">
        <f>+C44+E44+G44+I44+K44+M44+O44+Q44+S44+U44+W44+Y44</f>
        <v>81560846.63999999</v>
      </c>
      <c r="AB44" s="8"/>
    </row>
    <row r="45" spans="1:28" ht="15" customHeight="1">
      <c r="A45" s="2" t="s">
        <v>164</v>
      </c>
      <c r="B45" s="3" t="s">
        <v>162</v>
      </c>
      <c r="C45" s="37">
        <v>3439508.62</v>
      </c>
      <c r="D45" s="35">
        <f t="shared" si="0"/>
        <v>0.7993707154752866</v>
      </c>
      <c r="E45" s="37">
        <v>4712162.42</v>
      </c>
      <c r="F45" s="35">
        <f t="shared" si="1"/>
        <v>0.8260137391377209</v>
      </c>
      <c r="G45" s="37">
        <v>5933153.12</v>
      </c>
      <c r="H45" s="35">
        <f t="shared" si="2"/>
        <v>0.9152393633447448</v>
      </c>
      <c r="I45" s="4">
        <v>7400655.02</v>
      </c>
      <c r="J45" s="35">
        <f t="shared" si="3"/>
        <v>1.1731901501059046</v>
      </c>
      <c r="K45" s="4">
        <v>10400468.139999999</v>
      </c>
      <c r="L45" s="35">
        <f t="shared" si="4"/>
        <v>1.7589843912855827</v>
      </c>
      <c r="M45" s="4"/>
      <c r="N45" s="35" t="e">
        <f t="shared" si="5"/>
        <v>#DIV/0!</v>
      </c>
      <c r="O45" s="4"/>
      <c r="P45" s="35" t="e">
        <f t="shared" si="6"/>
        <v>#DIV/0!</v>
      </c>
      <c r="Q45" s="4"/>
      <c r="R45" s="35" t="e">
        <f t="shared" si="7"/>
        <v>#DIV/0!</v>
      </c>
      <c r="S45" s="4"/>
      <c r="T45" s="35" t="e">
        <f t="shared" si="8"/>
        <v>#DIV/0!</v>
      </c>
      <c r="U45" s="4"/>
      <c r="V45" s="35" t="e">
        <f t="shared" si="9"/>
        <v>#DIV/0!</v>
      </c>
      <c r="W45" s="4"/>
      <c r="X45" s="35" t="e">
        <f t="shared" si="10"/>
        <v>#DIV/0!</v>
      </c>
      <c r="Y45" s="4"/>
      <c r="Z45" s="35" t="e">
        <f t="shared" si="11"/>
        <v>#DIV/0!</v>
      </c>
      <c r="AA45" s="24">
        <f>+C45+E45+G45+I45+K45+M45+O45+Q45+S45+U45+W45+Y45</f>
        <v>31885947.32</v>
      </c>
      <c r="AB45" s="8"/>
    </row>
    <row r="46" spans="1:28" ht="15" customHeight="1">
      <c r="A46" s="2" t="s">
        <v>165</v>
      </c>
      <c r="B46" s="3" t="s">
        <v>166</v>
      </c>
      <c r="C46" s="37">
        <v>454513.4</v>
      </c>
      <c r="D46" s="35">
        <f t="shared" si="0"/>
        <v>0.10563273475706687</v>
      </c>
      <c r="E46" s="37">
        <v>931076.6699999999</v>
      </c>
      <c r="F46" s="35">
        <f t="shared" si="1"/>
        <v>0.163212141913096</v>
      </c>
      <c r="G46" s="37">
        <v>18721535.009999998</v>
      </c>
      <c r="H46" s="35">
        <f t="shared" si="2"/>
        <v>2.8879561064469454</v>
      </c>
      <c r="I46" s="4">
        <v>6677709.100000001</v>
      </c>
      <c r="J46" s="35">
        <f t="shared" si="3"/>
        <v>1.0585850198693043</v>
      </c>
      <c r="K46" s="4">
        <v>2664979.5300000003</v>
      </c>
      <c r="L46" s="35">
        <f t="shared" si="4"/>
        <v>0.45071599982475297</v>
      </c>
      <c r="M46" s="4"/>
      <c r="N46" s="35" t="e">
        <f t="shared" si="5"/>
        <v>#DIV/0!</v>
      </c>
      <c r="O46" s="4"/>
      <c r="P46" s="35" t="e">
        <f t="shared" si="6"/>
        <v>#DIV/0!</v>
      </c>
      <c r="Q46" s="4"/>
      <c r="R46" s="35" t="e">
        <f t="shared" si="7"/>
        <v>#DIV/0!</v>
      </c>
      <c r="S46" s="4"/>
      <c r="T46" s="35" t="e">
        <f t="shared" si="8"/>
        <v>#DIV/0!</v>
      </c>
      <c r="U46" s="4"/>
      <c r="V46" s="35" t="e">
        <f t="shared" si="9"/>
        <v>#DIV/0!</v>
      </c>
      <c r="W46" s="4"/>
      <c r="X46" s="35" t="e">
        <f t="shared" si="10"/>
        <v>#DIV/0!</v>
      </c>
      <c r="Y46" s="4"/>
      <c r="Z46" s="35" t="e">
        <f t="shared" si="11"/>
        <v>#DIV/0!</v>
      </c>
      <c r="AA46" s="24">
        <f t="shared" si="12"/>
        <v>29449813.71</v>
      </c>
      <c r="AB46" s="8"/>
    </row>
    <row r="47" spans="1:28" ht="18" customHeight="1">
      <c r="A47" s="54" t="s">
        <v>7</v>
      </c>
      <c r="B47" s="55"/>
      <c r="C47" s="38">
        <f>SUM(C13:C46)</f>
        <v>430277035.84999996</v>
      </c>
      <c r="D47" s="36">
        <f t="shared" si="0"/>
        <v>100</v>
      </c>
      <c r="E47" s="38">
        <f>SUM(E13:E46)</f>
        <v>570470223.04</v>
      </c>
      <c r="F47" s="36">
        <f t="shared" si="1"/>
        <v>100</v>
      </c>
      <c r="G47" s="6">
        <f aca="true" t="shared" si="13" ref="G47:AA47">SUM(G13:G46)</f>
        <v>648262449.9800004</v>
      </c>
      <c r="H47" s="36">
        <f t="shared" si="2"/>
        <v>100</v>
      </c>
      <c r="I47" s="6">
        <f t="shared" si="13"/>
        <v>630814622.7900002</v>
      </c>
      <c r="J47" s="36">
        <f t="shared" si="3"/>
        <v>100</v>
      </c>
      <c r="K47" s="6">
        <f t="shared" si="13"/>
        <v>591276886.3400002</v>
      </c>
      <c r="L47" s="36">
        <f t="shared" si="4"/>
        <v>100</v>
      </c>
      <c r="M47" s="6">
        <f t="shared" si="13"/>
        <v>0</v>
      </c>
      <c r="N47" s="36" t="e">
        <f t="shared" si="5"/>
        <v>#DIV/0!</v>
      </c>
      <c r="O47" s="6">
        <f t="shared" si="13"/>
        <v>0</v>
      </c>
      <c r="P47" s="36" t="e">
        <f t="shared" si="6"/>
        <v>#DIV/0!</v>
      </c>
      <c r="Q47" s="6">
        <f t="shared" si="13"/>
        <v>0</v>
      </c>
      <c r="R47" s="36" t="e">
        <f t="shared" si="7"/>
        <v>#DIV/0!</v>
      </c>
      <c r="S47" s="6">
        <f t="shared" si="13"/>
        <v>0</v>
      </c>
      <c r="T47" s="36" t="e">
        <f t="shared" si="8"/>
        <v>#DIV/0!</v>
      </c>
      <c r="U47" s="6">
        <f t="shared" si="13"/>
        <v>0</v>
      </c>
      <c r="V47" s="36" t="e">
        <f t="shared" si="9"/>
        <v>#DIV/0!</v>
      </c>
      <c r="W47" s="6">
        <f t="shared" si="13"/>
        <v>0</v>
      </c>
      <c r="X47" s="36" t="e">
        <f t="shared" si="10"/>
        <v>#DIV/0!</v>
      </c>
      <c r="Y47" s="6">
        <f t="shared" si="13"/>
        <v>0</v>
      </c>
      <c r="Z47" s="36" t="e">
        <f t="shared" si="11"/>
        <v>#DIV/0!</v>
      </c>
      <c r="AA47" s="6">
        <f t="shared" si="13"/>
        <v>2871101218.000001</v>
      </c>
      <c r="AB47" s="18"/>
    </row>
    <row r="48" spans="1:4" ht="12.75">
      <c r="A48" s="30" t="s">
        <v>170</v>
      </c>
      <c r="C48" s="17">
        <v>1000000</v>
      </c>
      <c r="D48" s="17"/>
    </row>
    <row r="49" spans="1:27" s="41" customFormat="1" ht="12.75">
      <c r="A49" s="40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500388694.5600006</v>
      </c>
      <c r="C51" s="46">
        <f>+B51/$B$85*100</f>
        <v>17.428458858325087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s="16" customFormat="1" ht="12.75">
      <c r="A52" s="5" t="s">
        <v>128</v>
      </c>
      <c r="B52" s="18">
        <f t="shared" si="14"/>
        <v>17383574.469999995</v>
      </c>
      <c r="C52" s="46">
        <f aca="true" t="shared" si="15" ref="C52:C84">+B52/$B$85*100</f>
        <v>0.6054671413538437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1:28" s="16" customFormat="1" ht="12.75">
      <c r="A53" s="5" t="s">
        <v>129</v>
      </c>
      <c r="B53" s="18">
        <f t="shared" si="14"/>
        <v>26932188.510000005</v>
      </c>
      <c r="C53" s="46">
        <f t="shared" si="15"/>
        <v>0.9380438537364026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</row>
    <row r="54" spans="1:28" s="16" customFormat="1" ht="12.75">
      <c r="A54" s="5" t="s">
        <v>130</v>
      </c>
      <c r="B54" s="18">
        <f t="shared" si="14"/>
        <v>22289044.060000002</v>
      </c>
      <c r="C54" s="46">
        <f t="shared" si="15"/>
        <v>0.7763238690528115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</row>
    <row r="55" spans="1:28" s="16" customFormat="1" ht="12.75">
      <c r="A55" s="5" t="s">
        <v>131</v>
      </c>
      <c r="B55" s="18">
        <f t="shared" si="14"/>
        <v>17864076.759999994</v>
      </c>
      <c r="C55" s="46">
        <f t="shared" si="15"/>
        <v>0.6222029598957869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</row>
    <row r="56" spans="1:28" s="16" customFormat="1" ht="12.75">
      <c r="A56" s="5" t="s">
        <v>132</v>
      </c>
      <c r="B56" s="18">
        <f t="shared" si="14"/>
        <v>102714365.68000005</v>
      </c>
      <c r="C56" s="46">
        <f t="shared" si="15"/>
        <v>3.577525063764576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1:28" s="16" customFormat="1" ht="12.75">
      <c r="A57" s="5" t="s">
        <v>133</v>
      </c>
      <c r="B57" s="18">
        <f t="shared" si="14"/>
        <v>71521703.99999999</v>
      </c>
      <c r="C57" s="46">
        <f t="shared" si="15"/>
        <v>2.49108960532648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s="16" customFormat="1" ht="12.75">
      <c r="A58" s="5" t="s">
        <v>158</v>
      </c>
      <c r="B58" s="18">
        <f t="shared" si="14"/>
        <v>89566729.52000004</v>
      </c>
      <c r="C58" s="46">
        <f t="shared" si="15"/>
        <v>3.119594981830418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</row>
    <row r="59" spans="1:28" s="16" customFormat="1" ht="12.75">
      <c r="A59" s="5" t="s">
        <v>134</v>
      </c>
      <c r="B59" s="18">
        <f t="shared" si="14"/>
        <v>20626079.949999996</v>
      </c>
      <c r="C59" s="46">
        <f t="shared" si="15"/>
        <v>0.718403092886013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45857731.41</v>
      </c>
      <c r="C60" s="46">
        <f t="shared" si="15"/>
        <v>1.5972175109153528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103917945.17000006</v>
      </c>
      <c r="C61" s="46">
        <f t="shared" si="15"/>
        <v>3.6194455464857813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86474669.25999999</v>
      </c>
      <c r="C62" s="46">
        <f t="shared" si="15"/>
        <v>3.011899013446762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117400710.65000002</v>
      </c>
      <c r="C63" s="46">
        <f t="shared" si="15"/>
        <v>4.08904812947629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103262584.46000001</v>
      </c>
      <c r="C64" s="46">
        <f t="shared" si="15"/>
        <v>3.5966194369118187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48773636.349999994</v>
      </c>
      <c r="C65" s="46">
        <f t="shared" si="15"/>
        <v>1.698778017445708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34175530.50999999</v>
      </c>
      <c r="C66" s="46">
        <f t="shared" si="15"/>
        <v>1.1903283066351296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23579372.699999996</v>
      </c>
      <c r="C67" s="46">
        <f t="shared" si="15"/>
        <v>0.8212658109080984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24746663.940000005</v>
      </c>
      <c r="C68" s="46">
        <f t="shared" si="15"/>
        <v>0.861922379637958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55587185.890000015</v>
      </c>
      <c r="C69" s="46">
        <f t="shared" si="15"/>
        <v>1.9360928671376434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30356200.020000003</v>
      </c>
      <c r="C70" s="46">
        <f t="shared" si="15"/>
        <v>1.0573016315024248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18312321.40999999</v>
      </c>
      <c r="C71" s="46">
        <f t="shared" si="15"/>
        <v>0.6378152499533363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39819019.7</v>
      </c>
      <c r="C72" s="46">
        <f t="shared" si="15"/>
        <v>1.3868901399351496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26041978.669999994</v>
      </c>
      <c r="C73" s="46">
        <f t="shared" si="15"/>
        <v>0.9070379862170358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316436371.1499999</v>
      </c>
      <c r="C74" s="46">
        <f t="shared" si="15"/>
        <v>11.021428613040275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217852023.98999995</v>
      </c>
      <c r="C75" s="46">
        <f t="shared" si="15"/>
        <v>7.5877514392110115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71910466.30000007</v>
      </c>
      <c r="C76" s="46">
        <f t="shared" si="15"/>
        <v>2.504630134568807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14384717.850000001</v>
      </c>
      <c r="C77" s="46">
        <f t="shared" si="15"/>
        <v>0.5010174409671404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62651405.40000005</v>
      </c>
      <c r="C78" s="46">
        <f t="shared" si="15"/>
        <v>2.182138512122634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120343525.42000002</v>
      </c>
      <c r="C79" s="46">
        <f t="shared" si="15"/>
        <v>4.191545901117025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148762211.87000006</v>
      </c>
      <c r="C80" s="46">
        <f t="shared" si="15"/>
        <v>5.181364242310736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148271880.7</v>
      </c>
      <c r="C81" s="46">
        <f t="shared" si="15"/>
        <v>5.164286085437478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81560846.63999999</v>
      </c>
      <c r="C82" s="46">
        <f t="shared" si="15"/>
        <v>2.8407513510378775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31885947.32</v>
      </c>
      <c r="C83" s="46">
        <f t="shared" si="15"/>
        <v>1.1105824873081849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29449813.71</v>
      </c>
      <c r="C84" s="46">
        <f t="shared" si="15"/>
        <v>1.0257323400989198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1" customFormat="1" ht="12.75">
      <c r="A85" s="11"/>
      <c r="B85" s="18">
        <f t="shared" si="14"/>
        <v>2871101218.000001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1" customFormat="1" ht="12.75">
      <c r="A86" s="44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s="41" customFormat="1" ht="12.75">
      <c r="A87" s="44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spans="1:27" s="41" customFormat="1" ht="12.75">
      <c r="A88" s="44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1:27" s="41" customFormat="1" ht="12.75">
      <c r="A89" s="44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1:27" s="41" customFormat="1" ht="12.75">
      <c r="A90" s="44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s="41" customFormat="1" ht="12.75">
      <c r="A91" s="44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 s="41" customFormat="1" ht="12.75">
      <c r="A92" s="44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s="41" customFormat="1" ht="12.75">
      <c r="A93" s="44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s="41" customFormat="1" ht="12.75">
      <c r="A94" s="44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1:27" s="41" customFormat="1" ht="12.75">
      <c r="A95" s="44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1:27" s="41" customFormat="1" ht="12.75">
      <c r="A96" s="44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1:27" s="41" customFormat="1" ht="12.75">
      <c r="A97" s="44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 s="41" customFormat="1" ht="12.75">
      <c r="A98" s="44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1:27" s="41" customFormat="1" ht="12.75">
      <c r="A99" s="44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s="41" customFormat="1" ht="12.75">
      <c r="A100" s="44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1:27" s="41" customFormat="1" ht="12.75">
      <c r="A101" s="44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1:27" s="41" customFormat="1" ht="12.75">
      <c r="A102" s="44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</row>
    <row r="103" spans="1:27" s="41" customFormat="1" ht="12.75">
      <c r="A103" s="44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1:27" s="41" customFormat="1" ht="12.75">
      <c r="A104" s="44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</row>
    <row r="105" spans="1:27" s="41" customFormat="1" ht="12.75">
      <c r="A105" s="44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1:27" s="41" customFormat="1" ht="12.75">
      <c r="A106" s="44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1:27" s="41" customFormat="1" ht="12.75">
      <c r="A107" s="44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1:27" s="41" customFormat="1" ht="12.75">
      <c r="A108" s="44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</row>
    <row r="109" spans="1:27" s="41" customFormat="1" ht="12.75">
      <c r="A109" s="44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</row>
    <row r="110" spans="1:27" s="41" customFormat="1" ht="12.75">
      <c r="A110" s="44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</row>
    <row r="111" spans="1:27" s="41" customFormat="1" ht="12.75">
      <c r="A111" s="44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1:27" s="41" customFormat="1" ht="12.75">
      <c r="A112" s="44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</row>
    <row r="113" spans="1:27" s="41" customFormat="1" ht="12.75">
      <c r="A113" s="44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</row>
    <row r="114" spans="1:27" s="41" customFormat="1" ht="12.75">
      <c r="A114" s="44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</row>
    <row r="115" spans="1:27" s="41" customFormat="1" ht="12.75">
      <c r="A115" s="44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</row>
    <row r="116" spans="1:27" s="41" customFormat="1" ht="12.75">
      <c r="A116" s="44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1:27" s="41" customFormat="1" ht="12.75">
      <c r="A117" s="44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</row>
    <row r="118" spans="1:27" s="41" customFormat="1" ht="12.75">
      <c r="A118" s="44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1:27" s="41" customFormat="1" ht="12.75">
      <c r="A119" s="44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</row>
    <row r="120" spans="1:27" s="41" customFormat="1" ht="12.75">
      <c r="A120" s="44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1:27" s="41" customFormat="1" ht="12.75">
      <c r="A121" s="44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1:27" s="41" customFormat="1" ht="12.75">
      <c r="A122" s="44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1:27" s="41" customFormat="1" ht="12.75">
      <c r="A123" s="44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</row>
    <row r="124" spans="1:27" s="41" customFormat="1" ht="12.75">
      <c r="A124" s="44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</row>
    <row r="125" spans="1:27" s="41" customFormat="1" ht="12.75">
      <c r="A125" s="44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</row>
    <row r="126" spans="1:27" s="41" customFormat="1" ht="12.75">
      <c r="A126" s="44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</row>
    <row r="127" spans="1:27" s="41" customFormat="1" ht="12.75">
      <c r="A127" s="44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</row>
    <row r="128" spans="1:27" s="41" customFormat="1" ht="12.75">
      <c r="A128" s="44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</row>
    <row r="129" spans="1:27" s="41" customFormat="1" ht="12.75">
      <c r="A129" s="44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</row>
    <row r="130" spans="1:27" s="41" customFormat="1" ht="12.75">
      <c r="A130" s="44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</row>
    <row r="131" spans="1:27" s="41" customFormat="1" ht="12.75">
      <c r="A131" s="44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</row>
    <row r="132" spans="1:27" s="41" customFormat="1" ht="12.75">
      <c r="A132" s="44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</row>
    <row r="133" spans="1:27" s="41" customFormat="1" ht="12.75">
      <c r="A133" s="44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</row>
    <row r="134" spans="1:27" s="41" customFormat="1" ht="12.75">
      <c r="A134" s="44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</row>
    <row r="135" spans="1:27" s="41" customFormat="1" ht="12.75">
      <c r="A135" s="44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</row>
    <row r="136" spans="1:27" s="41" customFormat="1" ht="12.75">
      <c r="A136" s="44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</row>
    <row r="137" spans="1:27" s="41" customFormat="1" ht="12.75">
      <c r="A137" s="44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</row>
    <row r="138" spans="1:27" s="41" customFormat="1" ht="12.75">
      <c r="A138" s="44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</row>
    <row r="139" spans="1:27" s="41" customFormat="1" ht="12.75">
      <c r="A139" s="44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</row>
    <row r="140" spans="1:27" s="41" customFormat="1" ht="12.75">
      <c r="A140" s="44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</row>
    <row r="141" spans="1:27" s="41" customFormat="1" ht="12.75">
      <c r="A141" s="44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</row>
    <row r="142" spans="1:27" s="41" customFormat="1" ht="12.75">
      <c r="A142" s="44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</row>
    <row r="143" spans="1:27" s="41" customFormat="1" ht="12.75">
      <c r="A143" s="44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</row>
    <row r="144" spans="1:27" s="41" customFormat="1" ht="12.75">
      <c r="A144" s="44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</row>
    <row r="145" spans="1:27" s="41" customFormat="1" ht="12.75">
      <c r="A145" s="44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</row>
    <row r="146" spans="1:27" s="41" customFormat="1" ht="12.75">
      <c r="A146" s="44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</row>
    <row r="147" spans="1:27" s="41" customFormat="1" ht="12.75">
      <c r="A147" s="44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</row>
    <row r="148" spans="1:27" s="41" customFormat="1" ht="12.75">
      <c r="A148" s="44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</row>
    <row r="149" spans="1:27" s="41" customFormat="1" ht="12.75">
      <c r="A149" s="44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</row>
    <row r="150" spans="1:27" s="41" customFormat="1" ht="12.75">
      <c r="A150" s="44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</row>
    <row r="151" spans="1:27" s="41" customFormat="1" ht="12.75">
      <c r="A151" s="44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</row>
    <row r="152" spans="1:27" s="41" customFormat="1" ht="12.75">
      <c r="A152" s="44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</row>
    <row r="153" spans="1:27" s="41" customFormat="1" ht="12.75">
      <c r="A153" s="44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3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3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3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3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0" t="s">
        <v>1</v>
      </c>
      <c r="B10" s="57" t="s">
        <v>33</v>
      </c>
      <c r="C10" s="54" t="s">
        <v>10</v>
      </c>
      <c r="D10" s="64"/>
      <c r="E10" s="64"/>
      <c r="F10" s="64"/>
      <c r="G10" s="55"/>
      <c r="H10" s="60" t="s">
        <v>30</v>
      </c>
      <c r="I10" s="31"/>
      <c r="J10" s="31"/>
      <c r="K10" s="31"/>
      <c r="L10" s="31"/>
      <c r="M10" s="31"/>
      <c r="N10" s="31"/>
      <c r="P10" s="23"/>
      <c r="Q10" s="23"/>
      <c r="R10" s="23"/>
      <c r="S10" s="23"/>
    </row>
    <row r="11" spans="1:19" s="10" customFormat="1" ht="12.75">
      <c r="A11" s="62"/>
      <c r="B11" s="59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59"/>
      <c r="I11" s="31"/>
      <c r="J11" s="31"/>
      <c r="K11" s="31"/>
      <c r="L11" s="31"/>
      <c r="M11" s="31"/>
      <c r="N11" s="31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500360102.7900003</v>
      </c>
      <c r="D12" s="15">
        <v>0</v>
      </c>
      <c r="E12" s="15">
        <v>0</v>
      </c>
      <c r="F12" s="15">
        <v>28591.77</v>
      </c>
      <c r="G12" s="15">
        <v>0</v>
      </c>
      <c r="H12" s="24">
        <f>SUM(C12:G12)</f>
        <v>500388694.5600003</v>
      </c>
    </row>
    <row r="13" spans="1:8" ht="15" customHeight="1">
      <c r="A13" s="2" t="s">
        <v>35</v>
      </c>
      <c r="B13" s="3" t="s">
        <v>66</v>
      </c>
      <c r="C13" s="15">
        <v>17019853.47</v>
      </c>
      <c r="D13" s="15">
        <v>0</v>
      </c>
      <c r="E13" s="15">
        <v>0</v>
      </c>
      <c r="F13" s="15">
        <v>363721</v>
      </c>
      <c r="G13" s="15">
        <v>0</v>
      </c>
      <c r="H13" s="24">
        <f aca="true" t="shared" si="0" ref="H13:H45">SUM(C13:G13)</f>
        <v>17383574.47</v>
      </c>
    </row>
    <row r="14" spans="1:8" ht="15" customHeight="1">
      <c r="A14" s="2" t="s">
        <v>36</v>
      </c>
      <c r="B14" s="3" t="s">
        <v>67</v>
      </c>
      <c r="C14" s="15">
        <v>22909812.779999994</v>
      </c>
      <c r="D14" s="15">
        <v>0</v>
      </c>
      <c r="E14" s="15">
        <v>0</v>
      </c>
      <c r="F14" s="15">
        <v>4022375.7300000004</v>
      </c>
      <c r="G14" s="15">
        <v>0</v>
      </c>
      <c r="H14" s="24">
        <f t="shared" si="0"/>
        <v>26932188.509999994</v>
      </c>
    </row>
    <row r="15" spans="1:8" ht="15" customHeight="1">
      <c r="A15" s="2" t="s">
        <v>37</v>
      </c>
      <c r="B15" s="3" t="s">
        <v>68</v>
      </c>
      <c r="C15" s="15">
        <v>14154198.47</v>
      </c>
      <c r="D15" s="15">
        <v>0</v>
      </c>
      <c r="E15" s="15">
        <v>0</v>
      </c>
      <c r="F15" s="15">
        <v>8134845.59</v>
      </c>
      <c r="G15" s="15">
        <v>0</v>
      </c>
      <c r="H15" s="24">
        <f t="shared" si="0"/>
        <v>22289044.060000002</v>
      </c>
    </row>
    <row r="16" spans="1:8" ht="15" customHeight="1">
      <c r="A16" s="2" t="s">
        <v>38</v>
      </c>
      <c r="B16" s="3" t="s">
        <v>69</v>
      </c>
      <c r="C16" s="15">
        <v>17406978.899999995</v>
      </c>
      <c r="D16" s="15">
        <v>0</v>
      </c>
      <c r="E16" s="15">
        <v>0</v>
      </c>
      <c r="F16" s="15">
        <v>457097.86</v>
      </c>
      <c r="G16" s="15">
        <v>0</v>
      </c>
      <c r="H16" s="24">
        <f t="shared" si="0"/>
        <v>17864076.759999994</v>
      </c>
    </row>
    <row r="17" spans="1:8" ht="15" customHeight="1">
      <c r="A17" s="2" t="s">
        <v>39</v>
      </c>
      <c r="B17" s="3" t="s">
        <v>70</v>
      </c>
      <c r="C17" s="15">
        <v>88912731.67000003</v>
      </c>
      <c r="D17" s="15">
        <v>0</v>
      </c>
      <c r="E17" s="15">
        <v>0</v>
      </c>
      <c r="F17" s="15">
        <v>13801634.009999998</v>
      </c>
      <c r="G17" s="15">
        <v>0</v>
      </c>
      <c r="H17" s="24">
        <f t="shared" si="0"/>
        <v>102714365.68000004</v>
      </c>
    </row>
    <row r="18" spans="1:8" ht="15" customHeight="1">
      <c r="A18" s="2" t="s">
        <v>40</v>
      </c>
      <c r="B18" s="3" t="s">
        <v>71</v>
      </c>
      <c r="C18" s="15">
        <v>63307099.99000002</v>
      </c>
      <c r="D18" s="15">
        <v>0</v>
      </c>
      <c r="E18" s="15">
        <v>0</v>
      </c>
      <c r="F18" s="15">
        <v>8214604.010000003</v>
      </c>
      <c r="G18" s="15">
        <v>0</v>
      </c>
      <c r="H18" s="24">
        <f t="shared" si="0"/>
        <v>71521704.00000001</v>
      </c>
    </row>
    <row r="19" spans="1:8" ht="15" customHeight="1">
      <c r="A19" s="2" t="s">
        <v>41</v>
      </c>
      <c r="B19" s="3" t="s">
        <v>72</v>
      </c>
      <c r="C19" s="15">
        <v>75836518.35000004</v>
      </c>
      <c r="D19" s="15">
        <v>0</v>
      </c>
      <c r="E19" s="15">
        <v>0</v>
      </c>
      <c r="F19" s="15">
        <v>13730211.169999998</v>
      </c>
      <c r="G19" s="15">
        <v>0</v>
      </c>
      <c r="H19" s="24">
        <f t="shared" si="0"/>
        <v>89566729.52000004</v>
      </c>
    </row>
    <row r="20" spans="1:8" ht="15" customHeight="1">
      <c r="A20" s="2" t="s">
        <v>42</v>
      </c>
      <c r="B20" s="3" t="s">
        <v>73</v>
      </c>
      <c r="C20" s="15">
        <v>18365915.419999998</v>
      </c>
      <c r="D20" s="15">
        <v>0</v>
      </c>
      <c r="E20" s="15">
        <v>0</v>
      </c>
      <c r="F20" s="15">
        <v>2260164.5300000003</v>
      </c>
      <c r="G20" s="15">
        <v>0</v>
      </c>
      <c r="H20" s="24">
        <f t="shared" si="0"/>
        <v>20626079.95</v>
      </c>
    </row>
    <row r="21" spans="1:8" ht="15" customHeight="1">
      <c r="A21" s="2" t="s">
        <v>43</v>
      </c>
      <c r="B21" s="3" t="s">
        <v>74</v>
      </c>
      <c r="C21" s="15">
        <v>42128456.33000005</v>
      </c>
      <c r="D21" s="15">
        <v>0</v>
      </c>
      <c r="E21" s="15">
        <v>0</v>
      </c>
      <c r="F21" s="15">
        <v>3729275.08</v>
      </c>
      <c r="G21" s="15">
        <v>0</v>
      </c>
      <c r="H21" s="24">
        <f t="shared" si="0"/>
        <v>45857731.41000005</v>
      </c>
    </row>
    <row r="22" spans="1:8" ht="15" customHeight="1">
      <c r="A22" s="2" t="s">
        <v>44</v>
      </c>
      <c r="B22" s="3" t="s">
        <v>75</v>
      </c>
      <c r="C22" s="15">
        <v>83736873.58999999</v>
      </c>
      <c r="D22" s="15">
        <v>0</v>
      </c>
      <c r="E22" s="15">
        <v>0</v>
      </c>
      <c r="F22" s="15">
        <v>20181071.580000002</v>
      </c>
      <c r="G22" s="15">
        <v>0</v>
      </c>
      <c r="H22" s="24">
        <f t="shared" si="0"/>
        <v>103917945.16999999</v>
      </c>
    </row>
    <row r="23" spans="1:8" ht="15" customHeight="1">
      <c r="A23" s="2" t="s">
        <v>45</v>
      </c>
      <c r="B23" s="3" t="s">
        <v>76</v>
      </c>
      <c r="C23" s="15">
        <v>68406267.38000001</v>
      </c>
      <c r="D23" s="15">
        <v>0</v>
      </c>
      <c r="E23" s="15">
        <v>0</v>
      </c>
      <c r="F23" s="15">
        <v>18068401.88</v>
      </c>
      <c r="G23" s="15">
        <v>0</v>
      </c>
      <c r="H23" s="24">
        <f t="shared" si="0"/>
        <v>86474669.26</v>
      </c>
    </row>
    <row r="24" spans="1:8" ht="15" customHeight="1">
      <c r="A24" s="2" t="s">
        <v>46</v>
      </c>
      <c r="B24" s="3" t="s">
        <v>77</v>
      </c>
      <c r="C24" s="15">
        <v>103991779.57999994</v>
      </c>
      <c r="D24" s="15">
        <v>0</v>
      </c>
      <c r="E24" s="15">
        <v>0</v>
      </c>
      <c r="F24" s="15">
        <v>13408931.070000002</v>
      </c>
      <c r="G24" s="15">
        <v>0</v>
      </c>
      <c r="H24" s="24">
        <f t="shared" si="0"/>
        <v>117400710.64999995</v>
      </c>
    </row>
    <row r="25" spans="1:8" ht="15" customHeight="1">
      <c r="A25" s="2" t="s">
        <v>47</v>
      </c>
      <c r="B25" s="3" t="s">
        <v>78</v>
      </c>
      <c r="C25" s="15">
        <v>88667119.60999992</v>
      </c>
      <c r="D25" s="15">
        <v>0</v>
      </c>
      <c r="E25" s="15">
        <v>0</v>
      </c>
      <c r="F25" s="15">
        <v>14595464.849999998</v>
      </c>
      <c r="G25" s="15">
        <v>0</v>
      </c>
      <c r="H25" s="24">
        <f t="shared" si="0"/>
        <v>103262584.45999992</v>
      </c>
    </row>
    <row r="26" spans="1:8" ht="15" customHeight="1">
      <c r="A26" s="2" t="s">
        <v>48</v>
      </c>
      <c r="B26" s="3" t="s">
        <v>79</v>
      </c>
      <c r="C26" s="15">
        <v>44938608.869999975</v>
      </c>
      <c r="D26" s="15">
        <v>0</v>
      </c>
      <c r="E26" s="15">
        <v>0</v>
      </c>
      <c r="F26" s="15">
        <v>3835027.48</v>
      </c>
      <c r="G26" s="15">
        <v>0</v>
      </c>
      <c r="H26" s="24">
        <f t="shared" si="0"/>
        <v>48773636.34999997</v>
      </c>
    </row>
    <row r="27" spans="1:8" ht="15" customHeight="1">
      <c r="A27" s="2" t="s">
        <v>49</v>
      </c>
      <c r="B27" s="3" t="s">
        <v>80</v>
      </c>
      <c r="C27" s="15">
        <v>31037873.66</v>
      </c>
      <c r="D27" s="15">
        <v>0</v>
      </c>
      <c r="E27" s="15">
        <v>0</v>
      </c>
      <c r="F27" s="15">
        <v>3137656.8499999996</v>
      </c>
      <c r="G27" s="15">
        <v>0</v>
      </c>
      <c r="H27" s="24">
        <f t="shared" si="0"/>
        <v>34175530.51</v>
      </c>
    </row>
    <row r="28" spans="1:8" ht="15" customHeight="1">
      <c r="A28" s="2" t="s">
        <v>50</v>
      </c>
      <c r="B28" s="3" t="s">
        <v>81</v>
      </c>
      <c r="C28" s="15">
        <v>21209067.529999983</v>
      </c>
      <c r="D28" s="15">
        <v>0</v>
      </c>
      <c r="E28" s="15">
        <v>0</v>
      </c>
      <c r="F28" s="15">
        <v>2370305.17</v>
      </c>
      <c r="G28" s="15">
        <v>0</v>
      </c>
      <c r="H28" s="24">
        <f t="shared" si="0"/>
        <v>23579372.69999998</v>
      </c>
    </row>
    <row r="29" spans="1:8" ht="15" customHeight="1">
      <c r="A29" s="2" t="s">
        <v>51</v>
      </c>
      <c r="B29" s="3" t="s">
        <v>82</v>
      </c>
      <c r="C29" s="15">
        <v>23325742.24</v>
      </c>
      <c r="D29" s="15">
        <v>0</v>
      </c>
      <c r="E29" s="15">
        <v>0</v>
      </c>
      <c r="F29" s="15">
        <v>1420921.7</v>
      </c>
      <c r="G29" s="15">
        <v>0</v>
      </c>
      <c r="H29" s="24">
        <f t="shared" si="0"/>
        <v>24746663.939999998</v>
      </c>
    </row>
    <row r="30" spans="1:8" ht="15" customHeight="1">
      <c r="A30" s="2" t="s">
        <v>52</v>
      </c>
      <c r="B30" s="3" t="s">
        <v>83</v>
      </c>
      <c r="C30" s="15">
        <v>48127207.310000025</v>
      </c>
      <c r="D30" s="15">
        <v>0</v>
      </c>
      <c r="E30" s="15">
        <v>0</v>
      </c>
      <c r="F30" s="15">
        <v>7459978.58</v>
      </c>
      <c r="G30" s="15">
        <v>0</v>
      </c>
      <c r="H30" s="24">
        <f t="shared" si="0"/>
        <v>55587185.89000002</v>
      </c>
    </row>
    <row r="31" spans="1:8" ht="15" customHeight="1">
      <c r="A31" s="2" t="s">
        <v>53</v>
      </c>
      <c r="B31" s="3" t="s">
        <v>84</v>
      </c>
      <c r="C31" s="15">
        <v>27986615.020000003</v>
      </c>
      <c r="D31" s="15">
        <v>0</v>
      </c>
      <c r="E31" s="15">
        <v>0</v>
      </c>
      <c r="F31" s="15">
        <v>2369585.0000000005</v>
      </c>
      <c r="G31" s="15">
        <v>0</v>
      </c>
      <c r="H31" s="24">
        <f t="shared" si="0"/>
        <v>30356200.020000003</v>
      </c>
    </row>
    <row r="32" spans="1:8" ht="15" customHeight="1">
      <c r="A32" s="2" t="s">
        <v>54</v>
      </c>
      <c r="B32" s="3" t="s">
        <v>85</v>
      </c>
      <c r="C32" s="15">
        <v>17157742.57</v>
      </c>
      <c r="D32" s="15">
        <v>0</v>
      </c>
      <c r="E32" s="15">
        <v>0</v>
      </c>
      <c r="F32" s="15">
        <v>1154578.8399999999</v>
      </c>
      <c r="G32" s="15">
        <v>0</v>
      </c>
      <c r="H32" s="24">
        <f t="shared" si="0"/>
        <v>18312321.41</v>
      </c>
    </row>
    <row r="33" spans="1:8" ht="15" customHeight="1">
      <c r="A33" s="2" t="s">
        <v>55</v>
      </c>
      <c r="B33" s="3" t="s">
        <v>86</v>
      </c>
      <c r="C33" s="15">
        <v>35541933.519999966</v>
      </c>
      <c r="D33" s="15">
        <v>0</v>
      </c>
      <c r="E33" s="15">
        <v>0</v>
      </c>
      <c r="F33" s="15">
        <v>4277086.18</v>
      </c>
      <c r="G33" s="15">
        <v>0</v>
      </c>
      <c r="H33" s="24">
        <f t="shared" si="0"/>
        <v>39819019.699999966</v>
      </c>
    </row>
    <row r="34" spans="1:8" ht="15" customHeight="1">
      <c r="A34" s="2" t="s">
        <v>56</v>
      </c>
      <c r="B34" s="3" t="s">
        <v>87</v>
      </c>
      <c r="C34" s="15">
        <v>25060118.169999994</v>
      </c>
      <c r="D34" s="15">
        <v>0</v>
      </c>
      <c r="E34" s="15">
        <v>0</v>
      </c>
      <c r="F34" s="15">
        <v>981860.5</v>
      </c>
      <c r="G34" s="15">
        <v>0</v>
      </c>
      <c r="H34" s="24">
        <f t="shared" si="0"/>
        <v>26041978.669999994</v>
      </c>
    </row>
    <row r="35" spans="1:8" ht="15" customHeight="1">
      <c r="A35" s="2" t="s">
        <v>57</v>
      </c>
      <c r="B35" s="3" t="s">
        <v>88</v>
      </c>
      <c r="C35" s="15">
        <v>316436371.15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316436371.15</v>
      </c>
    </row>
    <row r="36" spans="1:8" ht="15" customHeight="1">
      <c r="A36" s="2" t="s">
        <v>58</v>
      </c>
      <c r="B36" s="3" t="s">
        <v>89</v>
      </c>
      <c r="C36" s="15">
        <v>217844663.99000007</v>
      </c>
      <c r="D36" s="15">
        <v>0</v>
      </c>
      <c r="E36" s="15">
        <v>0</v>
      </c>
      <c r="F36" s="15">
        <v>7360</v>
      </c>
      <c r="G36" s="15">
        <v>0</v>
      </c>
      <c r="H36" s="24">
        <f t="shared" si="0"/>
        <v>217852023.99000007</v>
      </c>
    </row>
    <row r="37" spans="1:8" ht="15" customHeight="1">
      <c r="A37" s="2" t="s">
        <v>59</v>
      </c>
      <c r="B37" s="3" t="s">
        <v>90</v>
      </c>
      <c r="C37" s="15">
        <v>53302336.759999976</v>
      </c>
      <c r="D37" s="15">
        <v>0</v>
      </c>
      <c r="E37" s="15">
        <v>0</v>
      </c>
      <c r="F37" s="15">
        <v>18608129.539999995</v>
      </c>
      <c r="G37" s="15">
        <v>0</v>
      </c>
      <c r="H37" s="24">
        <f t="shared" si="0"/>
        <v>71910466.29999997</v>
      </c>
    </row>
    <row r="38" spans="1:8" ht="15" customHeight="1">
      <c r="A38" s="2" t="s">
        <v>60</v>
      </c>
      <c r="B38" s="3" t="s">
        <v>91</v>
      </c>
      <c r="C38" s="15">
        <v>13640516.039999995</v>
      </c>
      <c r="D38" s="15">
        <v>0</v>
      </c>
      <c r="E38" s="15">
        <v>0</v>
      </c>
      <c r="F38" s="15">
        <v>744201.8099999999</v>
      </c>
      <c r="G38" s="15">
        <v>0</v>
      </c>
      <c r="H38" s="24">
        <f t="shared" si="0"/>
        <v>14384717.849999996</v>
      </c>
    </row>
    <row r="39" spans="1:8" ht="15" customHeight="1">
      <c r="A39" s="2" t="s">
        <v>61</v>
      </c>
      <c r="B39" s="3" t="s">
        <v>92</v>
      </c>
      <c r="C39" s="15">
        <v>50321211.639999986</v>
      </c>
      <c r="D39" s="15">
        <v>0</v>
      </c>
      <c r="E39" s="15">
        <v>0</v>
      </c>
      <c r="F39" s="15">
        <v>12330193.76</v>
      </c>
      <c r="G39" s="15">
        <v>0</v>
      </c>
      <c r="H39" s="24">
        <f t="shared" si="0"/>
        <v>62651405.39999998</v>
      </c>
    </row>
    <row r="40" spans="1:8" ht="15" customHeight="1">
      <c r="A40" s="2" t="s">
        <v>62</v>
      </c>
      <c r="B40" s="3" t="s">
        <v>93</v>
      </c>
      <c r="C40" s="15">
        <v>112057351.96999986</v>
      </c>
      <c r="D40" s="15">
        <v>0</v>
      </c>
      <c r="E40" s="15">
        <v>0</v>
      </c>
      <c r="F40" s="15">
        <v>8286173.45</v>
      </c>
      <c r="G40" s="15">
        <v>0</v>
      </c>
      <c r="H40" s="24">
        <f t="shared" si="0"/>
        <v>120343525.41999987</v>
      </c>
    </row>
    <row r="41" spans="1:8" ht="15" customHeight="1">
      <c r="A41" s="2" t="s">
        <v>63</v>
      </c>
      <c r="B41" s="3" t="s">
        <v>94</v>
      </c>
      <c r="C41" s="15">
        <v>139487013.87999997</v>
      </c>
      <c r="D41" s="15">
        <v>0</v>
      </c>
      <c r="E41" s="15">
        <v>0</v>
      </c>
      <c r="F41" s="15">
        <v>9275197.990000002</v>
      </c>
      <c r="G41" s="15">
        <v>0</v>
      </c>
      <c r="H41" s="24">
        <f t="shared" si="0"/>
        <v>148762211.86999997</v>
      </c>
    </row>
    <row r="42" spans="1:8" ht="15" customHeight="1">
      <c r="A42" s="2" t="s">
        <v>64</v>
      </c>
      <c r="B42" s="3" t="s">
        <v>95</v>
      </c>
      <c r="C42" s="15">
        <v>140989033.17999995</v>
      </c>
      <c r="D42" s="15">
        <v>0</v>
      </c>
      <c r="E42" s="15">
        <v>0</v>
      </c>
      <c r="F42" s="15">
        <v>7282847.519999999</v>
      </c>
      <c r="G42" s="15">
        <v>0</v>
      </c>
      <c r="H42" s="24">
        <f>SUM(C42:G42)</f>
        <v>148271880.69999996</v>
      </c>
    </row>
    <row r="43" spans="1:8" ht="15" customHeight="1">
      <c r="A43" s="2" t="s">
        <v>65</v>
      </c>
      <c r="B43" s="3" t="s">
        <v>96</v>
      </c>
      <c r="C43" s="15">
        <v>75517937.67999996</v>
      </c>
      <c r="D43" s="15">
        <v>0</v>
      </c>
      <c r="E43" s="15">
        <v>0</v>
      </c>
      <c r="F43" s="15">
        <v>6042908.96</v>
      </c>
      <c r="G43" s="15">
        <v>0</v>
      </c>
      <c r="H43" s="24">
        <f>SUM(C43:G43)</f>
        <v>81560846.63999996</v>
      </c>
    </row>
    <row r="44" spans="1:8" ht="15" customHeight="1">
      <c r="A44" s="2" t="s">
        <v>164</v>
      </c>
      <c r="B44" s="3" t="s">
        <v>162</v>
      </c>
      <c r="C44" s="15">
        <v>27606958.62</v>
      </c>
      <c r="D44" s="15">
        <v>0</v>
      </c>
      <c r="E44" s="15">
        <v>0</v>
      </c>
      <c r="F44" s="15">
        <v>4278988.7</v>
      </c>
      <c r="G44" s="15">
        <v>0</v>
      </c>
      <c r="H44" s="24">
        <f>SUM(C44:G44)</f>
        <v>31885947.32</v>
      </c>
    </row>
    <row r="45" spans="1:8" ht="15" customHeight="1">
      <c r="A45" s="2" t="s">
        <v>165</v>
      </c>
      <c r="B45" s="3" t="s">
        <v>166</v>
      </c>
      <c r="C45" s="15">
        <v>10157160.090000005</v>
      </c>
      <c r="D45" s="15">
        <v>0</v>
      </c>
      <c r="E45" s="15">
        <v>19292653.619999997</v>
      </c>
      <c r="F45" s="15">
        <v>0</v>
      </c>
      <c r="G45" s="15">
        <v>0</v>
      </c>
      <c r="H45" s="24">
        <f t="shared" si="0"/>
        <v>29449813.71</v>
      </c>
    </row>
    <row r="46" spans="1:9" ht="19.5" customHeight="1">
      <c r="A46" s="54" t="s">
        <v>7</v>
      </c>
      <c r="B46" s="55"/>
      <c r="C46" s="6">
        <f aca="true" t="shared" si="1" ref="C46:H46">SUM(C12:C45)</f>
        <v>2636949172.22</v>
      </c>
      <c r="D46" s="6">
        <f t="shared" si="1"/>
        <v>0</v>
      </c>
      <c r="E46" s="6">
        <f t="shared" si="1"/>
        <v>19292653.619999997</v>
      </c>
      <c r="F46" s="6">
        <f t="shared" si="1"/>
        <v>214859392.16</v>
      </c>
      <c r="G46" s="6">
        <f t="shared" si="1"/>
        <v>0</v>
      </c>
      <c r="H46" s="6">
        <f t="shared" si="1"/>
        <v>2871101218.000001</v>
      </c>
      <c r="I46" s="5"/>
    </row>
    <row r="47" spans="1:8" ht="12.75">
      <c r="A47" s="30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5" customFormat="1" ht="12.75">
      <c r="A55" s="11"/>
      <c r="I55" s="18"/>
      <c r="J55" s="18"/>
      <c r="K55" s="18"/>
      <c r="L55" s="18"/>
      <c r="M55" s="18"/>
      <c r="N55" s="18"/>
    </row>
    <row r="56" spans="1:14" s="5" customFormat="1" ht="12.75">
      <c r="A56" s="11"/>
      <c r="I56" s="18"/>
      <c r="J56" s="18"/>
      <c r="K56" s="18"/>
      <c r="L56" s="18"/>
      <c r="M56" s="18"/>
      <c r="N56" s="18"/>
    </row>
    <row r="57" spans="1:14" s="5" customFormat="1" ht="12.75">
      <c r="A57" s="11"/>
      <c r="C57" s="65"/>
      <c r="D57" s="65"/>
      <c r="E57" s="65"/>
      <c r="F57" s="65"/>
      <c r="I57" s="18"/>
      <c r="J57" s="18"/>
      <c r="K57" s="18"/>
      <c r="L57" s="18"/>
      <c r="M57" s="18"/>
      <c r="N57" s="18"/>
    </row>
    <row r="58" spans="1:14" s="5" customFormat="1" ht="12.75">
      <c r="A58" s="11"/>
      <c r="C58" s="5">
        <v>1000000</v>
      </c>
      <c r="I58" s="18"/>
      <c r="J58" s="18"/>
      <c r="K58" s="18"/>
      <c r="L58" s="18"/>
      <c r="M58" s="18"/>
      <c r="N58" s="18"/>
    </row>
    <row r="59" spans="1:14" s="5" customFormat="1" ht="12.75">
      <c r="A59" s="11"/>
      <c r="C59" s="5" t="s">
        <v>101</v>
      </c>
      <c r="D59" s="11" t="s">
        <v>102</v>
      </c>
      <c r="E59" s="11" t="s">
        <v>103</v>
      </c>
      <c r="I59" s="18"/>
      <c r="J59" s="18"/>
      <c r="K59" s="18"/>
      <c r="L59" s="18"/>
      <c r="M59" s="18"/>
      <c r="N59" s="18"/>
    </row>
    <row r="60" spans="1:14" s="5" customFormat="1" ht="12.75">
      <c r="A60" s="11"/>
      <c r="C60" s="5" t="s">
        <v>97</v>
      </c>
      <c r="D60" s="26">
        <f>+C46/$C$58</f>
        <v>2636.9491722199996</v>
      </c>
      <c r="E60" s="26">
        <f>+C46/H46*100</f>
        <v>91.84452138740303</v>
      </c>
      <c r="I60" s="18"/>
      <c r="J60" s="18"/>
      <c r="K60" s="18"/>
      <c r="L60" s="18"/>
      <c r="M60" s="18"/>
      <c r="N60" s="18"/>
    </row>
    <row r="61" spans="1:14" s="5" customFormat="1" ht="12.75">
      <c r="A61" s="11"/>
      <c r="C61" s="5" t="s">
        <v>98</v>
      </c>
      <c r="D61" s="26">
        <f>+D46/$C$58</f>
        <v>0</v>
      </c>
      <c r="E61" s="26">
        <f>+D46/H46*100</f>
        <v>0</v>
      </c>
      <c r="I61" s="18"/>
      <c r="J61" s="18"/>
      <c r="K61" s="18"/>
      <c r="L61" s="18"/>
      <c r="M61" s="18"/>
      <c r="N61" s="18"/>
    </row>
    <row r="62" spans="1:14" s="5" customFormat="1" ht="12.75">
      <c r="A62" s="11"/>
      <c r="C62" s="5" t="s">
        <v>99</v>
      </c>
      <c r="D62" s="26">
        <f>+E46/$C$58</f>
        <v>19.292653619999996</v>
      </c>
      <c r="E62" s="26">
        <f>+E46/H46*100</f>
        <v>0.6719600653243145</v>
      </c>
      <c r="I62" s="18"/>
      <c r="J62" s="18"/>
      <c r="K62" s="18"/>
      <c r="L62" s="18"/>
      <c r="M62" s="18"/>
      <c r="N62" s="18"/>
    </row>
    <row r="63" spans="1:14" s="5" customFormat="1" ht="12.75">
      <c r="A63" s="11"/>
      <c r="C63" s="5" t="s">
        <v>100</v>
      </c>
      <c r="D63" s="26">
        <f>+F46/$C$58</f>
        <v>214.85939216</v>
      </c>
      <c r="E63" s="26">
        <f>+F46/H46*100</f>
        <v>7.483518547272613</v>
      </c>
      <c r="I63" s="18"/>
      <c r="J63" s="18"/>
      <c r="K63" s="18"/>
      <c r="L63" s="18"/>
      <c r="M63" s="18"/>
      <c r="N63" s="18"/>
    </row>
    <row r="64" spans="1:14" s="5" customFormat="1" ht="12.75">
      <c r="A64" s="11"/>
      <c r="C64" s="5" t="s">
        <v>161</v>
      </c>
      <c r="D64" s="5">
        <f>+G46/C58</f>
        <v>0</v>
      </c>
      <c r="E64" s="26">
        <f>+G46/H46*100</f>
        <v>0</v>
      </c>
      <c r="I64" s="18"/>
      <c r="J64" s="18"/>
      <c r="K64" s="18"/>
      <c r="L64" s="18"/>
      <c r="M64" s="18"/>
      <c r="N64" s="18"/>
    </row>
    <row r="65" spans="1:14" s="5" customFormat="1" ht="12.75">
      <c r="A65" s="11"/>
      <c r="I65" s="18"/>
      <c r="J65" s="18"/>
      <c r="K65" s="18"/>
      <c r="L65" s="18"/>
      <c r="M65" s="18"/>
      <c r="N65" s="18"/>
    </row>
    <row r="66" spans="1:14" s="5" customFormat="1" ht="12.75">
      <c r="A66" s="11"/>
      <c r="I66" s="18"/>
      <c r="J66" s="18"/>
      <c r="K66" s="18"/>
      <c r="L66" s="18"/>
      <c r="M66" s="18"/>
      <c r="N66" s="18"/>
    </row>
    <row r="67" spans="1:14" s="5" customFormat="1" ht="12.75">
      <c r="A67" s="11"/>
      <c r="I67" s="18"/>
      <c r="J67" s="18"/>
      <c r="K67" s="18"/>
      <c r="L67" s="18"/>
      <c r="M67" s="18"/>
      <c r="N67" s="18"/>
    </row>
    <row r="68" spans="1:14" s="5" customFormat="1" ht="12.75">
      <c r="A68" s="11"/>
      <c r="I68" s="18"/>
      <c r="J68" s="18"/>
      <c r="K68" s="18"/>
      <c r="L68" s="18"/>
      <c r="M68" s="18"/>
      <c r="N68" s="18"/>
    </row>
    <row r="69" spans="1:14" s="5" customFormat="1" ht="12.75">
      <c r="A69" s="11"/>
      <c r="I69" s="18"/>
      <c r="J69" s="18"/>
      <c r="K69" s="18"/>
      <c r="L69" s="18"/>
      <c r="M69" s="18"/>
      <c r="N69" s="18"/>
    </row>
    <row r="70" spans="1:14" s="5" customFormat="1" ht="12.75">
      <c r="A70" s="11"/>
      <c r="I70" s="18"/>
      <c r="J70" s="18"/>
      <c r="K70" s="18"/>
      <c r="L70" s="18"/>
      <c r="M70" s="18"/>
      <c r="N70" s="18"/>
    </row>
    <row r="71" spans="1:14" s="5" customFormat="1" ht="12.75">
      <c r="A71" s="11"/>
      <c r="I71" s="18"/>
      <c r="J71" s="18"/>
      <c r="K71" s="18"/>
      <c r="L71" s="18"/>
      <c r="M71" s="18"/>
      <c r="N71" s="18"/>
    </row>
    <row r="72" spans="1:14" s="41" customFormat="1" ht="12.75">
      <c r="A72" s="44"/>
      <c r="I72" s="43"/>
      <c r="J72" s="43"/>
      <c r="K72" s="43"/>
      <c r="L72" s="43"/>
      <c r="M72" s="43"/>
      <c r="N72" s="43"/>
    </row>
    <row r="73" spans="1:14" s="41" customFormat="1" ht="12.75">
      <c r="A73" s="44"/>
      <c r="I73" s="43"/>
      <c r="J73" s="43"/>
      <c r="K73" s="43"/>
      <c r="L73" s="43"/>
      <c r="M73" s="43"/>
      <c r="N73" s="43"/>
    </row>
    <row r="74" spans="1:14" s="41" customFormat="1" ht="12.75">
      <c r="A74" s="44"/>
      <c r="I74" s="43"/>
      <c r="J74" s="43"/>
      <c r="K74" s="43"/>
      <c r="L74" s="43"/>
      <c r="M74" s="43"/>
      <c r="N74" s="43"/>
    </row>
    <row r="75" spans="1:14" s="41" customFormat="1" ht="12.75">
      <c r="A75" s="44"/>
      <c r="I75" s="43"/>
      <c r="J75" s="43"/>
      <c r="K75" s="43"/>
      <c r="L75" s="43"/>
      <c r="M75" s="43"/>
      <c r="N75" s="43"/>
    </row>
    <row r="76" spans="1:14" s="41" customFormat="1" ht="12.75">
      <c r="A76" s="44"/>
      <c r="I76" s="43"/>
      <c r="J76" s="43"/>
      <c r="K76" s="43"/>
      <c r="L76" s="43"/>
      <c r="M76" s="43"/>
      <c r="N76" s="43"/>
    </row>
    <row r="77" spans="1:14" s="41" customFormat="1" ht="12.75">
      <c r="A77" s="44"/>
      <c r="I77" s="43"/>
      <c r="J77" s="43"/>
      <c r="K77" s="43"/>
      <c r="L77" s="43"/>
      <c r="M77" s="43"/>
      <c r="N77" s="43"/>
    </row>
    <row r="78" spans="1:14" s="41" customFormat="1" ht="12.75">
      <c r="A78" s="44"/>
      <c r="I78" s="43"/>
      <c r="J78" s="43"/>
      <c r="K78" s="43"/>
      <c r="L78" s="43"/>
      <c r="M78" s="43"/>
      <c r="N78" s="43"/>
    </row>
    <row r="79" spans="1:14" s="41" customFormat="1" ht="12.75">
      <c r="A79" s="44"/>
      <c r="I79" s="43"/>
      <c r="J79" s="43"/>
      <c r="K79" s="43"/>
      <c r="L79" s="43"/>
      <c r="M79" s="43"/>
      <c r="N79" s="43"/>
    </row>
    <row r="80" spans="1:14" s="41" customFormat="1" ht="12.75">
      <c r="A80" s="44"/>
      <c r="I80" s="43"/>
      <c r="J80" s="43"/>
      <c r="K80" s="43"/>
      <c r="L80" s="43"/>
      <c r="M80" s="43"/>
      <c r="N80" s="43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3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3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3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3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0" t="s">
        <v>1</v>
      </c>
      <c r="B10" s="57" t="s">
        <v>33</v>
      </c>
      <c r="C10" s="54" t="s">
        <v>12</v>
      </c>
      <c r="D10" s="64"/>
      <c r="E10" s="64"/>
      <c r="F10" s="64"/>
      <c r="G10" s="64"/>
      <c r="H10" s="64"/>
      <c r="I10" s="64"/>
      <c r="J10" s="60" t="s">
        <v>30</v>
      </c>
      <c r="L10" s="31"/>
      <c r="Q10" s="23"/>
      <c r="R10" s="23"/>
      <c r="S10" s="23"/>
      <c r="T10" s="23"/>
    </row>
    <row r="11" spans="1:20" s="10" customFormat="1" ht="12.75">
      <c r="A11" s="62"/>
      <c r="B11" s="59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59"/>
      <c r="L11" s="31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354173071.0700003</v>
      </c>
      <c r="D12" s="15">
        <v>10085936.83</v>
      </c>
      <c r="E12" s="15">
        <v>111127020.75000013</v>
      </c>
      <c r="F12" s="15">
        <v>16210071</v>
      </c>
      <c r="G12" s="15">
        <v>7979784.82</v>
      </c>
      <c r="H12" s="39">
        <v>0</v>
      </c>
      <c r="I12" s="39">
        <v>784218.3200000001</v>
      </c>
      <c r="J12" s="24">
        <f>SUM(C12:I12)</f>
        <v>500360102.7900004</v>
      </c>
      <c r="M12" s="28"/>
    </row>
    <row r="13" spans="1:13" ht="15" customHeight="1">
      <c r="A13" s="2" t="s">
        <v>35</v>
      </c>
      <c r="B13" s="3" t="s">
        <v>66</v>
      </c>
      <c r="C13" s="15">
        <v>12250372.760000002</v>
      </c>
      <c r="D13" s="15">
        <v>394756.99999999994</v>
      </c>
      <c r="E13" s="15">
        <v>4337640.35</v>
      </c>
      <c r="F13" s="15">
        <v>0</v>
      </c>
      <c r="G13" s="15">
        <v>37083.36</v>
      </c>
      <c r="H13" s="39">
        <v>0</v>
      </c>
      <c r="I13" s="39">
        <v>0</v>
      </c>
      <c r="J13" s="24">
        <f aca="true" t="shared" si="0" ref="J13:J45">SUM(C13:I13)</f>
        <v>17019853.47</v>
      </c>
      <c r="M13" s="28"/>
    </row>
    <row r="14" spans="1:13" ht="15" customHeight="1">
      <c r="A14" s="2" t="s">
        <v>36</v>
      </c>
      <c r="B14" s="3" t="s">
        <v>67</v>
      </c>
      <c r="C14" s="15">
        <v>13673672.200000003</v>
      </c>
      <c r="D14" s="15">
        <v>797139.5</v>
      </c>
      <c r="E14" s="15">
        <v>8403045.579999998</v>
      </c>
      <c r="F14" s="15">
        <v>0</v>
      </c>
      <c r="G14" s="15">
        <v>31336</v>
      </c>
      <c r="H14" s="39">
        <v>0</v>
      </c>
      <c r="I14" s="39">
        <v>4619.5</v>
      </c>
      <c r="J14" s="24">
        <f t="shared" si="0"/>
        <v>22909812.78</v>
      </c>
      <c r="M14" s="28"/>
    </row>
    <row r="15" spans="1:13" ht="15" customHeight="1">
      <c r="A15" s="2" t="s">
        <v>37</v>
      </c>
      <c r="B15" s="3" t="s">
        <v>68</v>
      </c>
      <c r="C15" s="15">
        <v>6707617.160000003</v>
      </c>
      <c r="D15" s="15">
        <v>265126.5</v>
      </c>
      <c r="E15" s="15">
        <v>7105988.929999999</v>
      </c>
      <c r="F15" s="15">
        <v>0</v>
      </c>
      <c r="G15" s="15">
        <v>75465.88</v>
      </c>
      <c r="H15" s="39">
        <v>0</v>
      </c>
      <c r="I15" s="39">
        <v>0</v>
      </c>
      <c r="J15" s="24">
        <f t="shared" si="0"/>
        <v>14154198.470000003</v>
      </c>
      <c r="M15" s="28"/>
    </row>
    <row r="16" spans="1:13" ht="15" customHeight="1">
      <c r="A16" s="2" t="s">
        <v>38</v>
      </c>
      <c r="B16" s="3" t="s">
        <v>69</v>
      </c>
      <c r="C16" s="15">
        <v>9137277.45</v>
      </c>
      <c r="D16" s="15">
        <v>694768.07</v>
      </c>
      <c r="E16" s="15">
        <v>7567381.260000001</v>
      </c>
      <c r="F16" s="15">
        <v>0</v>
      </c>
      <c r="G16" s="15">
        <v>102.12</v>
      </c>
      <c r="H16" s="39">
        <v>0</v>
      </c>
      <c r="I16" s="39">
        <v>7450</v>
      </c>
      <c r="J16" s="24">
        <f t="shared" si="0"/>
        <v>17406978.900000002</v>
      </c>
      <c r="M16" s="28"/>
    </row>
    <row r="17" spans="1:13" ht="15" customHeight="1">
      <c r="A17" s="2" t="s">
        <v>39</v>
      </c>
      <c r="B17" s="3" t="s">
        <v>70</v>
      </c>
      <c r="C17" s="15">
        <v>53646029.359999955</v>
      </c>
      <c r="D17" s="15">
        <v>5490679.630000001</v>
      </c>
      <c r="E17" s="15">
        <v>28460886.340000026</v>
      </c>
      <c r="F17" s="15">
        <v>0</v>
      </c>
      <c r="G17" s="15">
        <v>279862.42</v>
      </c>
      <c r="H17" s="39">
        <v>0</v>
      </c>
      <c r="I17" s="39">
        <v>1035273.92</v>
      </c>
      <c r="J17" s="24">
        <f t="shared" si="0"/>
        <v>88912731.66999999</v>
      </c>
      <c r="M17" s="28"/>
    </row>
    <row r="18" spans="1:13" ht="15" customHeight="1">
      <c r="A18" s="2" t="s">
        <v>40</v>
      </c>
      <c r="B18" s="3" t="s">
        <v>71</v>
      </c>
      <c r="C18" s="15">
        <v>40641022.24000001</v>
      </c>
      <c r="D18" s="15">
        <v>3843086.4200000004</v>
      </c>
      <c r="E18" s="15">
        <v>18791194.850000005</v>
      </c>
      <c r="F18" s="15">
        <v>0</v>
      </c>
      <c r="G18" s="15">
        <v>26136.48</v>
      </c>
      <c r="H18" s="39">
        <v>0</v>
      </c>
      <c r="I18" s="39">
        <v>5660</v>
      </c>
      <c r="J18" s="24">
        <f t="shared" si="0"/>
        <v>63307099.99000002</v>
      </c>
      <c r="M18" s="28"/>
    </row>
    <row r="19" spans="1:13" ht="15" customHeight="1">
      <c r="A19" s="2" t="s">
        <v>41</v>
      </c>
      <c r="B19" s="3" t="s">
        <v>72</v>
      </c>
      <c r="C19" s="15">
        <v>40069387.030000016</v>
      </c>
      <c r="D19" s="15">
        <v>3722810</v>
      </c>
      <c r="E19" s="15">
        <v>32016275.069999985</v>
      </c>
      <c r="F19" s="15">
        <v>0</v>
      </c>
      <c r="G19" s="15">
        <v>0</v>
      </c>
      <c r="H19" s="39">
        <v>0</v>
      </c>
      <c r="I19" s="39">
        <v>28046.25</v>
      </c>
      <c r="J19" s="24">
        <f t="shared" si="0"/>
        <v>75836518.35</v>
      </c>
      <c r="M19" s="28"/>
    </row>
    <row r="20" spans="1:13" ht="15" customHeight="1">
      <c r="A20" s="2" t="s">
        <v>42</v>
      </c>
      <c r="B20" s="3" t="s">
        <v>73</v>
      </c>
      <c r="C20" s="15">
        <v>10710790.620000007</v>
      </c>
      <c r="D20" s="15">
        <v>815812.23</v>
      </c>
      <c r="E20" s="15">
        <v>6769312.570000001</v>
      </c>
      <c r="F20" s="15">
        <v>0</v>
      </c>
      <c r="G20" s="15">
        <v>70000</v>
      </c>
      <c r="H20" s="39">
        <v>0</v>
      </c>
      <c r="I20" s="39">
        <v>0</v>
      </c>
      <c r="J20" s="24">
        <f t="shared" si="0"/>
        <v>18365915.42000001</v>
      </c>
      <c r="M20" s="28"/>
    </row>
    <row r="21" spans="1:13" ht="15" customHeight="1">
      <c r="A21" s="2" t="s">
        <v>43</v>
      </c>
      <c r="B21" s="3" t="s">
        <v>74</v>
      </c>
      <c r="C21" s="15">
        <v>26172516.81</v>
      </c>
      <c r="D21" s="15">
        <v>2155366.1500000004</v>
      </c>
      <c r="E21" s="15">
        <v>13761714.01</v>
      </c>
      <c r="F21" s="15">
        <v>0</v>
      </c>
      <c r="G21" s="15">
        <v>9453.36</v>
      </c>
      <c r="H21" s="39">
        <v>0</v>
      </c>
      <c r="I21" s="39">
        <v>29406</v>
      </c>
      <c r="J21" s="24">
        <f t="shared" si="0"/>
        <v>42128456.33</v>
      </c>
      <c r="M21" s="28"/>
    </row>
    <row r="22" spans="1:13" ht="15" customHeight="1">
      <c r="A22" s="2" t="s">
        <v>44</v>
      </c>
      <c r="B22" s="3" t="s">
        <v>75</v>
      </c>
      <c r="C22" s="15">
        <v>42674323.56000002</v>
      </c>
      <c r="D22" s="15">
        <v>3539504.88</v>
      </c>
      <c r="E22" s="15">
        <v>37112291.24000001</v>
      </c>
      <c r="F22" s="15">
        <v>0</v>
      </c>
      <c r="G22" s="15">
        <v>130270.5</v>
      </c>
      <c r="H22" s="39">
        <v>0</v>
      </c>
      <c r="I22" s="39">
        <v>280483.41000000003</v>
      </c>
      <c r="J22" s="24">
        <f t="shared" si="0"/>
        <v>83736873.59000003</v>
      </c>
      <c r="M22" s="28"/>
    </row>
    <row r="23" spans="1:13" ht="15" customHeight="1">
      <c r="A23" s="2" t="s">
        <v>45</v>
      </c>
      <c r="B23" s="3" t="s">
        <v>76</v>
      </c>
      <c r="C23" s="15">
        <v>41719157.199999996</v>
      </c>
      <c r="D23" s="15">
        <v>1874534.71</v>
      </c>
      <c r="E23" s="15">
        <v>24699208.25</v>
      </c>
      <c r="F23" s="15">
        <v>0</v>
      </c>
      <c r="G23" s="15">
        <v>86372.22</v>
      </c>
      <c r="H23" s="39">
        <v>0</v>
      </c>
      <c r="I23" s="39">
        <v>26995</v>
      </c>
      <c r="J23" s="24">
        <f t="shared" si="0"/>
        <v>68406267.38</v>
      </c>
      <c r="M23" s="28"/>
    </row>
    <row r="24" spans="1:13" ht="15" customHeight="1">
      <c r="A24" s="2" t="s">
        <v>46</v>
      </c>
      <c r="B24" s="3" t="s">
        <v>77</v>
      </c>
      <c r="C24" s="15">
        <v>65202943.069999985</v>
      </c>
      <c r="D24" s="15">
        <v>6354749.58</v>
      </c>
      <c r="E24" s="15">
        <v>32184262.729999993</v>
      </c>
      <c r="F24" s="15">
        <v>0</v>
      </c>
      <c r="G24" s="15">
        <v>139161.71</v>
      </c>
      <c r="H24" s="39">
        <v>0</v>
      </c>
      <c r="I24" s="39">
        <v>110662.48999999999</v>
      </c>
      <c r="J24" s="24">
        <f t="shared" si="0"/>
        <v>103991779.57999997</v>
      </c>
      <c r="M24" s="28"/>
    </row>
    <row r="25" spans="1:13" ht="15" customHeight="1">
      <c r="A25" s="2" t="s">
        <v>47</v>
      </c>
      <c r="B25" s="3" t="s">
        <v>78</v>
      </c>
      <c r="C25" s="15">
        <v>47557355.55000002</v>
      </c>
      <c r="D25" s="15">
        <v>5610060.390000001</v>
      </c>
      <c r="E25" s="15">
        <v>35298672.54999999</v>
      </c>
      <c r="F25" s="15">
        <v>0</v>
      </c>
      <c r="G25" s="15">
        <v>123462.96</v>
      </c>
      <c r="H25" s="39">
        <v>0</v>
      </c>
      <c r="I25" s="39">
        <v>77568.16</v>
      </c>
      <c r="J25" s="24">
        <f t="shared" si="0"/>
        <v>88667119.61</v>
      </c>
      <c r="M25" s="28"/>
    </row>
    <row r="26" spans="1:13" ht="15" customHeight="1">
      <c r="A26" s="2" t="s">
        <v>48</v>
      </c>
      <c r="B26" s="3" t="s">
        <v>79</v>
      </c>
      <c r="C26" s="15">
        <v>24312383.669999994</v>
      </c>
      <c r="D26" s="15">
        <v>4036408.94</v>
      </c>
      <c r="E26" s="15">
        <v>16474532.739999993</v>
      </c>
      <c r="F26" s="15">
        <v>0</v>
      </c>
      <c r="G26" s="15">
        <v>23700.49</v>
      </c>
      <c r="H26" s="39">
        <v>0</v>
      </c>
      <c r="I26" s="39">
        <v>91583.03</v>
      </c>
      <c r="J26" s="24">
        <f t="shared" si="0"/>
        <v>44938608.86999999</v>
      </c>
      <c r="M26" s="28"/>
    </row>
    <row r="27" spans="1:13" ht="15" customHeight="1">
      <c r="A27" s="2" t="s">
        <v>49</v>
      </c>
      <c r="B27" s="3" t="s">
        <v>80</v>
      </c>
      <c r="C27" s="15">
        <v>18012000.55</v>
      </c>
      <c r="D27" s="15">
        <v>1028048.91</v>
      </c>
      <c r="E27" s="15">
        <v>11896756.880000003</v>
      </c>
      <c r="F27" s="15">
        <v>0</v>
      </c>
      <c r="G27" s="15">
        <v>20130.32</v>
      </c>
      <c r="H27" s="39">
        <v>0</v>
      </c>
      <c r="I27" s="39">
        <v>80937</v>
      </c>
      <c r="J27" s="24">
        <f t="shared" si="0"/>
        <v>31037873.660000004</v>
      </c>
      <c r="M27" s="28"/>
    </row>
    <row r="28" spans="1:13" ht="15" customHeight="1">
      <c r="A28" s="2" t="s">
        <v>50</v>
      </c>
      <c r="B28" s="3" t="s">
        <v>81</v>
      </c>
      <c r="C28" s="15">
        <v>14027721.34</v>
      </c>
      <c r="D28" s="15">
        <v>55490.25</v>
      </c>
      <c r="E28" s="15">
        <v>6967455.940000003</v>
      </c>
      <c r="F28" s="15">
        <v>0</v>
      </c>
      <c r="G28" s="15">
        <v>158400</v>
      </c>
      <c r="H28" s="39">
        <v>0</v>
      </c>
      <c r="I28" s="39">
        <v>0</v>
      </c>
      <c r="J28" s="24">
        <f t="shared" si="0"/>
        <v>21209067.53</v>
      </c>
      <c r="M28" s="28"/>
    </row>
    <row r="29" spans="1:13" ht="15" customHeight="1">
      <c r="A29" s="2" t="s">
        <v>51</v>
      </c>
      <c r="B29" s="3" t="s">
        <v>82</v>
      </c>
      <c r="C29" s="15">
        <v>16758434.829999998</v>
      </c>
      <c r="D29" s="15">
        <v>1504621.96</v>
      </c>
      <c r="E29" s="15">
        <v>4935826.629999998</v>
      </c>
      <c r="F29" s="15">
        <v>0</v>
      </c>
      <c r="G29" s="15">
        <v>85325.16</v>
      </c>
      <c r="H29" s="39">
        <v>0</v>
      </c>
      <c r="I29" s="39">
        <v>41533.66</v>
      </c>
      <c r="J29" s="24">
        <f t="shared" si="0"/>
        <v>23325742.24</v>
      </c>
      <c r="M29" s="28"/>
    </row>
    <row r="30" spans="1:13" ht="15" customHeight="1">
      <c r="A30" s="2" t="s">
        <v>52</v>
      </c>
      <c r="B30" s="3" t="s">
        <v>83</v>
      </c>
      <c r="C30" s="15">
        <v>30967312.45</v>
      </c>
      <c r="D30" s="15">
        <v>2416767.94</v>
      </c>
      <c r="E30" s="15">
        <v>14624320.670000002</v>
      </c>
      <c r="F30" s="15">
        <v>0</v>
      </c>
      <c r="G30" s="15">
        <v>102807.6</v>
      </c>
      <c r="H30" s="39">
        <v>0</v>
      </c>
      <c r="I30" s="39">
        <v>15998.65</v>
      </c>
      <c r="J30" s="24">
        <f t="shared" si="0"/>
        <v>48127207.31</v>
      </c>
      <c r="M30" s="28"/>
    </row>
    <row r="31" spans="1:13" ht="15" customHeight="1">
      <c r="A31" s="2" t="s">
        <v>53</v>
      </c>
      <c r="B31" s="3" t="s">
        <v>84</v>
      </c>
      <c r="C31" s="15">
        <v>12964645.97</v>
      </c>
      <c r="D31" s="15">
        <v>352184.89999999997</v>
      </c>
      <c r="E31" s="15">
        <v>14523625.040000001</v>
      </c>
      <c r="F31" s="15">
        <v>0</v>
      </c>
      <c r="G31" s="15">
        <v>8079.84</v>
      </c>
      <c r="H31" s="39">
        <v>0</v>
      </c>
      <c r="I31" s="39">
        <v>138079.27</v>
      </c>
      <c r="J31" s="24">
        <f t="shared" si="0"/>
        <v>27986615.020000003</v>
      </c>
      <c r="M31" s="28"/>
    </row>
    <row r="32" spans="1:13" ht="15" customHeight="1">
      <c r="A32" s="2" t="s">
        <v>54</v>
      </c>
      <c r="B32" s="3" t="s">
        <v>85</v>
      </c>
      <c r="C32" s="15">
        <v>7178733.980000002</v>
      </c>
      <c r="D32" s="15">
        <v>20062.25</v>
      </c>
      <c r="E32" s="15">
        <v>9908735.920000002</v>
      </c>
      <c r="F32" s="15">
        <v>0</v>
      </c>
      <c r="G32" s="15">
        <v>0</v>
      </c>
      <c r="H32" s="39">
        <v>0</v>
      </c>
      <c r="I32" s="39">
        <v>50210.42</v>
      </c>
      <c r="J32" s="24">
        <f t="shared" si="0"/>
        <v>17157742.570000008</v>
      </c>
      <c r="M32" s="28"/>
    </row>
    <row r="33" spans="1:13" ht="15" customHeight="1">
      <c r="A33" s="2" t="s">
        <v>55</v>
      </c>
      <c r="B33" s="3" t="s">
        <v>86</v>
      </c>
      <c r="C33" s="15">
        <v>16639753.430000007</v>
      </c>
      <c r="D33" s="15">
        <v>80238.98000000001</v>
      </c>
      <c r="E33" s="15">
        <v>18741394.21</v>
      </c>
      <c r="F33" s="15">
        <v>0</v>
      </c>
      <c r="G33" s="15">
        <v>0</v>
      </c>
      <c r="H33" s="39">
        <v>0</v>
      </c>
      <c r="I33" s="39">
        <v>80546.9</v>
      </c>
      <c r="J33" s="24">
        <f t="shared" si="0"/>
        <v>35541933.52</v>
      </c>
      <c r="M33" s="28"/>
    </row>
    <row r="34" spans="1:13" ht="15" customHeight="1">
      <c r="A34" s="2" t="s">
        <v>56</v>
      </c>
      <c r="B34" s="3" t="s">
        <v>87</v>
      </c>
      <c r="C34" s="15">
        <v>15499978.629999999</v>
      </c>
      <c r="D34" s="15">
        <v>19501.15</v>
      </c>
      <c r="E34" s="15">
        <v>9510195.889999997</v>
      </c>
      <c r="F34" s="15">
        <v>0</v>
      </c>
      <c r="G34" s="15">
        <v>0</v>
      </c>
      <c r="H34" s="39">
        <v>0</v>
      </c>
      <c r="I34" s="39">
        <v>30442.5</v>
      </c>
      <c r="J34" s="24">
        <f t="shared" si="0"/>
        <v>25060118.169999994</v>
      </c>
      <c r="M34" s="28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102191016.64999996</v>
      </c>
      <c r="F35" s="15">
        <v>127188751.80000001</v>
      </c>
      <c r="G35" s="15">
        <v>87025797.7</v>
      </c>
      <c r="H35" s="39">
        <v>0</v>
      </c>
      <c r="I35" s="39">
        <v>30805</v>
      </c>
      <c r="J35" s="24">
        <f t="shared" si="0"/>
        <v>316436371.15</v>
      </c>
      <c r="M35" s="28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34017914.25</v>
      </c>
      <c r="F36" s="15">
        <v>0</v>
      </c>
      <c r="G36" s="15">
        <v>1440</v>
      </c>
      <c r="H36" s="39">
        <v>0</v>
      </c>
      <c r="I36" s="39">
        <v>183825309.74000007</v>
      </c>
      <c r="J36" s="24">
        <f t="shared" si="0"/>
        <v>217844663.99000007</v>
      </c>
      <c r="M36" s="28"/>
    </row>
    <row r="37" spans="1:13" ht="15" customHeight="1">
      <c r="A37" s="2" t="s">
        <v>59</v>
      </c>
      <c r="B37" s="3" t="s">
        <v>90</v>
      </c>
      <c r="C37" s="15">
        <v>7503616.830000001</v>
      </c>
      <c r="D37" s="15">
        <v>0</v>
      </c>
      <c r="E37" s="15">
        <v>45631394.429999955</v>
      </c>
      <c r="F37" s="15">
        <v>0</v>
      </c>
      <c r="G37" s="15">
        <v>50508.48</v>
      </c>
      <c r="H37" s="39">
        <v>0</v>
      </c>
      <c r="I37" s="39">
        <v>116817.01999999999</v>
      </c>
      <c r="J37" s="24">
        <f t="shared" si="0"/>
        <v>53302336.75999995</v>
      </c>
      <c r="M37" s="28"/>
    </row>
    <row r="38" spans="1:13" ht="15" customHeight="1">
      <c r="A38" s="2" t="s">
        <v>60</v>
      </c>
      <c r="B38" s="3" t="s">
        <v>91</v>
      </c>
      <c r="C38" s="15">
        <v>5263120.670000002</v>
      </c>
      <c r="D38" s="15">
        <v>5802.05</v>
      </c>
      <c r="E38" s="15">
        <v>8353352.030000004</v>
      </c>
      <c r="F38" s="15">
        <v>0</v>
      </c>
      <c r="G38" s="15">
        <v>0</v>
      </c>
      <c r="H38" s="39">
        <v>0</v>
      </c>
      <c r="I38" s="39">
        <v>18241.289999999997</v>
      </c>
      <c r="J38" s="24">
        <f t="shared" si="0"/>
        <v>13640516.040000005</v>
      </c>
      <c r="M38" s="28"/>
    </row>
    <row r="39" spans="1:13" ht="15" customHeight="1">
      <c r="A39" s="2" t="s">
        <v>61</v>
      </c>
      <c r="B39" s="3" t="s">
        <v>92</v>
      </c>
      <c r="C39" s="15">
        <v>883543.48</v>
      </c>
      <c r="D39" s="15">
        <v>0</v>
      </c>
      <c r="E39" s="15">
        <v>49196907.4</v>
      </c>
      <c r="F39" s="15">
        <v>0</v>
      </c>
      <c r="G39" s="15">
        <v>0</v>
      </c>
      <c r="H39" s="39">
        <v>0</v>
      </c>
      <c r="I39" s="39">
        <v>240760.76</v>
      </c>
      <c r="J39" s="24">
        <f t="shared" si="0"/>
        <v>50321211.63999999</v>
      </c>
      <c r="M39" s="28"/>
    </row>
    <row r="40" spans="1:13" ht="15" customHeight="1">
      <c r="A40" s="2" t="s">
        <v>62</v>
      </c>
      <c r="B40" s="3" t="s">
        <v>93</v>
      </c>
      <c r="C40" s="15">
        <v>63161171.84999999</v>
      </c>
      <c r="D40" s="15">
        <v>2364777.45</v>
      </c>
      <c r="E40" s="15">
        <v>46258151.150000036</v>
      </c>
      <c r="F40" s="15">
        <v>0</v>
      </c>
      <c r="G40" s="15">
        <v>63174.950000000004</v>
      </c>
      <c r="H40" s="39">
        <v>0</v>
      </c>
      <c r="I40" s="39">
        <v>210076.57</v>
      </c>
      <c r="J40" s="24">
        <f t="shared" si="0"/>
        <v>112057351.97000001</v>
      </c>
      <c r="M40" s="28"/>
    </row>
    <row r="41" spans="1:13" ht="15" customHeight="1">
      <c r="A41" s="2" t="s">
        <v>63</v>
      </c>
      <c r="B41" s="3" t="s">
        <v>94</v>
      </c>
      <c r="C41" s="15">
        <v>72784589.40999994</v>
      </c>
      <c r="D41" s="15">
        <v>1100124.07</v>
      </c>
      <c r="E41" s="15">
        <v>63767312.850000024</v>
      </c>
      <c r="F41" s="15">
        <v>0</v>
      </c>
      <c r="G41" s="15">
        <v>1620320.45</v>
      </c>
      <c r="H41" s="39">
        <v>0</v>
      </c>
      <c r="I41" s="39">
        <v>214667.1</v>
      </c>
      <c r="J41" s="24">
        <f t="shared" si="0"/>
        <v>139487013.87999994</v>
      </c>
      <c r="M41" s="28"/>
    </row>
    <row r="42" spans="1:13" ht="15" customHeight="1">
      <c r="A42" s="2" t="s">
        <v>64</v>
      </c>
      <c r="B42" s="3" t="s">
        <v>95</v>
      </c>
      <c r="C42" s="15">
        <v>86783504.66000003</v>
      </c>
      <c r="D42" s="15">
        <v>3532562.7</v>
      </c>
      <c r="E42" s="15">
        <v>50479146.08000002</v>
      </c>
      <c r="F42" s="15">
        <v>0</v>
      </c>
      <c r="G42" s="15">
        <v>155177.49</v>
      </c>
      <c r="H42" s="39">
        <v>0</v>
      </c>
      <c r="I42" s="39">
        <v>38642.25</v>
      </c>
      <c r="J42" s="24">
        <f t="shared" si="0"/>
        <v>140989033.18000007</v>
      </c>
      <c r="M42" s="28"/>
    </row>
    <row r="43" spans="1:13" ht="15" customHeight="1">
      <c r="A43" s="2" t="s">
        <v>65</v>
      </c>
      <c r="B43" s="3" t="s">
        <v>96</v>
      </c>
      <c r="C43" s="15">
        <v>41626344.64000002</v>
      </c>
      <c r="D43" s="15">
        <v>901557.1</v>
      </c>
      <c r="E43" s="15">
        <v>32868498.939999994</v>
      </c>
      <c r="F43" s="15">
        <v>0</v>
      </c>
      <c r="G43" s="15">
        <v>13822</v>
      </c>
      <c r="H43" s="39">
        <v>0</v>
      </c>
      <c r="I43" s="39">
        <v>107715</v>
      </c>
      <c r="J43" s="24">
        <f t="shared" si="0"/>
        <v>75517937.68000002</v>
      </c>
      <c r="M43" s="28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27524625.440000016</v>
      </c>
      <c r="F44" s="15">
        <v>0</v>
      </c>
      <c r="G44" s="15">
        <v>0</v>
      </c>
      <c r="H44" s="39">
        <v>0</v>
      </c>
      <c r="I44" s="39">
        <v>82333.18</v>
      </c>
      <c r="J44" s="24">
        <f>SUM(C44:I44)</f>
        <v>27606958.620000016</v>
      </c>
      <c r="M44" s="28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39">
        <v>0</v>
      </c>
      <c r="I45" s="39">
        <v>10157160.090000004</v>
      </c>
      <c r="J45" s="24">
        <f t="shared" si="0"/>
        <v>10157160.090000004</v>
      </c>
      <c r="M45" s="28"/>
    </row>
    <row r="46" spans="1:10" ht="15" customHeight="1">
      <c r="A46" s="54" t="s">
        <v>7</v>
      </c>
      <c r="B46" s="55"/>
      <c r="C46" s="6">
        <f aca="true" t="shared" si="1" ref="C46:J46">SUM(C12:C45)</f>
        <v>1198702392.4700005</v>
      </c>
      <c r="D46" s="6">
        <f t="shared" si="1"/>
        <v>63062480.53999999</v>
      </c>
      <c r="E46" s="6">
        <f t="shared" si="1"/>
        <v>935506057.6200002</v>
      </c>
      <c r="F46" s="6">
        <f t="shared" si="1"/>
        <v>143398822.8</v>
      </c>
      <c r="G46" s="6">
        <f t="shared" si="1"/>
        <v>98317176.31000002</v>
      </c>
      <c r="H46" s="6">
        <f t="shared" si="1"/>
        <v>0</v>
      </c>
      <c r="I46" s="6">
        <f t="shared" si="1"/>
        <v>197962242.48000005</v>
      </c>
      <c r="J46" s="6">
        <f t="shared" si="1"/>
        <v>2636949172.22</v>
      </c>
    </row>
    <row r="47" ht="12.75">
      <c r="A47" s="30" t="s">
        <v>170</v>
      </c>
    </row>
    <row r="48" ht="6" customHeight="1"/>
    <row r="49" spans="1:10" ht="12.75">
      <c r="A49" s="34" t="s">
        <v>8</v>
      </c>
      <c r="J49" s="45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5" customFormat="1" ht="12.75">
      <c r="A57" s="11"/>
      <c r="L57" s="18"/>
    </row>
    <row r="58" spans="1:12" s="5" customFormat="1" ht="12.75">
      <c r="A58" s="11"/>
      <c r="L58" s="18"/>
    </row>
    <row r="59" spans="1:12" s="5" customFormat="1" ht="12.75">
      <c r="A59" s="11"/>
      <c r="C59" s="5">
        <v>1000000</v>
      </c>
      <c r="L59" s="18"/>
    </row>
    <row r="60" spans="1:12" s="5" customFormat="1" ht="12.75">
      <c r="A60" s="11"/>
      <c r="C60" s="22" t="s">
        <v>104</v>
      </c>
      <c r="D60" s="22" t="s">
        <v>102</v>
      </c>
      <c r="E60" s="22" t="s">
        <v>103</v>
      </c>
      <c r="L60" s="18"/>
    </row>
    <row r="61" spans="1:12" s="5" customFormat="1" ht="12.75">
      <c r="A61" s="11"/>
      <c r="C61" s="25" t="s">
        <v>105</v>
      </c>
      <c r="D61" s="50">
        <f>+C46/$C$59</f>
        <v>1198.7023924700004</v>
      </c>
      <c r="E61" s="26">
        <f>+C46/J46*100</f>
        <v>45.457925586818746</v>
      </c>
      <c r="L61" s="18"/>
    </row>
    <row r="62" spans="1:12" s="5" customFormat="1" ht="12.75">
      <c r="A62" s="11"/>
      <c r="C62" s="25" t="s">
        <v>106</v>
      </c>
      <c r="D62" s="50">
        <f>+D46/$C$59</f>
        <v>63.06248053999999</v>
      </c>
      <c r="E62" s="26">
        <f>+D46/J46*100</f>
        <v>2.3914939735796588</v>
      </c>
      <c r="L62" s="18"/>
    </row>
    <row r="63" spans="1:12" s="5" customFormat="1" ht="12.75">
      <c r="A63" s="11"/>
      <c r="C63" s="25" t="s">
        <v>107</v>
      </c>
      <c r="D63" s="50">
        <f>+E46/$C$59</f>
        <v>935.5060576200002</v>
      </c>
      <c r="E63" s="26">
        <f>+E46/J46*100</f>
        <v>35.476833132601286</v>
      </c>
      <c r="L63" s="18"/>
    </row>
    <row r="64" spans="1:12" s="5" customFormat="1" ht="12.75">
      <c r="A64" s="11"/>
      <c r="C64" s="25" t="s">
        <v>108</v>
      </c>
      <c r="D64" s="50">
        <f>+F46/$C$59</f>
        <v>143.3988228</v>
      </c>
      <c r="E64" s="26">
        <f>+F46/J46*100</f>
        <v>5.438057900800384</v>
      </c>
      <c r="L64" s="18"/>
    </row>
    <row r="65" spans="3:20" ht="12.75">
      <c r="C65" s="25" t="s">
        <v>109</v>
      </c>
      <c r="D65" s="50">
        <f>+G46/$C$59</f>
        <v>98.31717631000002</v>
      </c>
      <c r="E65" s="26">
        <f>+G46/J46*100</f>
        <v>3.728444118140835</v>
      </c>
      <c r="Q65" s="5"/>
      <c r="R65" s="5"/>
      <c r="S65" s="5"/>
      <c r="T65" s="5"/>
    </row>
    <row r="66" spans="3:20" ht="12.75">
      <c r="C66" s="25" t="s">
        <v>110</v>
      </c>
      <c r="D66" s="50">
        <f>+H46/$C$59</f>
        <v>0</v>
      </c>
      <c r="E66" s="26">
        <f>+H46/J46*100</f>
        <v>0</v>
      </c>
      <c r="Q66" s="5"/>
      <c r="R66" s="5"/>
      <c r="S66" s="5"/>
      <c r="T66" s="5"/>
    </row>
    <row r="67" spans="3:20" ht="12.75">
      <c r="C67" s="25" t="s">
        <v>117</v>
      </c>
      <c r="D67" s="50">
        <f>+I46/$C$59</f>
        <v>197.96224248000004</v>
      </c>
      <c r="E67" s="26">
        <f>+I46/J46*100</f>
        <v>7.507245288059125</v>
      </c>
      <c r="Q67" s="5"/>
      <c r="R67" s="5"/>
      <c r="S67" s="5"/>
      <c r="T67" s="5"/>
    </row>
    <row r="68" spans="17:20" ht="12.75">
      <c r="Q68" s="5"/>
      <c r="R68" s="5"/>
      <c r="S68" s="5"/>
      <c r="T68" s="5"/>
    </row>
    <row r="69" spans="17:20" ht="12.75">
      <c r="Q69" s="5"/>
      <c r="R69" s="5"/>
      <c r="S69" s="5"/>
      <c r="T69" s="5"/>
    </row>
    <row r="70" spans="17:20" ht="12.75">
      <c r="Q70" s="5"/>
      <c r="R70" s="5"/>
      <c r="S70" s="5"/>
      <c r="T70" s="5"/>
    </row>
    <row r="71" spans="17:20" ht="12.75">
      <c r="Q71" s="5"/>
      <c r="R71" s="5"/>
      <c r="S71" s="5"/>
      <c r="T71" s="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2"/>
    </row>
    <row r="85" spans="1:12" s="16" customFormat="1" ht="12.75">
      <c r="A85" s="19"/>
      <c r="L85" s="32"/>
    </row>
    <row r="86" spans="1:12" s="16" customFormat="1" ht="12.75">
      <c r="A86" s="19"/>
      <c r="L86" s="32"/>
    </row>
    <row r="87" spans="1:12" s="16" customFormat="1" ht="12.75">
      <c r="A87" s="19"/>
      <c r="L87" s="32"/>
    </row>
    <row r="88" spans="1:12" s="16" customFormat="1" ht="12.75">
      <c r="A88" s="19"/>
      <c r="L88" s="32"/>
    </row>
    <row r="89" spans="1:12" s="16" customFormat="1" ht="12.75">
      <c r="A89" s="19"/>
      <c r="L89" s="32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3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3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3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3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0" t="s">
        <v>1</v>
      </c>
      <c r="B10" s="57" t="s">
        <v>33</v>
      </c>
      <c r="C10" s="54" t="s">
        <v>12</v>
      </c>
      <c r="D10" s="64"/>
      <c r="E10" s="64"/>
      <c r="F10" s="64"/>
      <c r="G10" s="64"/>
      <c r="H10" s="64"/>
      <c r="I10" s="60" t="s">
        <v>30</v>
      </c>
      <c r="P10" s="23"/>
      <c r="Q10" s="23"/>
      <c r="R10" s="23"/>
      <c r="S10" s="23"/>
    </row>
    <row r="11" spans="1:19" s="10" customFormat="1" ht="12.75">
      <c r="A11" s="62"/>
      <c r="B11" s="59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59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24">
        <f t="shared" si="0"/>
        <v>0</v>
      </c>
      <c r="K45" s="8"/>
      <c r="L45" s="8"/>
      <c r="M45" s="8"/>
      <c r="N45" s="8"/>
    </row>
    <row r="46" spans="1:9" ht="15" customHeight="1">
      <c r="A46" s="54" t="s">
        <v>7</v>
      </c>
      <c r="B46" s="55"/>
      <c r="C46" s="6">
        <f aca="true" t="shared" si="1" ref="C46:I46">SUM(C12:C45)</f>
        <v>0</v>
      </c>
      <c r="D46" s="6">
        <f t="shared" si="1"/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</row>
    <row r="47" ht="12.75">
      <c r="A47" s="30" t="s">
        <v>170</v>
      </c>
    </row>
    <row r="48" ht="7.5" customHeight="1"/>
    <row r="49" ht="12.75">
      <c r="A49" s="34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5" t="s">
        <v>112</v>
      </c>
      <c r="D62" s="26">
        <f>+C46/$C$60</f>
        <v>0</v>
      </c>
      <c r="E62" s="26" t="e">
        <f>+C46/I46*100</f>
        <v>#DIV/0!</v>
      </c>
      <c r="P62" s="5"/>
      <c r="Q62" s="5"/>
      <c r="R62" s="5"/>
      <c r="S62" s="5"/>
    </row>
    <row r="63" spans="3:19" ht="12.75">
      <c r="C63" s="25" t="s">
        <v>113</v>
      </c>
      <c r="D63" s="26">
        <f>+D46/$C$60</f>
        <v>0</v>
      </c>
      <c r="E63" s="26" t="e">
        <f>+D46/I46*100</f>
        <v>#DIV/0!</v>
      </c>
      <c r="P63" s="5"/>
      <c r="Q63" s="5"/>
      <c r="R63" s="5"/>
      <c r="S63" s="5"/>
    </row>
    <row r="64" spans="3:19" ht="12.75">
      <c r="C64" s="25" t="s">
        <v>114</v>
      </c>
      <c r="D64" s="26">
        <f>+E46/$C$60</f>
        <v>0</v>
      </c>
      <c r="E64" s="26" t="e">
        <f>+E46/I46*100</f>
        <v>#DIV/0!</v>
      </c>
      <c r="F64" s="26"/>
      <c r="P64" s="5"/>
      <c r="Q64" s="5"/>
      <c r="R64" s="5"/>
      <c r="S64" s="5"/>
    </row>
    <row r="65" spans="3:19" ht="12.75">
      <c r="C65" s="25" t="s">
        <v>115</v>
      </c>
      <c r="D65" s="26">
        <f>+F46/$C$60</f>
        <v>0</v>
      </c>
      <c r="E65" s="26" t="e">
        <f>+F46/I46*100</f>
        <v>#DIV/0!</v>
      </c>
      <c r="P65" s="5"/>
      <c r="Q65" s="5"/>
      <c r="R65" s="5"/>
      <c r="S65" s="5"/>
    </row>
    <row r="66" spans="3:19" ht="12.75">
      <c r="C66" s="25" t="s">
        <v>116</v>
      </c>
      <c r="D66" s="26">
        <f>+G46/$C$60</f>
        <v>0</v>
      </c>
      <c r="E66" s="26" t="e">
        <f>+G46/I46*100</f>
        <v>#DIV/0!</v>
      </c>
      <c r="F66" s="27"/>
      <c r="P66" s="5"/>
      <c r="Q66" s="5"/>
      <c r="R66" s="5"/>
      <c r="S66" s="5"/>
    </row>
    <row r="67" spans="3:19" ht="12.75">
      <c r="C67" s="25" t="s">
        <v>117</v>
      </c>
      <c r="D67" s="26">
        <f>+H46/$C$60</f>
        <v>0</v>
      </c>
      <c r="E67" s="26" t="e">
        <f>+H46/I46*100</f>
        <v>#DIV/0!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28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3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3" width="11.421875" style="5" customWidth="1"/>
    <col min="4" max="4" width="12.140625" style="5" bestFit="1" customWidth="1"/>
    <col min="5" max="16384" width="11.421875" style="5" customWidth="1"/>
  </cols>
  <sheetData>
    <row r="1" spans="1:13" s="49" customFormat="1" ht="12.75">
      <c r="A1" s="48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49" customFormat="1" ht="12.75">
      <c r="A2" s="4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49" customFormat="1" ht="12.75">
      <c r="A3" s="48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49" customFormat="1" ht="12.75">
      <c r="A4" s="48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0" t="s">
        <v>1</v>
      </c>
      <c r="B10" s="57" t="s">
        <v>33</v>
      </c>
      <c r="C10" s="54" t="s">
        <v>12</v>
      </c>
      <c r="D10" s="64"/>
      <c r="E10" s="64"/>
      <c r="F10" s="64"/>
      <c r="G10" s="64"/>
      <c r="H10" s="60" t="s">
        <v>30</v>
      </c>
    </row>
    <row r="11" spans="1:8" s="10" customFormat="1" ht="12.75">
      <c r="A11" s="62"/>
      <c r="B11" s="59"/>
      <c r="C11" s="7" t="s">
        <v>112</v>
      </c>
      <c r="D11" s="7" t="s">
        <v>114</v>
      </c>
      <c r="E11" s="7" t="s">
        <v>116</v>
      </c>
      <c r="F11" s="7" t="s">
        <v>168</v>
      </c>
      <c r="G11" s="7" t="s">
        <v>117</v>
      </c>
      <c r="H11" s="59"/>
    </row>
    <row r="12" spans="1:8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24">
        <f aca="true" t="shared" si="0" ref="H12:H44">SUM(C12:G12)</f>
        <v>0</v>
      </c>
    </row>
    <row r="13" spans="1:8" ht="15" customHeight="1">
      <c r="A13" s="29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f t="shared" si="0"/>
        <v>0</v>
      </c>
    </row>
    <row r="14" spans="1:8" ht="15" customHeight="1">
      <c r="A14" s="29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0</v>
      </c>
    </row>
    <row r="15" spans="1:8" ht="15" customHeight="1">
      <c r="A15" s="29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0</v>
      </c>
    </row>
    <row r="16" spans="1:8" ht="15" customHeight="1">
      <c r="A16" s="29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0</v>
      </c>
    </row>
    <row r="17" spans="1:8" ht="15" customHeight="1">
      <c r="A17" s="29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0</v>
      </c>
    </row>
    <row r="18" spans="1:8" ht="15" customHeight="1">
      <c r="A18" s="29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4">
        <f t="shared" si="0"/>
        <v>0</v>
      </c>
    </row>
    <row r="19" spans="1:8" ht="15" customHeight="1">
      <c r="A19" s="29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">
        <f t="shared" si="0"/>
        <v>0</v>
      </c>
    </row>
    <row r="20" spans="1:8" ht="15" customHeight="1">
      <c r="A20" s="29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0</v>
      </c>
    </row>
    <row r="21" spans="1:8" ht="15" customHeight="1">
      <c r="A21" s="29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0</v>
      </c>
    </row>
    <row r="22" spans="1:8" ht="15" customHeight="1">
      <c r="A22" s="29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4">
        <f t="shared" si="0"/>
        <v>0</v>
      </c>
    </row>
    <row r="23" spans="1:8" ht="15" customHeight="1">
      <c r="A23" s="29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4">
        <f t="shared" si="0"/>
        <v>0</v>
      </c>
    </row>
    <row r="24" spans="1:8" ht="15" customHeight="1">
      <c r="A24" s="29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4">
        <f t="shared" si="0"/>
        <v>0</v>
      </c>
    </row>
    <row r="25" spans="1:8" ht="15" customHeight="1">
      <c r="A25" s="29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4">
        <f t="shared" si="0"/>
        <v>0</v>
      </c>
    </row>
    <row r="26" spans="1:8" ht="15" customHeight="1">
      <c r="A26" s="29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4">
        <f t="shared" si="0"/>
        <v>0</v>
      </c>
    </row>
    <row r="27" spans="1:8" ht="15" customHeight="1">
      <c r="A27" s="29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24">
        <f t="shared" si="0"/>
        <v>0</v>
      </c>
    </row>
    <row r="28" spans="1:8" ht="15" customHeight="1">
      <c r="A28" s="29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0</v>
      </c>
    </row>
    <row r="29" spans="1:8" ht="15" customHeight="1">
      <c r="A29" s="29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4">
        <f t="shared" si="0"/>
        <v>0</v>
      </c>
    </row>
    <row r="30" spans="1:8" ht="15" customHeight="1">
      <c r="A30" s="29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4">
        <f t="shared" si="0"/>
        <v>0</v>
      </c>
    </row>
    <row r="31" spans="1:8" ht="15" customHeight="1">
      <c r="A31" s="29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0</v>
      </c>
    </row>
    <row r="32" spans="1:8" ht="15" customHeight="1">
      <c r="A32" s="29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0</v>
      </c>
    </row>
    <row r="33" spans="1:8" ht="15" customHeight="1">
      <c r="A33" s="29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24">
        <f t="shared" si="0"/>
        <v>0</v>
      </c>
    </row>
    <row r="34" spans="1:8" ht="15" customHeight="1">
      <c r="A34" s="29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0</v>
      </c>
    </row>
    <row r="35" spans="1:8" ht="15" customHeight="1">
      <c r="A35" s="29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</row>
    <row r="36" spans="1:8" ht="15" customHeight="1">
      <c r="A36" s="29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0</v>
      </c>
    </row>
    <row r="37" spans="1:8" ht="15" customHeight="1">
      <c r="A37" s="29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0</v>
      </c>
    </row>
    <row r="38" spans="1:8" ht="15" customHeight="1">
      <c r="A38" s="29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0</v>
      </c>
    </row>
    <row r="39" spans="1:8" ht="15" customHeight="1">
      <c r="A39" s="29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0</v>
      </c>
    </row>
    <row r="40" spans="1:8" ht="15" customHeight="1">
      <c r="A40" s="29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4">
        <f t="shared" si="0"/>
        <v>0</v>
      </c>
    </row>
    <row r="41" spans="1:8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4">
        <f t="shared" si="0"/>
        <v>0</v>
      </c>
    </row>
    <row r="42" spans="1:8" ht="15" customHeight="1">
      <c r="A42" s="29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4">
        <f t="shared" si="0"/>
        <v>0</v>
      </c>
    </row>
    <row r="43" spans="1:8" ht="15" customHeight="1">
      <c r="A43" s="29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4">
        <f t="shared" si="0"/>
        <v>0</v>
      </c>
    </row>
    <row r="44" spans="1:8" ht="15" customHeight="1">
      <c r="A44" s="29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19292653.619999997</v>
      </c>
      <c r="H44" s="24">
        <f t="shared" si="0"/>
        <v>19292653.619999997</v>
      </c>
    </row>
    <row r="45" spans="1:8" ht="12.75">
      <c r="A45" s="54" t="s">
        <v>7</v>
      </c>
      <c r="B45" s="55"/>
      <c r="C45" s="6">
        <f aca="true" t="shared" si="1" ref="C45:H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19292653.619999997</v>
      </c>
      <c r="H45" s="6">
        <f t="shared" si="1"/>
        <v>19292653.619999997</v>
      </c>
    </row>
    <row r="46" ht="12.75">
      <c r="A46" s="30" t="s">
        <v>170</v>
      </c>
    </row>
    <row r="47" ht="9" customHeight="1"/>
    <row r="48" ht="12.75">
      <c r="A48" s="34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5" ht="12.75">
      <c r="C66" s="22" t="s">
        <v>104</v>
      </c>
      <c r="D66" s="22" t="s">
        <v>102</v>
      </c>
      <c r="E66" s="22" t="s">
        <v>103</v>
      </c>
    </row>
    <row r="67" spans="3:5" ht="12.75">
      <c r="C67" s="25" t="s">
        <v>112</v>
      </c>
      <c r="D67" s="26">
        <f>+C45/$C$65</f>
        <v>0</v>
      </c>
      <c r="E67" s="26">
        <f>+C45/H45*100</f>
        <v>0</v>
      </c>
    </row>
    <row r="68" spans="3:5" ht="12.75">
      <c r="C68" s="25" t="s">
        <v>114</v>
      </c>
      <c r="D68" s="26">
        <f>+D45/$C$65</f>
        <v>0</v>
      </c>
      <c r="E68" s="26">
        <f>+D45/H45*100</f>
        <v>0</v>
      </c>
    </row>
    <row r="69" spans="3:5" ht="12.75">
      <c r="C69" s="25" t="s">
        <v>116</v>
      </c>
      <c r="D69" s="26">
        <f>+E45/$C$65</f>
        <v>0</v>
      </c>
      <c r="E69" s="26">
        <f>+E45/H45*100</f>
        <v>0</v>
      </c>
    </row>
    <row r="70" spans="3:5" ht="12.75">
      <c r="C70" s="25" t="s">
        <v>168</v>
      </c>
      <c r="D70" s="26">
        <f>+F45/$C$65</f>
        <v>0</v>
      </c>
      <c r="E70" s="26">
        <f>+F45/H45*100</f>
        <v>0</v>
      </c>
    </row>
    <row r="71" spans="3:5" ht="12.75">
      <c r="C71" s="25" t="s">
        <v>117</v>
      </c>
      <c r="D71" s="26">
        <f>+G45/$C$65</f>
        <v>19.292653619999996</v>
      </c>
      <c r="E71" s="26">
        <f>+G45/H45*100</f>
        <v>100</v>
      </c>
    </row>
    <row r="75" ht="12.75">
      <c r="A75" s="30"/>
    </row>
    <row r="65536" spans="4:5" ht="12.75">
      <c r="D65536" s="26"/>
      <c r="E65536" s="26"/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8" width="11.421875" style="5" customWidth="1"/>
    <col min="9" max="9" width="13.7109375" style="5" bestFit="1" customWidth="1"/>
    <col min="10" max="16384" width="11.421875" style="5" customWidth="1"/>
  </cols>
  <sheetData>
    <row r="1" spans="1:12" s="33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3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3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</row>
    <row r="4" spans="1:12" s="33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7" ht="12.75">
      <c r="A9" s="10"/>
      <c r="G9" s="20" t="s">
        <v>34</v>
      </c>
    </row>
    <row r="10" spans="1:7" s="10" customFormat="1" ht="12.75">
      <c r="A10" s="60" t="s">
        <v>1</v>
      </c>
      <c r="B10" s="57" t="s">
        <v>33</v>
      </c>
      <c r="C10" s="54" t="s">
        <v>12</v>
      </c>
      <c r="D10" s="64"/>
      <c r="E10" s="64"/>
      <c r="F10" s="64"/>
      <c r="G10" s="60" t="s">
        <v>30</v>
      </c>
    </row>
    <row r="11" spans="1:12" s="10" customFormat="1" ht="12.75">
      <c r="A11" s="62"/>
      <c r="B11" s="59"/>
      <c r="C11" s="7" t="s">
        <v>112</v>
      </c>
      <c r="D11" s="7" t="s">
        <v>114</v>
      </c>
      <c r="E11" s="7" t="s">
        <v>116</v>
      </c>
      <c r="F11" s="7" t="s">
        <v>117</v>
      </c>
      <c r="G11" s="59"/>
      <c r="J11" s="14"/>
      <c r="K11" s="14"/>
      <c r="L11" s="14"/>
    </row>
    <row r="12" spans="1:10" ht="15" customHeight="1">
      <c r="A12" s="2" t="s">
        <v>5</v>
      </c>
      <c r="B12" s="3" t="s">
        <v>6</v>
      </c>
      <c r="C12" s="15">
        <v>0</v>
      </c>
      <c r="D12" s="15">
        <v>28591.77</v>
      </c>
      <c r="E12" s="15">
        <v>0</v>
      </c>
      <c r="F12" s="15">
        <v>0</v>
      </c>
      <c r="G12" s="24">
        <f aca="true" t="shared" si="0" ref="G12:G43">SUM(C12:F12)</f>
        <v>28591.77</v>
      </c>
      <c r="I12" s="18"/>
      <c r="J12" s="28"/>
    </row>
    <row r="13" spans="1:10" ht="15" customHeight="1">
      <c r="A13" s="2" t="s">
        <v>35</v>
      </c>
      <c r="B13" s="3" t="s">
        <v>66</v>
      </c>
      <c r="C13" s="15">
        <v>0</v>
      </c>
      <c r="D13" s="15">
        <v>363721</v>
      </c>
      <c r="E13" s="15">
        <v>0</v>
      </c>
      <c r="F13" s="15">
        <v>0</v>
      </c>
      <c r="G13" s="24">
        <f t="shared" si="0"/>
        <v>363721</v>
      </c>
      <c r="I13" s="18"/>
      <c r="J13" s="28"/>
    </row>
    <row r="14" spans="1:10" ht="15" customHeight="1">
      <c r="A14" s="2" t="s">
        <v>36</v>
      </c>
      <c r="B14" s="3" t="s">
        <v>67</v>
      </c>
      <c r="C14" s="15">
        <v>0</v>
      </c>
      <c r="D14" s="15">
        <v>4022375.73</v>
      </c>
      <c r="E14" s="15">
        <v>0</v>
      </c>
      <c r="F14" s="15">
        <v>0</v>
      </c>
      <c r="G14" s="24">
        <f t="shared" si="0"/>
        <v>4022375.73</v>
      </c>
      <c r="I14" s="18"/>
      <c r="J14" s="28"/>
    </row>
    <row r="15" spans="1:10" ht="15" customHeight="1">
      <c r="A15" s="2" t="s">
        <v>37</v>
      </c>
      <c r="B15" s="3" t="s">
        <v>68</v>
      </c>
      <c r="C15" s="15">
        <v>0</v>
      </c>
      <c r="D15" s="15">
        <v>8134845.589999999</v>
      </c>
      <c r="E15" s="15">
        <v>0</v>
      </c>
      <c r="F15" s="15">
        <v>0</v>
      </c>
      <c r="G15" s="24">
        <f t="shared" si="0"/>
        <v>8134845.589999999</v>
      </c>
      <c r="I15" s="18"/>
      <c r="J15" s="28"/>
    </row>
    <row r="16" spans="1:10" ht="15" customHeight="1">
      <c r="A16" s="2" t="s">
        <v>38</v>
      </c>
      <c r="B16" s="3" t="s">
        <v>69</v>
      </c>
      <c r="C16" s="15">
        <v>0</v>
      </c>
      <c r="D16" s="15">
        <v>457097.86</v>
      </c>
      <c r="E16" s="15">
        <v>0</v>
      </c>
      <c r="F16" s="15">
        <v>0</v>
      </c>
      <c r="G16" s="24">
        <f t="shared" si="0"/>
        <v>457097.86</v>
      </c>
      <c r="I16" s="18"/>
      <c r="J16" s="28"/>
    </row>
    <row r="17" spans="1:10" ht="15" customHeight="1">
      <c r="A17" s="2" t="s">
        <v>39</v>
      </c>
      <c r="B17" s="3" t="s">
        <v>70</v>
      </c>
      <c r="C17" s="15">
        <v>0</v>
      </c>
      <c r="D17" s="15">
        <v>13798934.01</v>
      </c>
      <c r="E17" s="15">
        <v>2700</v>
      </c>
      <c r="F17" s="15">
        <v>0</v>
      </c>
      <c r="G17" s="24">
        <f t="shared" si="0"/>
        <v>13801634.01</v>
      </c>
      <c r="I17" s="18"/>
      <c r="J17" s="28"/>
    </row>
    <row r="18" spans="1:10" ht="15" customHeight="1">
      <c r="A18" s="2" t="s">
        <v>40</v>
      </c>
      <c r="B18" s="3" t="s">
        <v>71</v>
      </c>
      <c r="C18" s="15">
        <v>0</v>
      </c>
      <c r="D18" s="15">
        <v>8214604.009999999</v>
      </c>
      <c r="E18" s="15">
        <v>0</v>
      </c>
      <c r="F18" s="15">
        <v>0</v>
      </c>
      <c r="G18" s="24">
        <f t="shared" si="0"/>
        <v>8214604.009999999</v>
      </c>
      <c r="I18" s="18"/>
      <c r="J18" s="28"/>
    </row>
    <row r="19" spans="1:10" ht="15" customHeight="1">
      <c r="A19" s="2" t="s">
        <v>41</v>
      </c>
      <c r="B19" s="3" t="s">
        <v>72</v>
      </c>
      <c r="C19" s="15">
        <v>0</v>
      </c>
      <c r="D19" s="15">
        <v>13730211.170000002</v>
      </c>
      <c r="E19" s="15">
        <v>0</v>
      </c>
      <c r="F19" s="15">
        <v>0</v>
      </c>
      <c r="G19" s="24">
        <f t="shared" si="0"/>
        <v>13730211.170000002</v>
      </c>
      <c r="I19" s="18"/>
      <c r="J19" s="28"/>
    </row>
    <row r="20" spans="1:10" ht="15" customHeight="1">
      <c r="A20" s="2" t="s">
        <v>42</v>
      </c>
      <c r="B20" s="3" t="s">
        <v>73</v>
      </c>
      <c r="C20" s="15">
        <v>0</v>
      </c>
      <c r="D20" s="15">
        <v>2260164.5300000003</v>
      </c>
      <c r="E20" s="15">
        <v>0</v>
      </c>
      <c r="F20" s="15">
        <v>0</v>
      </c>
      <c r="G20" s="24">
        <f t="shared" si="0"/>
        <v>2260164.5300000003</v>
      </c>
      <c r="I20" s="18"/>
      <c r="J20" s="28"/>
    </row>
    <row r="21" spans="1:10" ht="15" customHeight="1">
      <c r="A21" s="2" t="s">
        <v>43</v>
      </c>
      <c r="B21" s="3" t="s">
        <v>74</v>
      </c>
      <c r="C21" s="15">
        <v>0</v>
      </c>
      <c r="D21" s="15">
        <v>3729275.08</v>
      </c>
      <c r="E21" s="15">
        <v>0</v>
      </c>
      <c r="F21" s="15">
        <v>0</v>
      </c>
      <c r="G21" s="24">
        <f t="shared" si="0"/>
        <v>3729275.08</v>
      </c>
      <c r="I21" s="18"/>
      <c r="J21" s="28"/>
    </row>
    <row r="22" spans="1:10" ht="15" customHeight="1">
      <c r="A22" s="2" t="s">
        <v>44</v>
      </c>
      <c r="B22" s="3" t="s">
        <v>75</v>
      </c>
      <c r="C22" s="15">
        <v>0</v>
      </c>
      <c r="D22" s="15">
        <v>20172371.580000002</v>
      </c>
      <c r="E22" s="15">
        <v>0</v>
      </c>
      <c r="F22" s="15">
        <v>8700</v>
      </c>
      <c r="G22" s="24">
        <f t="shared" si="0"/>
        <v>20181071.580000002</v>
      </c>
      <c r="I22" s="18"/>
      <c r="J22" s="28"/>
    </row>
    <row r="23" spans="1:10" ht="15" customHeight="1">
      <c r="A23" s="2" t="s">
        <v>45</v>
      </c>
      <c r="B23" s="3" t="s">
        <v>76</v>
      </c>
      <c r="C23" s="15">
        <v>0</v>
      </c>
      <c r="D23" s="15">
        <v>18068401.88</v>
      </c>
      <c r="E23" s="15">
        <v>0</v>
      </c>
      <c r="F23" s="15">
        <v>0</v>
      </c>
      <c r="G23" s="24">
        <f t="shared" si="0"/>
        <v>18068401.88</v>
      </c>
      <c r="I23" s="18"/>
      <c r="J23" s="28"/>
    </row>
    <row r="24" spans="1:10" ht="15" customHeight="1">
      <c r="A24" s="2" t="s">
        <v>46</v>
      </c>
      <c r="B24" s="3" t="s">
        <v>77</v>
      </c>
      <c r="C24" s="15">
        <v>0</v>
      </c>
      <c r="D24" s="15">
        <v>13318889.75</v>
      </c>
      <c r="E24" s="15">
        <v>0</v>
      </c>
      <c r="F24" s="15">
        <v>90041.31999999999</v>
      </c>
      <c r="G24" s="24">
        <f t="shared" si="0"/>
        <v>13408931.07</v>
      </c>
      <c r="I24" s="18"/>
      <c r="J24" s="28"/>
    </row>
    <row r="25" spans="1:10" ht="15" customHeight="1">
      <c r="A25" s="2" t="s">
        <v>47</v>
      </c>
      <c r="B25" s="3" t="s">
        <v>78</v>
      </c>
      <c r="C25" s="15">
        <v>0</v>
      </c>
      <c r="D25" s="15">
        <v>14595464.850000005</v>
      </c>
      <c r="E25" s="15">
        <v>0</v>
      </c>
      <c r="F25" s="15">
        <v>0</v>
      </c>
      <c r="G25" s="24">
        <f t="shared" si="0"/>
        <v>14595464.850000005</v>
      </c>
      <c r="I25" s="18"/>
      <c r="J25" s="28"/>
    </row>
    <row r="26" spans="1:10" ht="15" customHeight="1">
      <c r="A26" s="2" t="s">
        <v>48</v>
      </c>
      <c r="B26" s="3" t="s">
        <v>79</v>
      </c>
      <c r="C26" s="15">
        <v>0</v>
      </c>
      <c r="D26" s="15">
        <v>3835027.4799999995</v>
      </c>
      <c r="E26" s="15">
        <v>0</v>
      </c>
      <c r="F26" s="15">
        <v>0</v>
      </c>
      <c r="G26" s="24">
        <f t="shared" si="0"/>
        <v>3835027.4799999995</v>
      </c>
      <c r="I26" s="18"/>
      <c r="J26" s="28"/>
    </row>
    <row r="27" spans="1:10" ht="15" customHeight="1">
      <c r="A27" s="2" t="s">
        <v>49</v>
      </c>
      <c r="B27" s="3" t="s">
        <v>80</v>
      </c>
      <c r="C27" s="15">
        <v>0</v>
      </c>
      <c r="D27" s="15">
        <v>3137656.8499999996</v>
      </c>
      <c r="E27" s="15">
        <v>0</v>
      </c>
      <c r="F27" s="15">
        <v>0</v>
      </c>
      <c r="G27" s="24">
        <f t="shared" si="0"/>
        <v>3137656.8499999996</v>
      </c>
      <c r="I27" s="18"/>
      <c r="J27" s="28"/>
    </row>
    <row r="28" spans="1:10" ht="15" customHeight="1">
      <c r="A28" s="2" t="s">
        <v>50</v>
      </c>
      <c r="B28" s="3" t="s">
        <v>81</v>
      </c>
      <c r="C28" s="15">
        <v>0</v>
      </c>
      <c r="D28" s="15">
        <v>2370305.17</v>
      </c>
      <c r="E28" s="15">
        <v>0</v>
      </c>
      <c r="F28" s="15">
        <v>0</v>
      </c>
      <c r="G28" s="24">
        <f t="shared" si="0"/>
        <v>2370305.17</v>
      </c>
      <c r="I28" s="18"/>
      <c r="J28" s="28"/>
    </row>
    <row r="29" spans="1:10" ht="15" customHeight="1">
      <c r="A29" s="2" t="s">
        <v>51</v>
      </c>
      <c r="B29" s="3" t="s">
        <v>82</v>
      </c>
      <c r="C29" s="15">
        <v>0</v>
      </c>
      <c r="D29" s="15">
        <v>1345418.17</v>
      </c>
      <c r="E29" s="15">
        <v>0</v>
      </c>
      <c r="F29" s="15">
        <v>75503.53</v>
      </c>
      <c r="G29" s="24">
        <f t="shared" si="0"/>
        <v>1420921.7</v>
      </c>
      <c r="I29" s="18"/>
      <c r="J29" s="28"/>
    </row>
    <row r="30" spans="1:10" ht="15" customHeight="1">
      <c r="A30" s="2" t="s">
        <v>52</v>
      </c>
      <c r="B30" s="3" t="s">
        <v>83</v>
      </c>
      <c r="C30" s="15">
        <v>0</v>
      </c>
      <c r="D30" s="15">
        <v>7439887.970000001</v>
      </c>
      <c r="E30" s="15">
        <v>0</v>
      </c>
      <c r="F30" s="15">
        <v>20090.61</v>
      </c>
      <c r="G30" s="24">
        <f t="shared" si="0"/>
        <v>7459978.580000001</v>
      </c>
      <c r="I30" s="18"/>
      <c r="J30" s="28"/>
    </row>
    <row r="31" spans="1:10" ht="15" customHeight="1">
      <c r="A31" s="2" t="s">
        <v>53</v>
      </c>
      <c r="B31" s="3" t="s">
        <v>84</v>
      </c>
      <c r="C31" s="15">
        <v>0</v>
      </c>
      <c r="D31" s="15">
        <v>2305681.3200000003</v>
      </c>
      <c r="E31" s="15">
        <v>0</v>
      </c>
      <c r="F31" s="15">
        <v>63903.68</v>
      </c>
      <c r="G31" s="24">
        <f t="shared" si="0"/>
        <v>2369585.0000000005</v>
      </c>
      <c r="I31" s="18"/>
      <c r="J31" s="28"/>
    </row>
    <row r="32" spans="1:10" ht="15" customHeight="1">
      <c r="A32" s="2" t="s">
        <v>54</v>
      </c>
      <c r="B32" s="3" t="s">
        <v>85</v>
      </c>
      <c r="C32" s="15">
        <v>0</v>
      </c>
      <c r="D32" s="15">
        <v>1154578.84</v>
      </c>
      <c r="E32" s="15">
        <v>0</v>
      </c>
      <c r="F32" s="15">
        <v>0</v>
      </c>
      <c r="G32" s="24">
        <f t="shared" si="0"/>
        <v>1154578.84</v>
      </c>
      <c r="I32" s="18"/>
      <c r="J32" s="28"/>
    </row>
    <row r="33" spans="1:10" ht="15" customHeight="1">
      <c r="A33" s="2" t="s">
        <v>55</v>
      </c>
      <c r="B33" s="3" t="s">
        <v>86</v>
      </c>
      <c r="C33" s="15">
        <v>0</v>
      </c>
      <c r="D33" s="15">
        <v>3930654.41</v>
      </c>
      <c r="E33" s="15">
        <v>0</v>
      </c>
      <c r="F33" s="15">
        <v>346431.77</v>
      </c>
      <c r="G33" s="24">
        <f t="shared" si="0"/>
        <v>4277086.18</v>
      </c>
      <c r="I33" s="18"/>
      <c r="J33" s="28"/>
    </row>
    <row r="34" spans="1:10" ht="15" customHeight="1">
      <c r="A34" s="2" t="s">
        <v>56</v>
      </c>
      <c r="B34" s="3" t="s">
        <v>87</v>
      </c>
      <c r="C34" s="15">
        <v>0</v>
      </c>
      <c r="D34" s="15">
        <v>981860.5</v>
      </c>
      <c r="E34" s="15">
        <v>0</v>
      </c>
      <c r="F34" s="15">
        <v>0</v>
      </c>
      <c r="G34" s="24">
        <f t="shared" si="0"/>
        <v>981860.5</v>
      </c>
      <c r="I34" s="18"/>
      <c r="J34" s="28"/>
    </row>
    <row r="35" spans="1:10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7360</v>
      </c>
      <c r="G35" s="24">
        <f t="shared" si="0"/>
        <v>7360</v>
      </c>
      <c r="I35" s="18"/>
      <c r="J35" s="28"/>
    </row>
    <row r="36" spans="1:10" ht="15" customHeight="1">
      <c r="A36" s="2" t="s">
        <v>59</v>
      </c>
      <c r="B36" s="3" t="s">
        <v>90</v>
      </c>
      <c r="C36" s="15">
        <v>0</v>
      </c>
      <c r="D36" s="15">
        <v>18608129.539999995</v>
      </c>
      <c r="E36" s="15">
        <v>0</v>
      </c>
      <c r="F36" s="15">
        <v>0</v>
      </c>
      <c r="G36" s="24">
        <f t="shared" si="0"/>
        <v>18608129.539999995</v>
      </c>
      <c r="I36" s="18"/>
      <c r="J36" s="28"/>
    </row>
    <row r="37" spans="1:10" ht="15" customHeight="1">
      <c r="A37" s="2" t="s">
        <v>60</v>
      </c>
      <c r="B37" s="3" t="s">
        <v>91</v>
      </c>
      <c r="C37" s="15">
        <v>0</v>
      </c>
      <c r="D37" s="15">
        <v>744201.8099999999</v>
      </c>
      <c r="E37" s="15">
        <v>0</v>
      </c>
      <c r="F37" s="15">
        <v>0</v>
      </c>
      <c r="G37" s="24">
        <f t="shared" si="0"/>
        <v>744201.8099999999</v>
      </c>
      <c r="I37" s="18"/>
      <c r="J37" s="28"/>
    </row>
    <row r="38" spans="1:10" ht="15" customHeight="1">
      <c r="A38" s="2" t="s">
        <v>61</v>
      </c>
      <c r="B38" s="3" t="s">
        <v>92</v>
      </c>
      <c r="C38" s="15">
        <v>0</v>
      </c>
      <c r="D38" s="15">
        <v>12330193.76</v>
      </c>
      <c r="E38" s="15">
        <v>0</v>
      </c>
      <c r="F38" s="15">
        <v>0</v>
      </c>
      <c r="G38" s="24">
        <f t="shared" si="0"/>
        <v>12330193.76</v>
      </c>
      <c r="I38" s="18"/>
      <c r="J38" s="28"/>
    </row>
    <row r="39" spans="1:10" ht="15" customHeight="1">
      <c r="A39" s="2" t="s">
        <v>62</v>
      </c>
      <c r="B39" s="3" t="s">
        <v>93</v>
      </c>
      <c r="C39" s="15">
        <v>0</v>
      </c>
      <c r="D39" s="15">
        <v>8247743.45</v>
      </c>
      <c r="E39" s="15">
        <v>0</v>
      </c>
      <c r="F39" s="15">
        <v>38430</v>
      </c>
      <c r="G39" s="24">
        <f t="shared" si="0"/>
        <v>8286173.45</v>
      </c>
      <c r="I39" s="18"/>
      <c r="J39" s="28"/>
    </row>
    <row r="40" spans="1:10" ht="15" customHeight="1">
      <c r="A40" s="2" t="s">
        <v>63</v>
      </c>
      <c r="B40" s="3" t="s">
        <v>94</v>
      </c>
      <c r="C40" s="15">
        <v>0</v>
      </c>
      <c r="D40" s="15">
        <v>9275197.990000002</v>
      </c>
      <c r="E40" s="15">
        <v>0</v>
      </c>
      <c r="F40" s="15">
        <v>0</v>
      </c>
      <c r="G40" s="24">
        <f t="shared" si="0"/>
        <v>9275197.990000002</v>
      </c>
      <c r="I40" s="18"/>
      <c r="J40" s="28"/>
    </row>
    <row r="41" spans="1:10" ht="15" customHeight="1">
      <c r="A41" s="2" t="s">
        <v>64</v>
      </c>
      <c r="B41" s="3" t="s">
        <v>95</v>
      </c>
      <c r="C41" s="15">
        <v>0</v>
      </c>
      <c r="D41" s="15">
        <v>7282847.5200000005</v>
      </c>
      <c r="E41" s="15">
        <v>0</v>
      </c>
      <c r="F41" s="15">
        <v>0</v>
      </c>
      <c r="G41" s="24">
        <f t="shared" si="0"/>
        <v>7282847.5200000005</v>
      </c>
      <c r="I41" s="18"/>
      <c r="J41" s="28"/>
    </row>
    <row r="42" spans="1:10" ht="15" customHeight="1">
      <c r="A42" s="2" t="s">
        <v>65</v>
      </c>
      <c r="B42" s="3" t="s">
        <v>96</v>
      </c>
      <c r="C42" s="15">
        <v>0</v>
      </c>
      <c r="D42" s="15">
        <v>4163539.5500000003</v>
      </c>
      <c r="E42" s="15">
        <v>0</v>
      </c>
      <c r="F42" s="15">
        <v>1879369.41</v>
      </c>
      <c r="G42" s="24">
        <f t="shared" si="0"/>
        <v>6042908.96</v>
      </c>
      <c r="I42" s="18"/>
      <c r="J42" s="28"/>
    </row>
    <row r="43" spans="1:10" ht="15" customHeight="1">
      <c r="A43" s="2" t="s">
        <v>164</v>
      </c>
      <c r="B43" s="3" t="s">
        <v>162</v>
      </c>
      <c r="C43" s="15">
        <v>0</v>
      </c>
      <c r="D43" s="15">
        <v>4278988.7</v>
      </c>
      <c r="E43" s="15">
        <v>0</v>
      </c>
      <c r="F43" s="15">
        <v>0</v>
      </c>
      <c r="G43" s="24">
        <f t="shared" si="0"/>
        <v>4278988.7</v>
      </c>
      <c r="I43" s="18"/>
      <c r="J43" s="28"/>
    </row>
    <row r="44" spans="1:10" ht="15" customHeight="1">
      <c r="A44" s="54" t="s">
        <v>7</v>
      </c>
      <c r="B44" s="55"/>
      <c r="C44" s="6">
        <f>SUM(C12:C43)</f>
        <v>0</v>
      </c>
      <c r="D44" s="6">
        <f>SUM(D12:D43)</f>
        <v>212326861.84</v>
      </c>
      <c r="E44" s="6">
        <f>SUM(E12:E43)</f>
        <v>2700</v>
      </c>
      <c r="F44" s="6">
        <f>SUM(F12:F43)</f>
        <v>2529830.32</v>
      </c>
      <c r="G44" s="6">
        <f>SUM(G12:G43)</f>
        <v>214859392.16000003</v>
      </c>
      <c r="J44" s="28"/>
    </row>
    <row r="45" ht="12.75">
      <c r="A45" s="30" t="s">
        <v>170</v>
      </c>
    </row>
    <row r="46" ht="9.75" customHeight="1">
      <c r="A46" s="30"/>
    </row>
    <row r="47" spans="1:7" ht="12.75">
      <c r="A47" s="34" t="s">
        <v>8</v>
      </c>
      <c r="G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5" t="s">
        <v>112</v>
      </c>
      <c r="D63" s="26">
        <f>+C44/$C$61</f>
        <v>0</v>
      </c>
      <c r="E63" s="26">
        <f>+C44/G44*100</f>
        <v>0</v>
      </c>
    </row>
    <row r="64" spans="3:5" ht="12.75">
      <c r="C64" s="25" t="s">
        <v>114</v>
      </c>
      <c r="D64" s="26">
        <f>+D44/$C$61</f>
        <v>212.32686184</v>
      </c>
      <c r="E64" s="26">
        <f>+D44/G44*100</f>
        <v>98.8213080682486</v>
      </c>
    </row>
    <row r="65" spans="3:5" ht="12.75">
      <c r="C65" s="25" t="s">
        <v>116</v>
      </c>
      <c r="D65" s="26">
        <f>+E44/$C$61</f>
        <v>0.0027</v>
      </c>
      <c r="E65" s="26">
        <f>+E44/G44*100</f>
        <v>0.0012566357806641202</v>
      </c>
    </row>
    <row r="66" spans="3:5" ht="12.75">
      <c r="C66" s="25" t="s">
        <v>118</v>
      </c>
      <c r="D66" s="26">
        <f>+F44/$C$61</f>
        <v>2.52983032</v>
      </c>
      <c r="E66" s="26">
        <f>+F44/G44*100</f>
        <v>1.1774352959707264</v>
      </c>
    </row>
  </sheetData>
  <sheetProtection/>
  <mergeCells count="5">
    <mergeCell ref="G10:G11"/>
    <mergeCell ref="A44:B44"/>
    <mergeCell ref="A10:A11"/>
    <mergeCell ref="B10:B11"/>
    <mergeCell ref="C10:F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2" sqref="A12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3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3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3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3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0" t="s">
        <v>1</v>
      </c>
      <c r="B10" s="57" t="s">
        <v>33</v>
      </c>
      <c r="C10" s="54" t="s">
        <v>12</v>
      </c>
      <c r="D10" s="64"/>
      <c r="E10" s="64"/>
      <c r="F10" s="64"/>
      <c r="G10" s="64"/>
      <c r="H10" s="60" t="s">
        <v>30</v>
      </c>
    </row>
    <row r="11" spans="1:8" s="10" customFormat="1" ht="12.75">
      <c r="A11" s="62"/>
      <c r="B11" s="59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59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37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37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37">
        <f>SUM(C14:G14)</f>
        <v>0</v>
      </c>
    </row>
    <row r="15" spans="1:8" ht="15" customHeight="1">
      <c r="A15" s="29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37">
        <f>SUM(C15:G15)</f>
        <v>0</v>
      </c>
    </row>
    <row r="16" spans="1:8" ht="12.75">
      <c r="A16" s="54" t="s">
        <v>7</v>
      </c>
      <c r="B16" s="55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38">
        <f t="shared" si="0"/>
        <v>0</v>
      </c>
    </row>
    <row r="17" ht="12.75">
      <c r="A17" s="30" t="s">
        <v>170</v>
      </c>
    </row>
    <row r="18" ht="9" customHeight="1"/>
    <row r="19" ht="12.75">
      <c r="A19" s="34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0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2023-07-31T16:08:03Z</dcterms:modified>
  <cp:category/>
  <cp:version/>
  <cp:contentType/>
  <cp:contentStatus/>
</cp:coreProperties>
</file>