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<sst xmlns="http://schemas.openxmlformats.org/spreadsheetml/2006/main" count="675" uniqueCount="172">
  <si>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</si>
  <si>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</si>
  <si>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</si>
  <si>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</si>
  <si>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</si>
  <si>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</si>
  <si>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</si>
  <si>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</si>
  <si>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</si>
  <si>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</si>
  <si>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</si>
  <si>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</si>
  <si>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</si>
  <si>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</si>
  <si>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</si>
  <si>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</si>
  <si>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</si>
  <si>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</si>
  <si>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</si>
  <si>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</si>
  <si>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</si>
  <si>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</si>
  <si>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</si>
  <si>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</si>
  <si>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</si>
  <si>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</si>
  <si>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</si>
  <si>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</si>
  <si>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</si>
  <si>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</si>
  <si>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</si>
  <si>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</si>
  <si>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</si>
  <si>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</si>
  <si>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</si>
  <si>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</si>
  <si>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</si>
  <si>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</si>
  <si>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</si>
  <si>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</si>
  <si>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</si>
  <si>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</si>
  <si>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</si>
  <si>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</si>
  <si>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</si>
  <si>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</si>
  <si>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</si>
  <si>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</si>
  <si>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</si>
  <si>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</si>
  <si>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</si>
  <si>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</si>
  <si>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</si>
  <si>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</si>
  <si>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</si>
  <si>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</si>
  <si>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</si>
  <si>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</si>
  <si>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</si>
  <si>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</si>
  <si>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</si>
  <si>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</si>
  <si>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</si>
  <si>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</si>
  <si>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</si>
  <si>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</si>
  <si>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</si>
  <si>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</si>
  <si>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</si>
  <si>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</si>
  <si>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</si>
  <si>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</si>
  <si>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</si>
  <si>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</si>
  <si>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</si>
  <si>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</si>
  <si>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</si>
  <si>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</si>
  <si>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</si>
  <si>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</si>
  <si>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</si>
  <si>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</si>
  <si>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</si>
  <si>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</si>
  <si>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</si>
  <si>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</si>
  <si>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</si>
  <si>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</si>
  <si>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</si>
  <si>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</si>
  <si>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</si>
  <si>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</si>
  <si>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</si>
  <si>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</si>
  <si>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</si>
  <si>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</si>
  <si>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</si>
  <si>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</si>
  <si>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</si>
  <si>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</si>
  <si>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</si>
  <si>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</si>
  <si>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</si>
  <si>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</si>
  <si>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</si>
  <si>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</si>
  <si>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</si>
  <si>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</si>
  <si>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</si>
  <si>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</si>
  <si>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</si>
  <si>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</si>
  <si>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</si>
  <si>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</si>
  <si>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</si>
  <si>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</si>
  <si>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</si>
  <si>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</si>
  <si>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</si>
  <si>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</si>
  <si>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</si>
  <si>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</si>
  <si>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</si>
  <si>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</si>
  <si>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</si>
  <si>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</si>
  <si>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</si>
  <si>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</si>
  <si>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</si>
  <si>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</si>
  <si>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</si>
  <si>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</si>
  <si>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</si>
  <si>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</si>
  <si>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</si>
  <si>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</si>
  <si>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</si>
  <si>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</si>
  <si>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</si>
  <si>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</si>
  <si>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</si>
  <si>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</si>
  <si>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</si>
  <si>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</si>
  <si>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</si>
  <si>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</si>
  <si>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</si>
  <si>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</si>
  <si>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</si>
  <si>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</si>
  <si>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</si>
  <si>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</si>
  <si>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</si>
  <si>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</si>
  <si>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</si>
  <si>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</si>
  <si>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</si>
  <si>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</si>
  <si>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</si>
  <si>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</si>
  <si>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</si>
  <si>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</si>
  <si>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</si>
  <si>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</si>
  <si>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</si>
  <si>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</si>
  <si>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</si>
  <si>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</si>
  <si>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</si>
  <si>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Fuente: Reporte SIAF Operaciones en Linea al 30 de Junio del 2023</t>
  </si>
  <si>
    <t>EJECUCION PRESUPUESTAL A MES DE JUNIO 2023</t>
  </si>
  <si>
    <t>GG</t>
  </si>
</sst>
</file>

<file path=xl/styles.xml><?xml version="1.0" encoding="utf-8"?>
<styleSheet xmlns="http://schemas.openxmlformats.org/spreadsheetml/2006/main">
  <numFmts count="6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  <numFmt numFmtId="223" formatCode="[$-280A]dddd\,\ d\ &quot;de&quot;\ mmmm\ &quot;de&quot;\ yyyy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.4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41" fontId="1" fillId="0" borderId="1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Junio - 2023</a:t>
            </a:r>
          </a:p>
        </c:rich>
      </c:tx>
      <c:layout>
        <c:manualLayout>
          <c:xMode val="factor"/>
          <c:yMode val="factor"/>
          <c:x val="-0.01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15092145"/>
        <c:axId val="1611578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14504203"/>
        <c:axId val="63428964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611578"/>
        <c:crosses val="autoZero"/>
        <c:auto val="1"/>
        <c:lblOffset val="100"/>
        <c:tickLblSkip val="1"/>
        <c:noMultiLvlLbl val="0"/>
      </c:catAx>
      <c:valAx>
        <c:axId val="1611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92145"/>
        <c:crossesAt val="1"/>
        <c:crossBetween val="between"/>
        <c:dispUnits/>
      </c:valAx>
      <c:catAx>
        <c:axId val="14504203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5042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675"/>
          <c:y val="0.984"/>
          <c:w val="0.044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JUNIO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33989765"/>
        <c:axId val="37472430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1707551"/>
        <c:axId val="15367960"/>
      </c:line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472430"/>
        <c:crosses val="autoZero"/>
        <c:auto val="1"/>
        <c:lblOffset val="100"/>
        <c:tickLblSkip val="1"/>
        <c:noMultiLvlLbl val="0"/>
      </c:catAx>
      <c:valAx>
        <c:axId val="37472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89765"/>
        <c:crossesAt val="1"/>
        <c:crossBetween val="between"/>
        <c:dispUnits/>
      </c:valAx>
      <c:catAx>
        <c:axId val="1707551"/>
        <c:scaling>
          <c:orientation val="minMax"/>
        </c:scaling>
        <c:axPos val="b"/>
        <c:delete val="1"/>
        <c:majorTickMark val="out"/>
        <c:minorTickMark val="none"/>
        <c:tickLblPos val="nextTo"/>
        <c:crossAx val="15367960"/>
        <c:crosses val="autoZero"/>
        <c:auto val="1"/>
        <c:lblOffset val="100"/>
        <c:tickLblSkip val="1"/>
        <c:noMultiLvlLbl val="0"/>
      </c:catAx>
      <c:valAx>
        <c:axId val="15367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75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JUNIO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7"/>
          <c:w val="0.9932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4093913"/>
        <c:axId val="36845218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63171507"/>
        <c:axId val="31672652"/>
      </c:lin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93913"/>
        <c:crossesAt val="1"/>
        <c:crossBetween val="between"/>
        <c:dispUnits/>
      </c:valAx>
      <c:catAx>
        <c:axId val="63171507"/>
        <c:scaling>
          <c:orientation val="minMax"/>
        </c:scaling>
        <c:axPos val="b"/>
        <c:delete val="1"/>
        <c:majorTickMark val="out"/>
        <c:minorTickMark val="none"/>
        <c:tickLblPos val="nextTo"/>
        <c:crossAx val="31672652"/>
        <c:crosses val="autoZero"/>
        <c:auto val="1"/>
        <c:lblOffset val="100"/>
        <c:tickLblSkip val="1"/>
        <c:noMultiLvlLbl val="0"/>
      </c:catAx>
      <c:valAx>
        <c:axId val="3167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1715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575"/>
          <c:w val="0.109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16618413"/>
        <c:axId val="15347990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3914183"/>
        <c:axId val="35227648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47990"/>
        <c:crosses val="autoZero"/>
        <c:auto val="1"/>
        <c:lblOffset val="100"/>
        <c:tickLblSkip val="1"/>
        <c:noMultiLvlLbl val="0"/>
      </c:catAx>
      <c:valAx>
        <c:axId val="15347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18413"/>
        <c:crossesAt val="1"/>
        <c:crossBetween val="between"/>
        <c:dispUnits/>
      </c:valAx>
      <c:catAx>
        <c:axId val="3914183"/>
        <c:scaling>
          <c:orientation val="minMax"/>
        </c:scaling>
        <c:axPos val="b"/>
        <c:delete val="1"/>
        <c:majorTickMark val="out"/>
        <c:minorTickMark val="none"/>
        <c:tickLblPos val="nextTo"/>
        <c:crossAx val="35227648"/>
        <c:crosses val="autoZero"/>
        <c:auto val="1"/>
        <c:lblOffset val="100"/>
        <c:tickLblSkip val="1"/>
        <c:noMultiLvlLbl val="0"/>
      </c:catAx>
      <c:valAx>
        <c:axId val="35227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141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92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48613377"/>
        <c:axId val="34867210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45369435"/>
        <c:axId val="5671732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67210"/>
        <c:crosses val="autoZero"/>
        <c:auto val="1"/>
        <c:lblOffset val="100"/>
        <c:tickLblSkip val="1"/>
        <c:noMultiLvlLbl val="0"/>
      </c:catAx>
      <c:valAx>
        <c:axId val="34867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613377"/>
        <c:crossesAt val="1"/>
        <c:crossBetween val="between"/>
        <c:dispUnits/>
      </c:valAx>
      <c:catAx>
        <c:axId val="45369435"/>
        <c:scaling>
          <c:orientation val="minMax"/>
        </c:scaling>
        <c:axPos val="b"/>
        <c:delete val="1"/>
        <c:majorTickMark val="out"/>
        <c:minorTickMark val="none"/>
        <c:tickLblPos val="nextTo"/>
        <c:crossAx val="5671732"/>
        <c:crosses val="autoZero"/>
        <c:auto val="1"/>
        <c:lblOffset val="100"/>
        <c:tickLblSkip val="1"/>
        <c:noMultiLvlLbl val="0"/>
      </c:catAx>
      <c:valAx>
        <c:axId val="567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3694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75"/>
          <c:y val="0.94925"/>
          <c:w val="0.1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JUNIO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51045589"/>
        <c:axId val="56757118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41052015"/>
        <c:axId val="33923816"/>
      </c:line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757118"/>
        <c:crosses val="autoZero"/>
        <c:auto val="1"/>
        <c:lblOffset val="100"/>
        <c:tickLblSkip val="1"/>
        <c:noMultiLvlLbl val="0"/>
      </c:catAx>
      <c:valAx>
        <c:axId val="56757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45589"/>
        <c:crossesAt val="1"/>
        <c:crossBetween val="between"/>
        <c:dispUnits/>
      </c:valAx>
      <c:catAx>
        <c:axId val="4105201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23816"/>
        <c:crosses val="autoZero"/>
        <c:auto val="1"/>
        <c:lblOffset val="100"/>
        <c:tickLblSkip val="1"/>
        <c:noMultiLvlLbl val="0"/>
      </c:catAx>
      <c:valAx>
        <c:axId val="3392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520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998345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809625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496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0</xdr:colOff>
      <xdr:row>55</xdr:row>
      <xdr:rowOff>161925</xdr:rowOff>
    </xdr:from>
    <xdr:to>
      <xdr:col>9</xdr:col>
      <xdr:colOff>657225</xdr:colOff>
      <xdr:row>84</xdr:row>
      <xdr:rowOff>47625</xdr:rowOff>
    </xdr:to>
    <xdr:graphicFrame>
      <xdr:nvGraphicFramePr>
        <xdr:cNvPr id="5" name="Gráfico 1"/>
        <xdr:cNvGraphicFramePr/>
      </xdr:nvGraphicFramePr>
      <xdr:xfrm>
        <a:off x="0" y="9972675"/>
        <a:ext cx="112966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133350</xdr:rowOff>
    </xdr:from>
    <xdr:to>
      <xdr:col>7</xdr:col>
      <xdr:colOff>752475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1905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5" customFormat="1" ht="12.75">
      <c r="A1" s="67" t="s">
        <v>171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5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5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5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0" t="s">
        <v>170</v>
      </c>
    </row>
    <row r="7" ht="15.75">
      <c r="A7" s="20" t="s">
        <v>23</v>
      </c>
    </row>
    <row r="8" ht="15.75">
      <c r="A8" s="20" t="s">
        <v>0</v>
      </c>
    </row>
    <row r="9" spans="1:27" ht="12.75">
      <c r="A9" s="10"/>
      <c r="AA9" s="19" t="s">
        <v>34</v>
      </c>
    </row>
    <row r="10" spans="1:27" s="10" customFormat="1" ht="12.75" customHeight="1">
      <c r="A10" s="61" t="s">
        <v>1</v>
      </c>
      <c r="B10" s="58" t="s">
        <v>33</v>
      </c>
      <c r="C10" s="64" t="s">
        <v>31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52" t="s">
        <v>30</v>
      </c>
    </row>
    <row r="11" spans="1:27" s="10" customFormat="1" ht="12.75" customHeight="1">
      <c r="A11" s="62"/>
      <c r="B11" s="59"/>
      <c r="C11" s="57" t="s">
        <v>2</v>
      </c>
      <c r="D11" s="57"/>
      <c r="E11" s="57" t="s">
        <v>3</v>
      </c>
      <c r="F11" s="57"/>
      <c r="G11" s="57" t="s">
        <v>4</v>
      </c>
      <c r="H11" s="57"/>
      <c r="I11" s="57" t="s">
        <v>20</v>
      </c>
      <c r="J11" s="57"/>
      <c r="K11" s="57" t="s">
        <v>21</v>
      </c>
      <c r="L11" s="57"/>
      <c r="M11" s="57" t="s">
        <v>22</v>
      </c>
      <c r="N11" s="57"/>
      <c r="O11" s="57" t="s">
        <v>24</v>
      </c>
      <c r="P11" s="57"/>
      <c r="Q11" s="57" t="s">
        <v>25</v>
      </c>
      <c r="R11" s="57"/>
      <c r="S11" s="57" t="s">
        <v>26</v>
      </c>
      <c r="T11" s="57"/>
      <c r="U11" s="57" t="s">
        <v>27</v>
      </c>
      <c r="V11" s="57"/>
      <c r="W11" s="57" t="s">
        <v>28</v>
      </c>
      <c r="X11" s="57"/>
      <c r="Y11" s="57" t="s">
        <v>29</v>
      </c>
      <c r="Z11" s="57"/>
      <c r="AA11" s="53"/>
    </row>
    <row r="12" spans="1:27" s="10" customFormat="1" ht="15.75" customHeight="1">
      <c r="A12" s="63"/>
      <c r="B12" s="60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4"/>
    </row>
    <row r="13" spans="1:28" ht="15" customHeight="1">
      <c r="A13" s="2" t="s">
        <v>5</v>
      </c>
      <c r="B13" s="3" t="s">
        <v>6</v>
      </c>
      <c r="C13" s="40">
        <v>100122105.05</v>
      </c>
      <c r="D13" s="38">
        <f aca="true" t="shared" si="0" ref="D13:D47">+C13/$C$47*100</f>
        <v>23.269218830656776</v>
      </c>
      <c r="E13" s="40">
        <v>95864095.97000018</v>
      </c>
      <c r="F13" s="38">
        <f aca="true" t="shared" si="1" ref="F13:F47">+E13/$E$47*100</f>
        <v>16.804399616012635</v>
      </c>
      <c r="G13" s="40">
        <v>119419572.97000025</v>
      </c>
      <c r="H13" s="38">
        <f aca="true" t="shared" si="2" ref="H13:H47">+G13/$G$47*100</f>
        <v>18.421485460662495</v>
      </c>
      <c r="I13" s="4">
        <v>101923695.12000008</v>
      </c>
      <c r="J13" s="38">
        <f aca="true" t="shared" si="3" ref="J13:J47">+I13/$I$47*100</f>
        <v>16.157471852698432</v>
      </c>
      <c r="K13" s="4">
        <v>83059225.45000009</v>
      </c>
      <c r="L13" s="38">
        <f aca="true" t="shared" si="4" ref="L13:L47">+K13/$K$47*100</f>
        <v>14.047433168601623</v>
      </c>
      <c r="M13" s="4">
        <v>97071997.66000009</v>
      </c>
      <c r="N13" s="38">
        <f aca="true" t="shared" si="5" ref="N13:N47">+M13/$M$47*100</f>
        <v>16.6014039194521</v>
      </c>
      <c r="O13" s="4"/>
      <c r="P13" s="38" t="e">
        <f aca="true" t="shared" si="6" ref="P13:P47">+O13/$O$47*100</f>
        <v>#DIV/0!</v>
      </c>
      <c r="Q13" s="4"/>
      <c r="R13" s="38" t="e">
        <f aca="true" t="shared" si="7" ref="R13:R47">+Q13/$Q$47*100</f>
        <v>#DIV/0!</v>
      </c>
      <c r="S13" s="4"/>
      <c r="T13" s="38" t="e">
        <f aca="true" t="shared" si="8" ref="T13:T47">+S13/$S$47*100</f>
        <v>#DIV/0!</v>
      </c>
      <c r="U13" s="4"/>
      <c r="V13" s="38" t="e">
        <f aca="true" t="shared" si="9" ref="V13:V47">+U13/$U$47*100</f>
        <v>#DIV/0!</v>
      </c>
      <c r="W13" s="4"/>
      <c r="X13" s="38" t="e">
        <f aca="true" t="shared" si="10" ref="X13:X47">+W13/$W$47*100</f>
        <v>#DIV/0!</v>
      </c>
      <c r="Y13" s="4"/>
      <c r="Z13" s="38" t="e">
        <f aca="true" t="shared" si="11" ref="Z13:Z47">+Y13/$Y$47*100</f>
        <v>#DIV/0!</v>
      </c>
      <c r="AA13" s="23">
        <f aca="true" t="shared" si="12" ref="AA13:AA46">+C13+E13+G13+I13+K13+M13+O13+Q13+S13+U13+W13+Y13</f>
        <v>597460692.2200007</v>
      </c>
      <c r="AB13" s="8"/>
    </row>
    <row r="14" spans="1:28" ht="15" customHeight="1">
      <c r="A14" s="2" t="s">
        <v>35</v>
      </c>
      <c r="B14" s="3" t="s">
        <v>66</v>
      </c>
      <c r="C14" s="40">
        <v>3104335.089999999</v>
      </c>
      <c r="D14" s="38">
        <f t="shared" si="0"/>
        <v>0.7214735696659883</v>
      </c>
      <c r="E14" s="40">
        <v>2961024.6900000004</v>
      </c>
      <c r="F14" s="38">
        <f t="shared" si="1"/>
        <v>0.5190498242346263</v>
      </c>
      <c r="G14" s="40">
        <v>4297549.299999998</v>
      </c>
      <c r="H14" s="38">
        <f t="shared" si="2"/>
        <v>0.6629335541697012</v>
      </c>
      <c r="I14" s="4">
        <v>3355518.9599999986</v>
      </c>
      <c r="J14" s="38">
        <f t="shared" si="3"/>
        <v>0.5319342384865829</v>
      </c>
      <c r="K14" s="4">
        <v>3665146.429999998</v>
      </c>
      <c r="L14" s="38">
        <f t="shared" si="4"/>
        <v>0.6198697284934016</v>
      </c>
      <c r="M14" s="4">
        <v>3088852.639999999</v>
      </c>
      <c r="N14" s="38">
        <f t="shared" si="5"/>
        <v>0.5282603795165979</v>
      </c>
      <c r="O14" s="4"/>
      <c r="P14" s="38" t="e">
        <f t="shared" si="6"/>
        <v>#DIV/0!</v>
      </c>
      <c r="Q14" s="4"/>
      <c r="R14" s="38" t="e">
        <f t="shared" si="7"/>
        <v>#DIV/0!</v>
      </c>
      <c r="S14" s="4"/>
      <c r="T14" s="38" t="e">
        <f t="shared" si="8"/>
        <v>#DIV/0!</v>
      </c>
      <c r="U14" s="4"/>
      <c r="V14" s="38" t="e">
        <f t="shared" si="9"/>
        <v>#DIV/0!</v>
      </c>
      <c r="W14" s="4"/>
      <c r="X14" s="38" t="e">
        <f t="shared" si="10"/>
        <v>#DIV/0!</v>
      </c>
      <c r="Y14" s="4"/>
      <c r="Z14" s="38" t="e">
        <f t="shared" si="11"/>
        <v>#DIV/0!</v>
      </c>
      <c r="AA14" s="23">
        <f t="shared" si="12"/>
        <v>20472427.109999996</v>
      </c>
      <c r="AB14" s="8"/>
    </row>
    <row r="15" spans="1:28" ht="15" customHeight="1">
      <c r="A15" s="2" t="s">
        <v>36</v>
      </c>
      <c r="B15" s="3" t="s">
        <v>67</v>
      </c>
      <c r="C15" s="40">
        <v>3794758.9300000016</v>
      </c>
      <c r="D15" s="38">
        <f t="shared" si="0"/>
        <v>0.8819338737201171</v>
      </c>
      <c r="E15" s="40">
        <v>5484671.389999999</v>
      </c>
      <c r="F15" s="38">
        <f t="shared" si="1"/>
        <v>0.9614299166698885</v>
      </c>
      <c r="G15" s="40">
        <v>5687051.850000003</v>
      </c>
      <c r="H15" s="38">
        <f t="shared" si="2"/>
        <v>0.8772761479822647</v>
      </c>
      <c r="I15" s="4">
        <v>6480579.649999999</v>
      </c>
      <c r="J15" s="38">
        <f t="shared" si="3"/>
        <v>1.027335038832383</v>
      </c>
      <c r="K15" s="4">
        <v>5485126.690000002</v>
      </c>
      <c r="L15" s="38">
        <f t="shared" si="4"/>
        <v>0.9276748029088197</v>
      </c>
      <c r="M15" s="4">
        <v>6857268.330000004</v>
      </c>
      <c r="N15" s="38">
        <f t="shared" si="5"/>
        <v>1.172740688093476</v>
      </c>
      <c r="O15" s="4"/>
      <c r="P15" s="38" t="e">
        <f t="shared" si="6"/>
        <v>#DIV/0!</v>
      </c>
      <c r="Q15" s="4"/>
      <c r="R15" s="38" t="e">
        <f t="shared" si="7"/>
        <v>#DIV/0!</v>
      </c>
      <c r="S15" s="4"/>
      <c r="T15" s="38" t="e">
        <f t="shared" si="8"/>
        <v>#DIV/0!</v>
      </c>
      <c r="U15" s="4"/>
      <c r="V15" s="38" t="e">
        <f t="shared" si="9"/>
        <v>#DIV/0!</v>
      </c>
      <c r="W15" s="4"/>
      <c r="X15" s="38" t="e">
        <f t="shared" si="10"/>
        <v>#DIV/0!</v>
      </c>
      <c r="Y15" s="4"/>
      <c r="Z15" s="38" t="e">
        <f t="shared" si="11"/>
        <v>#DIV/0!</v>
      </c>
      <c r="AA15" s="23">
        <f t="shared" si="12"/>
        <v>33789456.84000001</v>
      </c>
      <c r="AB15" s="8"/>
    </row>
    <row r="16" spans="1:28" ht="15" customHeight="1">
      <c r="A16" s="2" t="s">
        <v>37</v>
      </c>
      <c r="B16" s="3" t="s">
        <v>68</v>
      </c>
      <c r="C16" s="40">
        <v>2058713.03</v>
      </c>
      <c r="D16" s="38">
        <f t="shared" si="0"/>
        <v>0.4784622135208939</v>
      </c>
      <c r="E16" s="40">
        <v>2810920.079999999</v>
      </c>
      <c r="F16" s="38">
        <f t="shared" si="1"/>
        <v>0.492737388644193</v>
      </c>
      <c r="G16" s="40">
        <v>3864823.209999997</v>
      </c>
      <c r="H16" s="38">
        <f t="shared" si="2"/>
        <v>0.5961818720364308</v>
      </c>
      <c r="I16" s="4">
        <v>7925776.920000005</v>
      </c>
      <c r="J16" s="38">
        <f t="shared" si="3"/>
        <v>1.2564351924731008</v>
      </c>
      <c r="K16" s="4">
        <v>5628810.819999999</v>
      </c>
      <c r="L16" s="38">
        <f t="shared" si="4"/>
        <v>0.9519754534702514</v>
      </c>
      <c r="M16" s="4">
        <v>4078885.059999999</v>
      </c>
      <c r="N16" s="38">
        <f t="shared" si="5"/>
        <v>0.6975772627988434</v>
      </c>
      <c r="O16" s="4"/>
      <c r="P16" s="38" t="e">
        <f t="shared" si="6"/>
        <v>#DIV/0!</v>
      </c>
      <c r="Q16" s="4"/>
      <c r="R16" s="38" t="e">
        <f t="shared" si="7"/>
        <v>#DIV/0!</v>
      </c>
      <c r="S16" s="4"/>
      <c r="T16" s="38" t="e">
        <f t="shared" si="8"/>
        <v>#DIV/0!</v>
      </c>
      <c r="U16" s="4"/>
      <c r="V16" s="38" t="e">
        <f t="shared" si="9"/>
        <v>#DIV/0!</v>
      </c>
      <c r="W16" s="4"/>
      <c r="X16" s="38" t="e">
        <f t="shared" si="10"/>
        <v>#DIV/0!</v>
      </c>
      <c r="Y16" s="4"/>
      <c r="Z16" s="38" t="e">
        <f t="shared" si="11"/>
        <v>#DIV/0!</v>
      </c>
      <c r="AA16" s="23">
        <f t="shared" si="12"/>
        <v>26367929.12</v>
      </c>
      <c r="AB16" s="8"/>
    </row>
    <row r="17" spans="1:28" ht="15" customHeight="1">
      <c r="A17" s="2" t="s">
        <v>38</v>
      </c>
      <c r="B17" s="3" t="s">
        <v>69</v>
      </c>
      <c r="C17" s="40">
        <v>2903403.2899999996</v>
      </c>
      <c r="D17" s="38">
        <f t="shared" si="0"/>
        <v>0.6747753303320986</v>
      </c>
      <c r="E17" s="40">
        <v>3551871.939999999</v>
      </c>
      <c r="F17" s="38">
        <f t="shared" si="1"/>
        <v>0.6226217945385996</v>
      </c>
      <c r="G17" s="40">
        <v>3745812.7399999984</v>
      </c>
      <c r="H17" s="38">
        <f t="shared" si="2"/>
        <v>0.5778234941905953</v>
      </c>
      <c r="I17" s="4">
        <v>3543669.9799999986</v>
      </c>
      <c r="J17" s="38">
        <f t="shared" si="3"/>
        <v>0.5617609123147571</v>
      </c>
      <c r="K17" s="4">
        <v>4119318.809999999</v>
      </c>
      <c r="L17" s="38">
        <f t="shared" si="4"/>
        <v>0.6966818600839539</v>
      </c>
      <c r="M17" s="4">
        <v>3308427.049999998</v>
      </c>
      <c r="N17" s="38">
        <f t="shared" si="5"/>
        <v>0.5658123364007348</v>
      </c>
      <c r="O17" s="4"/>
      <c r="P17" s="38" t="e">
        <f t="shared" si="6"/>
        <v>#DIV/0!</v>
      </c>
      <c r="Q17" s="4"/>
      <c r="R17" s="38" t="e">
        <f t="shared" si="7"/>
        <v>#DIV/0!</v>
      </c>
      <c r="S17" s="4"/>
      <c r="T17" s="38" t="e">
        <f t="shared" si="8"/>
        <v>#DIV/0!</v>
      </c>
      <c r="U17" s="4"/>
      <c r="V17" s="38" t="e">
        <f t="shared" si="9"/>
        <v>#DIV/0!</v>
      </c>
      <c r="W17" s="4"/>
      <c r="X17" s="38" t="e">
        <f t="shared" si="10"/>
        <v>#DIV/0!</v>
      </c>
      <c r="Y17" s="4"/>
      <c r="Z17" s="38" t="e">
        <f t="shared" si="11"/>
        <v>#DIV/0!</v>
      </c>
      <c r="AA17" s="23">
        <f t="shared" si="12"/>
        <v>21172503.80999999</v>
      </c>
      <c r="AB17" s="8"/>
    </row>
    <row r="18" spans="1:28" ht="15" customHeight="1">
      <c r="A18" s="2" t="s">
        <v>39</v>
      </c>
      <c r="B18" s="3" t="s">
        <v>70</v>
      </c>
      <c r="C18" s="40">
        <v>14618191.14</v>
      </c>
      <c r="D18" s="38">
        <f t="shared" si="0"/>
        <v>3.3973905000814613</v>
      </c>
      <c r="E18" s="40">
        <v>21553061.870000016</v>
      </c>
      <c r="F18" s="38">
        <f t="shared" si="1"/>
        <v>3.778122152484157</v>
      </c>
      <c r="G18" s="40">
        <v>22197430.16000001</v>
      </c>
      <c r="H18" s="38">
        <f t="shared" si="2"/>
        <v>3.4241425152243243</v>
      </c>
      <c r="I18" s="4">
        <v>20215097.9</v>
      </c>
      <c r="J18" s="38">
        <f t="shared" si="3"/>
        <v>3.2046019812590263</v>
      </c>
      <c r="K18" s="4">
        <v>24130584.610000033</v>
      </c>
      <c r="L18" s="38">
        <f t="shared" si="4"/>
        <v>4.081097226608702</v>
      </c>
      <c r="M18" s="4">
        <v>20660692.470000025</v>
      </c>
      <c r="N18" s="38">
        <f t="shared" si="5"/>
        <v>3.5334237392684202</v>
      </c>
      <c r="O18" s="4"/>
      <c r="P18" s="38" t="e">
        <f t="shared" si="6"/>
        <v>#DIV/0!</v>
      </c>
      <c r="Q18" s="4"/>
      <c r="R18" s="38" t="e">
        <f t="shared" si="7"/>
        <v>#DIV/0!</v>
      </c>
      <c r="S18" s="4"/>
      <c r="T18" s="38" t="e">
        <f t="shared" si="8"/>
        <v>#DIV/0!</v>
      </c>
      <c r="U18" s="4"/>
      <c r="V18" s="38" t="e">
        <f t="shared" si="9"/>
        <v>#DIV/0!</v>
      </c>
      <c r="W18" s="4"/>
      <c r="X18" s="38" t="e">
        <f t="shared" si="10"/>
        <v>#DIV/0!</v>
      </c>
      <c r="Y18" s="4"/>
      <c r="Z18" s="38" t="e">
        <f t="shared" si="11"/>
        <v>#DIV/0!</v>
      </c>
      <c r="AA18" s="23">
        <f t="shared" si="12"/>
        <v>123375058.15000008</v>
      </c>
      <c r="AB18" s="8"/>
    </row>
    <row r="19" spans="1:28" ht="15" customHeight="1">
      <c r="A19" s="2" t="s">
        <v>40</v>
      </c>
      <c r="B19" s="3" t="s">
        <v>71</v>
      </c>
      <c r="C19" s="40">
        <v>11168235.969999997</v>
      </c>
      <c r="D19" s="38">
        <f t="shared" si="0"/>
        <v>2.5955919185734526</v>
      </c>
      <c r="E19" s="40">
        <v>13134162.019999994</v>
      </c>
      <c r="F19" s="38">
        <f t="shared" si="1"/>
        <v>2.3023396295794143</v>
      </c>
      <c r="G19" s="40">
        <v>14440449.21</v>
      </c>
      <c r="H19" s="38">
        <f t="shared" si="2"/>
        <v>2.2275621872662077</v>
      </c>
      <c r="I19" s="4">
        <v>15263315.549999999</v>
      </c>
      <c r="J19" s="38">
        <f t="shared" si="3"/>
        <v>2.4196198056558362</v>
      </c>
      <c r="K19" s="4">
        <v>17515541.25</v>
      </c>
      <c r="L19" s="38">
        <f t="shared" si="4"/>
        <v>2.9623247000945834</v>
      </c>
      <c r="M19" s="4">
        <v>15013692.060000008</v>
      </c>
      <c r="N19" s="38">
        <f t="shared" si="5"/>
        <v>2.567664951980661</v>
      </c>
      <c r="O19" s="4"/>
      <c r="P19" s="38" t="e">
        <f t="shared" si="6"/>
        <v>#DIV/0!</v>
      </c>
      <c r="Q19" s="4"/>
      <c r="R19" s="38" t="e">
        <f t="shared" si="7"/>
        <v>#DIV/0!</v>
      </c>
      <c r="S19" s="4"/>
      <c r="T19" s="38" t="e">
        <f t="shared" si="8"/>
        <v>#DIV/0!</v>
      </c>
      <c r="U19" s="4"/>
      <c r="V19" s="38" t="e">
        <f t="shared" si="9"/>
        <v>#DIV/0!</v>
      </c>
      <c r="W19" s="4"/>
      <c r="X19" s="38" t="e">
        <f t="shared" si="10"/>
        <v>#DIV/0!</v>
      </c>
      <c r="Y19" s="4"/>
      <c r="Z19" s="38" t="e">
        <f t="shared" si="11"/>
        <v>#DIV/0!</v>
      </c>
      <c r="AA19" s="23">
        <f t="shared" si="12"/>
        <v>86535396.05999999</v>
      </c>
      <c r="AB19" s="8"/>
    </row>
    <row r="20" spans="1:28" ht="15" customHeight="1">
      <c r="A20" s="2" t="s">
        <v>41</v>
      </c>
      <c r="B20" s="3" t="s">
        <v>72</v>
      </c>
      <c r="C20" s="40">
        <v>13019970.270000014</v>
      </c>
      <c r="D20" s="38">
        <f t="shared" si="0"/>
        <v>3.025950535398534</v>
      </c>
      <c r="E20" s="40">
        <v>17793276.619999986</v>
      </c>
      <c r="F20" s="38">
        <f t="shared" si="1"/>
        <v>3.1190544048347926</v>
      </c>
      <c r="G20" s="40">
        <v>21048185.970000014</v>
      </c>
      <c r="H20" s="38">
        <f t="shared" si="2"/>
        <v>3.2468618181801787</v>
      </c>
      <c r="I20" s="4">
        <v>18286123.03000002</v>
      </c>
      <c r="J20" s="38">
        <f t="shared" si="3"/>
        <v>2.898810897744125</v>
      </c>
      <c r="K20" s="4">
        <v>19419173.630000018</v>
      </c>
      <c r="L20" s="38">
        <f t="shared" si="4"/>
        <v>3.284277481266783</v>
      </c>
      <c r="M20" s="4">
        <v>19104656.470000017</v>
      </c>
      <c r="N20" s="38">
        <f t="shared" si="5"/>
        <v>3.2673080439915188</v>
      </c>
      <c r="O20" s="4"/>
      <c r="P20" s="38" t="e">
        <f t="shared" si="6"/>
        <v>#DIV/0!</v>
      </c>
      <c r="Q20" s="4"/>
      <c r="R20" s="38" t="e">
        <f t="shared" si="7"/>
        <v>#DIV/0!</v>
      </c>
      <c r="S20" s="4"/>
      <c r="T20" s="38" t="e">
        <f t="shared" si="8"/>
        <v>#DIV/0!</v>
      </c>
      <c r="U20" s="4"/>
      <c r="V20" s="38" t="e">
        <f t="shared" si="9"/>
        <v>#DIV/0!</v>
      </c>
      <c r="W20" s="4"/>
      <c r="X20" s="38" t="e">
        <f t="shared" si="10"/>
        <v>#DIV/0!</v>
      </c>
      <c r="Y20" s="4"/>
      <c r="Z20" s="38" t="e">
        <f t="shared" si="11"/>
        <v>#DIV/0!</v>
      </c>
      <c r="AA20" s="23">
        <f t="shared" si="12"/>
        <v>108671385.99000005</v>
      </c>
      <c r="AB20" s="8"/>
    </row>
    <row r="21" spans="1:28" ht="15" customHeight="1">
      <c r="A21" s="2" t="s">
        <v>42</v>
      </c>
      <c r="B21" s="3" t="s">
        <v>73</v>
      </c>
      <c r="C21" s="40">
        <v>2963619.07</v>
      </c>
      <c r="D21" s="38">
        <f t="shared" si="0"/>
        <v>0.688769983772305</v>
      </c>
      <c r="E21" s="40">
        <v>3912916.2799999975</v>
      </c>
      <c r="F21" s="38">
        <f t="shared" si="1"/>
        <v>0.6859106964686628</v>
      </c>
      <c r="G21" s="40">
        <v>4383933.56</v>
      </c>
      <c r="H21" s="38">
        <f t="shared" si="2"/>
        <v>0.6762590614550092</v>
      </c>
      <c r="I21" s="4">
        <v>3944846.82</v>
      </c>
      <c r="J21" s="38">
        <f t="shared" si="3"/>
        <v>0.6253575420545141</v>
      </c>
      <c r="K21" s="4">
        <v>5420764.219999999</v>
      </c>
      <c r="L21" s="38">
        <f t="shared" si="4"/>
        <v>0.9167894678844107</v>
      </c>
      <c r="M21" s="4">
        <v>3792538.3199999984</v>
      </c>
      <c r="N21" s="38">
        <f t="shared" si="5"/>
        <v>0.6486057982534382</v>
      </c>
      <c r="O21" s="4"/>
      <c r="P21" s="38" t="e">
        <f t="shared" si="6"/>
        <v>#DIV/0!</v>
      </c>
      <c r="Q21" s="4"/>
      <c r="R21" s="38" t="e">
        <f t="shared" si="7"/>
        <v>#DIV/0!</v>
      </c>
      <c r="S21" s="4"/>
      <c r="T21" s="38" t="e">
        <f t="shared" si="8"/>
        <v>#DIV/0!</v>
      </c>
      <c r="U21" s="4"/>
      <c r="V21" s="38" t="e">
        <f t="shared" si="9"/>
        <v>#DIV/0!</v>
      </c>
      <c r="W21" s="4"/>
      <c r="X21" s="38" t="e">
        <f t="shared" si="10"/>
        <v>#DIV/0!</v>
      </c>
      <c r="Y21" s="4"/>
      <c r="Z21" s="38" t="e">
        <f t="shared" si="11"/>
        <v>#DIV/0!</v>
      </c>
      <c r="AA21" s="23">
        <f t="shared" si="12"/>
        <v>24418618.269999996</v>
      </c>
      <c r="AB21" s="8"/>
    </row>
    <row r="22" spans="1:28" ht="15" customHeight="1">
      <c r="A22" s="2" t="s">
        <v>43</v>
      </c>
      <c r="B22" s="3" t="s">
        <v>74</v>
      </c>
      <c r="C22" s="40">
        <v>7634177.080000005</v>
      </c>
      <c r="D22" s="38">
        <f t="shared" si="0"/>
        <v>1.7742469255694546</v>
      </c>
      <c r="E22" s="40">
        <v>8492287.870000001</v>
      </c>
      <c r="F22" s="38">
        <f t="shared" si="1"/>
        <v>1.4886470015463968</v>
      </c>
      <c r="G22" s="40">
        <v>9472175.259999994</v>
      </c>
      <c r="H22" s="38">
        <f t="shared" si="2"/>
        <v>1.4611636475770302</v>
      </c>
      <c r="I22" s="4">
        <v>10611321.189999998</v>
      </c>
      <c r="J22" s="38">
        <f t="shared" si="3"/>
        <v>1.6821615743572473</v>
      </c>
      <c r="K22" s="4">
        <v>9647770.010000002</v>
      </c>
      <c r="L22" s="38">
        <f t="shared" si="4"/>
        <v>1.6316839424790694</v>
      </c>
      <c r="M22" s="4">
        <v>9916076.63</v>
      </c>
      <c r="N22" s="38">
        <f t="shared" si="5"/>
        <v>1.69586283788516</v>
      </c>
      <c r="O22" s="4"/>
      <c r="P22" s="38" t="e">
        <f t="shared" si="6"/>
        <v>#DIV/0!</v>
      </c>
      <c r="Q22" s="4"/>
      <c r="R22" s="38" t="e">
        <f t="shared" si="7"/>
        <v>#DIV/0!</v>
      </c>
      <c r="S22" s="4"/>
      <c r="T22" s="38" t="e">
        <f t="shared" si="8"/>
        <v>#DIV/0!</v>
      </c>
      <c r="U22" s="4"/>
      <c r="V22" s="38" t="e">
        <f t="shared" si="9"/>
        <v>#DIV/0!</v>
      </c>
      <c r="W22" s="4"/>
      <c r="X22" s="38" t="e">
        <f t="shared" si="10"/>
        <v>#DIV/0!</v>
      </c>
      <c r="Y22" s="4"/>
      <c r="Z22" s="38" t="e">
        <f t="shared" si="11"/>
        <v>#DIV/0!</v>
      </c>
      <c r="AA22" s="23">
        <f t="shared" si="12"/>
        <v>55773808.04</v>
      </c>
      <c r="AB22" s="8"/>
    </row>
    <row r="23" spans="1:28" ht="15" customHeight="1">
      <c r="A23" s="2" t="s">
        <v>44</v>
      </c>
      <c r="B23" s="3" t="s">
        <v>75</v>
      </c>
      <c r="C23" s="40">
        <v>13904199.290000003</v>
      </c>
      <c r="D23" s="38">
        <f t="shared" si="0"/>
        <v>3.2314527923928487</v>
      </c>
      <c r="E23" s="40">
        <v>20226513.590000007</v>
      </c>
      <c r="F23" s="38">
        <f t="shared" si="1"/>
        <v>3.5455862152128095</v>
      </c>
      <c r="G23" s="40">
        <v>21871336.429999992</v>
      </c>
      <c r="H23" s="38">
        <f t="shared" si="2"/>
        <v>3.3738397821244694</v>
      </c>
      <c r="I23" s="4">
        <v>19550031.110000033</v>
      </c>
      <c r="J23" s="38">
        <f t="shared" si="3"/>
        <v>3.099172150374879</v>
      </c>
      <c r="K23" s="4">
        <v>28365864.750000034</v>
      </c>
      <c r="L23" s="38">
        <f t="shared" si="4"/>
        <v>4.79739110479771</v>
      </c>
      <c r="M23" s="4">
        <v>20101065.240000006</v>
      </c>
      <c r="N23" s="38">
        <f t="shared" si="5"/>
        <v>3.437715420561565</v>
      </c>
      <c r="O23" s="4"/>
      <c r="P23" s="38" t="e">
        <f t="shared" si="6"/>
        <v>#DIV/0!</v>
      </c>
      <c r="Q23" s="4"/>
      <c r="R23" s="38" t="e">
        <f t="shared" si="7"/>
        <v>#DIV/0!</v>
      </c>
      <c r="S23" s="4"/>
      <c r="T23" s="38" t="e">
        <f t="shared" si="8"/>
        <v>#DIV/0!</v>
      </c>
      <c r="U23" s="4"/>
      <c r="V23" s="38" t="e">
        <f t="shared" si="9"/>
        <v>#DIV/0!</v>
      </c>
      <c r="W23" s="4"/>
      <c r="X23" s="38" t="e">
        <f t="shared" si="10"/>
        <v>#DIV/0!</v>
      </c>
      <c r="Y23" s="4"/>
      <c r="Z23" s="38" t="e">
        <f t="shared" si="11"/>
        <v>#DIV/0!</v>
      </c>
      <c r="AA23" s="23">
        <f t="shared" si="12"/>
        <v>124019010.41000007</v>
      </c>
      <c r="AB23" s="8"/>
    </row>
    <row r="24" spans="1:28" ht="15" customHeight="1">
      <c r="A24" s="2" t="s">
        <v>45</v>
      </c>
      <c r="B24" s="3" t="s">
        <v>76</v>
      </c>
      <c r="C24" s="40">
        <v>11768468.619999995</v>
      </c>
      <c r="D24" s="38">
        <f t="shared" si="0"/>
        <v>2.7350910319328854</v>
      </c>
      <c r="E24" s="40">
        <v>15949384.920000002</v>
      </c>
      <c r="F24" s="38">
        <f t="shared" si="1"/>
        <v>2.795831276697797</v>
      </c>
      <c r="G24" s="40">
        <v>20540896.429999992</v>
      </c>
      <c r="H24" s="38">
        <f t="shared" si="2"/>
        <v>3.1686080893060677</v>
      </c>
      <c r="I24" s="4">
        <v>18397786.470000006</v>
      </c>
      <c r="J24" s="38">
        <f t="shared" si="3"/>
        <v>2.9165123643819966</v>
      </c>
      <c r="K24" s="4">
        <v>19818132.819999997</v>
      </c>
      <c r="L24" s="38">
        <f t="shared" si="4"/>
        <v>3.351751654402407</v>
      </c>
      <c r="M24" s="4">
        <v>19650646.729999997</v>
      </c>
      <c r="N24" s="38">
        <f t="shared" si="5"/>
        <v>3.3606841468929365</v>
      </c>
      <c r="O24" s="4"/>
      <c r="P24" s="38" t="e">
        <f t="shared" si="6"/>
        <v>#DIV/0!</v>
      </c>
      <c r="Q24" s="4"/>
      <c r="R24" s="38" t="e">
        <f t="shared" si="7"/>
        <v>#DIV/0!</v>
      </c>
      <c r="S24" s="4"/>
      <c r="T24" s="38" t="e">
        <f t="shared" si="8"/>
        <v>#DIV/0!</v>
      </c>
      <c r="U24" s="4"/>
      <c r="V24" s="38" t="e">
        <f t="shared" si="9"/>
        <v>#DIV/0!</v>
      </c>
      <c r="W24" s="4"/>
      <c r="X24" s="38" t="e">
        <f t="shared" si="10"/>
        <v>#DIV/0!</v>
      </c>
      <c r="Y24" s="4"/>
      <c r="Z24" s="38" t="e">
        <f t="shared" si="11"/>
        <v>#DIV/0!</v>
      </c>
      <c r="AA24" s="23">
        <f t="shared" si="12"/>
        <v>106125315.98999998</v>
      </c>
      <c r="AB24" s="8"/>
    </row>
    <row r="25" spans="1:28" ht="15" customHeight="1">
      <c r="A25" s="2" t="s">
        <v>46</v>
      </c>
      <c r="B25" s="3" t="s">
        <v>77</v>
      </c>
      <c r="C25" s="40">
        <v>19198998.040000003</v>
      </c>
      <c r="D25" s="38">
        <f t="shared" si="0"/>
        <v>4.4620085294751854</v>
      </c>
      <c r="E25" s="40">
        <v>22609093.31000001</v>
      </c>
      <c r="F25" s="38">
        <f t="shared" si="1"/>
        <v>3.963238114255565</v>
      </c>
      <c r="G25" s="40">
        <v>24299927.660000008</v>
      </c>
      <c r="H25" s="38">
        <f t="shared" si="2"/>
        <v>3.7484706480762053</v>
      </c>
      <c r="I25" s="4">
        <v>24255499.370000012</v>
      </c>
      <c r="J25" s="38">
        <f t="shared" si="3"/>
        <v>3.845107341158566</v>
      </c>
      <c r="K25" s="4">
        <v>27037192.27</v>
      </c>
      <c r="L25" s="38">
        <f t="shared" si="4"/>
        <v>4.572678705125789</v>
      </c>
      <c r="M25" s="4">
        <v>25764118.429999996</v>
      </c>
      <c r="N25" s="38">
        <f t="shared" si="5"/>
        <v>4.40621957923586</v>
      </c>
      <c r="O25" s="4"/>
      <c r="P25" s="38" t="e">
        <f t="shared" si="6"/>
        <v>#DIV/0!</v>
      </c>
      <c r="Q25" s="4"/>
      <c r="R25" s="38" t="e">
        <f t="shared" si="7"/>
        <v>#DIV/0!</v>
      </c>
      <c r="S25" s="4"/>
      <c r="T25" s="38" t="e">
        <f t="shared" si="8"/>
        <v>#DIV/0!</v>
      </c>
      <c r="U25" s="4"/>
      <c r="V25" s="38" t="e">
        <f t="shared" si="9"/>
        <v>#DIV/0!</v>
      </c>
      <c r="W25" s="4"/>
      <c r="X25" s="38" t="e">
        <f t="shared" si="10"/>
        <v>#DIV/0!</v>
      </c>
      <c r="Y25" s="4"/>
      <c r="Z25" s="38" t="e">
        <f t="shared" si="11"/>
        <v>#DIV/0!</v>
      </c>
      <c r="AA25" s="23">
        <f t="shared" si="12"/>
        <v>143164829.08</v>
      </c>
      <c r="AB25" s="8"/>
    </row>
    <row r="26" spans="1:28" ht="15" customHeight="1">
      <c r="A26" s="2" t="s">
        <v>47</v>
      </c>
      <c r="B26" s="3" t="s">
        <v>78</v>
      </c>
      <c r="C26" s="40">
        <v>14724472.770000003</v>
      </c>
      <c r="D26" s="38">
        <f t="shared" si="0"/>
        <v>3.422091244286888</v>
      </c>
      <c r="E26" s="40">
        <v>20239523.010000005</v>
      </c>
      <c r="F26" s="38">
        <f t="shared" si="1"/>
        <v>3.5478666883163266</v>
      </c>
      <c r="G26" s="40">
        <v>24620388.439999994</v>
      </c>
      <c r="H26" s="38">
        <f t="shared" si="2"/>
        <v>3.7979044506988737</v>
      </c>
      <c r="I26" s="4">
        <v>22141636.680000003</v>
      </c>
      <c r="J26" s="38">
        <f t="shared" si="3"/>
        <v>3.5100068831744586</v>
      </c>
      <c r="K26" s="4">
        <v>21536563.56</v>
      </c>
      <c r="L26" s="38">
        <f t="shared" si="4"/>
        <v>3.6423821153083082</v>
      </c>
      <c r="M26" s="4">
        <v>22655211.68</v>
      </c>
      <c r="N26" s="38">
        <f t="shared" si="5"/>
        <v>3.8745295146568286</v>
      </c>
      <c r="O26" s="4"/>
      <c r="P26" s="38" t="e">
        <f t="shared" si="6"/>
        <v>#DIV/0!</v>
      </c>
      <c r="Q26" s="4"/>
      <c r="R26" s="38" t="e">
        <f t="shared" si="7"/>
        <v>#DIV/0!</v>
      </c>
      <c r="S26" s="4"/>
      <c r="T26" s="38" t="e">
        <f t="shared" si="8"/>
        <v>#DIV/0!</v>
      </c>
      <c r="U26" s="4"/>
      <c r="V26" s="38" t="e">
        <f t="shared" si="9"/>
        <v>#DIV/0!</v>
      </c>
      <c r="W26" s="4"/>
      <c r="X26" s="38" t="e">
        <f t="shared" si="10"/>
        <v>#DIV/0!</v>
      </c>
      <c r="Y26" s="4"/>
      <c r="Z26" s="38" t="e">
        <f t="shared" si="11"/>
        <v>#DIV/0!</v>
      </c>
      <c r="AA26" s="23">
        <f t="shared" si="12"/>
        <v>125917796.14000002</v>
      </c>
      <c r="AB26" s="8"/>
    </row>
    <row r="27" spans="1:28" ht="15" customHeight="1">
      <c r="A27" s="2" t="s">
        <v>48</v>
      </c>
      <c r="B27" s="3" t="s">
        <v>79</v>
      </c>
      <c r="C27" s="40">
        <v>7612317.720000001</v>
      </c>
      <c r="D27" s="38">
        <f t="shared" si="0"/>
        <v>1.769166626557721</v>
      </c>
      <c r="E27" s="40">
        <v>9719853.769999998</v>
      </c>
      <c r="F27" s="38">
        <f t="shared" si="1"/>
        <v>1.7038319227607548</v>
      </c>
      <c r="G27" s="40">
        <v>9020740.009999998</v>
      </c>
      <c r="H27" s="38">
        <f t="shared" si="2"/>
        <v>1.3915259182879245</v>
      </c>
      <c r="I27" s="4">
        <v>10270666.140000004</v>
      </c>
      <c r="J27" s="38">
        <f t="shared" si="3"/>
        <v>1.6281591721153135</v>
      </c>
      <c r="K27" s="4">
        <v>12150058.709999993</v>
      </c>
      <c r="L27" s="38">
        <f t="shared" si="4"/>
        <v>2.0548847740707017</v>
      </c>
      <c r="M27" s="4">
        <v>10873931.430000003</v>
      </c>
      <c r="N27" s="38">
        <f t="shared" si="5"/>
        <v>1.8596766545811216</v>
      </c>
      <c r="O27" s="4"/>
      <c r="P27" s="38" t="e">
        <f t="shared" si="6"/>
        <v>#DIV/0!</v>
      </c>
      <c r="Q27" s="4"/>
      <c r="R27" s="38" t="e">
        <f t="shared" si="7"/>
        <v>#DIV/0!</v>
      </c>
      <c r="S27" s="4"/>
      <c r="T27" s="38" t="e">
        <f t="shared" si="8"/>
        <v>#DIV/0!</v>
      </c>
      <c r="U27" s="4"/>
      <c r="V27" s="38" t="e">
        <f t="shared" si="9"/>
        <v>#DIV/0!</v>
      </c>
      <c r="W27" s="4"/>
      <c r="X27" s="38" t="e">
        <f t="shared" si="10"/>
        <v>#DIV/0!</v>
      </c>
      <c r="Y27" s="4"/>
      <c r="Z27" s="38" t="e">
        <f t="shared" si="11"/>
        <v>#DIV/0!</v>
      </c>
      <c r="AA27" s="23">
        <f t="shared" si="12"/>
        <v>59647567.78</v>
      </c>
      <c r="AB27" s="8"/>
    </row>
    <row r="28" spans="1:28" ht="15" customHeight="1">
      <c r="A28" s="2" t="s">
        <v>49</v>
      </c>
      <c r="B28" s="3" t="s">
        <v>80</v>
      </c>
      <c r="C28" s="40">
        <v>5192820.279999998</v>
      </c>
      <c r="D28" s="38">
        <f t="shared" si="0"/>
        <v>1.2068550834328702</v>
      </c>
      <c r="E28" s="40">
        <v>6799682.719999999</v>
      </c>
      <c r="F28" s="38">
        <f t="shared" si="1"/>
        <v>1.1919434959751127</v>
      </c>
      <c r="G28" s="40">
        <v>8444066.530000001</v>
      </c>
      <c r="H28" s="38">
        <f t="shared" si="2"/>
        <v>1.3025691261711225</v>
      </c>
      <c r="I28" s="4">
        <v>6337775.29</v>
      </c>
      <c r="J28" s="38">
        <f t="shared" si="3"/>
        <v>1.0046969523263352</v>
      </c>
      <c r="K28" s="4">
        <v>7401185.689999997</v>
      </c>
      <c r="L28" s="38">
        <f t="shared" si="4"/>
        <v>1.2517292424219868</v>
      </c>
      <c r="M28" s="4">
        <v>8076312.389999999</v>
      </c>
      <c r="N28" s="38">
        <f t="shared" si="5"/>
        <v>1.381223498002806</v>
      </c>
      <c r="O28" s="4"/>
      <c r="P28" s="38" t="e">
        <f t="shared" si="6"/>
        <v>#DIV/0!</v>
      </c>
      <c r="Q28" s="4"/>
      <c r="R28" s="38" t="e">
        <f t="shared" si="7"/>
        <v>#DIV/0!</v>
      </c>
      <c r="S28" s="4"/>
      <c r="T28" s="38" t="e">
        <f t="shared" si="8"/>
        <v>#DIV/0!</v>
      </c>
      <c r="U28" s="4"/>
      <c r="V28" s="38" t="e">
        <f t="shared" si="9"/>
        <v>#DIV/0!</v>
      </c>
      <c r="W28" s="4"/>
      <c r="X28" s="38" t="e">
        <f t="shared" si="10"/>
        <v>#DIV/0!</v>
      </c>
      <c r="Y28" s="4"/>
      <c r="Z28" s="38" t="e">
        <f t="shared" si="11"/>
        <v>#DIV/0!</v>
      </c>
      <c r="AA28" s="23">
        <f t="shared" si="12"/>
        <v>42251842.89999999</v>
      </c>
      <c r="AB28" s="8"/>
    </row>
    <row r="29" spans="1:28" ht="15" customHeight="1">
      <c r="A29" s="2" t="s">
        <v>50</v>
      </c>
      <c r="B29" s="3" t="s">
        <v>81</v>
      </c>
      <c r="C29" s="40">
        <v>3631033.069999998</v>
      </c>
      <c r="D29" s="38">
        <f t="shared" si="0"/>
        <v>0.843882607591873</v>
      </c>
      <c r="E29" s="40">
        <v>3881595.4599999976</v>
      </c>
      <c r="F29" s="38">
        <f t="shared" si="1"/>
        <v>0.6804203450471472</v>
      </c>
      <c r="G29" s="40">
        <v>5572223.390000001</v>
      </c>
      <c r="H29" s="38">
        <f t="shared" si="2"/>
        <v>0.8595628807702668</v>
      </c>
      <c r="I29" s="4">
        <v>4853424.43</v>
      </c>
      <c r="J29" s="38">
        <f t="shared" si="3"/>
        <v>0.7693899688840468</v>
      </c>
      <c r="K29" s="4">
        <v>5641096.3500000015</v>
      </c>
      <c r="L29" s="38">
        <f t="shared" si="4"/>
        <v>0.9540532498941992</v>
      </c>
      <c r="M29" s="4">
        <v>5659599.560000002</v>
      </c>
      <c r="N29" s="38">
        <f t="shared" si="5"/>
        <v>0.9679135135036977</v>
      </c>
      <c r="O29" s="4"/>
      <c r="P29" s="38" t="e">
        <f t="shared" si="6"/>
        <v>#DIV/0!</v>
      </c>
      <c r="Q29" s="4"/>
      <c r="R29" s="38" t="e">
        <f t="shared" si="7"/>
        <v>#DIV/0!</v>
      </c>
      <c r="S29" s="4"/>
      <c r="T29" s="38" t="e">
        <f t="shared" si="8"/>
        <v>#DIV/0!</v>
      </c>
      <c r="U29" s="4"/>
      <c r="V29" s="38" t="e">
        <f t="shared" si="9"/>
        <v>#DIV/0!</v>
      </c>
      <c r="W29" s="4"/>
      <c r="X29" s="38" t="e">
        <f t="shared" si="10"/>
        <v>#DIV/0!</v>
      </c>
      <c r="Y29" s="4"/>
      <c r="Z29" s="38" t="e">
        <f t="shared" si="11"/>
        <v>#DIV/0!</v>
      </c>
      <c r="AA29" s="23">
        <f t="shared" si="12"/>
        <v>29238972.259999998</v>
      </c>
      <c r="AB29" s="8"/>
    </row>
    <row r="30" spans="1:28" ht="15" customHeight="1">
      <c r="A30" s="2" t="s">
        <v>51</v>
      </c>
      <c r="B30" s="3" t="s">
        <v>82</v>
      </c>
      <c r="C30" s="40">
        <v>3760888.42</v>
      </c>
      <c r="D30" s="38">
        <f t="shared" si="0"/>
        <v>0.8740620824837823</v>
      </c>
      <c r="E30" s="40">
        <v>4978839.540000002</v>
      </c>
      <c r="F30" s="38">
        <f t="shared" si="1"/>
        <v>0.8727606348089615</v>
      </c>
      <c r="G30" s="40">
        <v>5396962.030000002</v>
      </c>
      <c r="H30" s="38">
        <f t="shared" si="2"/>
        <v>0.8325273244141327</v>
      </c>
      <c r="I30" s="4">
        <v>5277532.380000003</v>
      </c>
      <c r="J30" s="38">
        <f t="shared" si="3"/>
        <v>0.8366217569051038</v>
      </c>
      <c r="K30" s="4">
        <v>5332441.570000001</v>
      </c>
      <c r="L30" s="38">
        <f t="shared" si="4"/>
        <v>0.9018518553985388</v>
      </c>
      <c r="M30" s="4">
        <v>5459696.280000001</v>
      </c>
      <c r="N30" s="38">
        <f t="shared" si="5"/>
        <v>0.933725743847126</v>
      </c>
      <c r="O30" s="4"/>
      <c r="P30" s="38" t="e">
        <f t="shared" si="6"/>
        <v>#DIV/0!</v>
      </c>
      <c r="Q30" s="4"/>
      <c r="R30" s="38" t="e">
        <f t="shared" si="7"/>
        <v>#DIV/0!</v>
      </c>
      <c r="S30" s="4"/>
      <c r="T30" s="38" t="e">
        <f t="shared" si="8"/>
        <v>#DIV/0!</v>
      </c>
      <c r="U30" s="4"/>
      <c r="V30" s="38" t="e">
        <f t="shared" si="9"/>
        <v>#DIV/0!</v>
      </c>
      <c r="W30" s="4"/>
      <c r="X30" s="38" t="e">
        <f t="shared" si="10"/>
        <v>#DIV/0!</v>
      </c>
      <c r="Y30" s="4"/>
      <c r="Z30" s="38" t="e">
        <f t="shared" si="11"/>
        <v>#DIV/0!</v>
      </c>
      <c r="AA30" s="23">
        <f t="shared" si="12"/>
        <v>30206360.220000006</v>
      </c>
      <c r="AB30" s="8"/>
    </row>
    <row r="31" spans="1:28" ht="15" customHeight="1">
      <c r="A31" s="2" t="s">
        <v>52</v>
      </c>
      <c r="B31" s="3" t="s">
        <v>83</v>
      </c>
      <c r="C31" s="40">
        <v>8246659.300000004</v>
      </c>
      <c r="D31" s="38">
        <f t="shared" si="0"/>
        <v>1.9165929419656256</v>
      </c>
      <c r="E31" s="40">
        <v>10485725.190000001</v>
      </c>
      <c r="F31" s="38">
        <f t="shared" si="1"/>
        <v>1.8380845776878996</v>
      </c>
      <c r="G31" s="40">
        <v>13368935.670000002</v>
      </c>
      <c r="H31" s="38">
        <f t="shared" si="2"/>
        <v>2.0622721045176142</v>
      </c>
      <c r="I31" s="4">
        <v>11592191.929999996</v>
      </c>
      <c r="J31" s="38">
        <f t="shared" si="3"/>
        <v>1.8376542824466304</v>
      </c>
      <c r="K31" s="4">
        <v>11893673.800000008</v>
      </c>
      <c r="L31" s="38">
        <f t="shared" si="4"/>
        <v>2.0115235475585336</v>
      </c>
      <c r="M31" s="4">
        <v>11628166.599999998</v>
      </c>
      <c r="N31" s="38">
        <f t="shared" si="5"/>
        <v>1.988667125667163</v>
      </c>
      <c r="O31" s="4"/>
      <c r="P31" s="38" t="e">
        <f t="shared" si="6"/>
        <v>#DIV/0!</v>
      </c>
      <c r="Q31" s="4"/>
      <c r="R31" s="38" t="e">
        <f t="shared" si="7"/>
        <v>#DIV/0!</v>
      </c>
      <c r="S31" s="4"/>
      <c r="T31" s="38" t="e">
        <f t="shared" si="8"/>
        <v>#DIV/0!</v>
      </c>
      <c r="U31" s="4"/>
      <c r="V31" s="38" t="e">
        <f t="shared" si="9"/>
        <v>#DIV/0!</v>
      </c>
      <c r="W31" s="4"/>
      <c r="X31" s="38" t="e">
        <f t="shared" si="10"/>
        <v>#DIV/0!</v>
      </c>
      <c r="Y31" s="4"/>
      <c r="Z31" s="38" t="e">
        <f t="shared" si="11"/>
        <v>#DIV/0!</v>
      </c>
      <c r="AA31" s="23">
        <f t="shared" si="12"/>
        <v>67215352.49000001</v>
      </c>
      <c r="AB31" s="8"/>
    </row>
    <row r="32" spans="1:28" ht="15" customHeight="1">
      <c r="A32" s="2" t="s">
        <v>53</v>
      </c>
      <c r="B32" s="3" t="s">
        <v>84</v>
      </c>
      <c r="C32" s="40">
        <v>4117622.9699999997</v>
      </c>
      <c r="D32" s="38">
        <f t="shared" si="0"/>
        <v>0.9569701905809948</v>
      </c>
      <c r="E32" s="40">
        <v>4341959.880000001</v>
      </c>
      <c r="F32" s="38">
        <f t="shared" si="1"/>
        <v>0.7611194598136901</v>
      </c>
      <c r="G32" s="40">
        <v>7377426.790000002</v>
      </c>
      <c r="H32" s="38">
        <f t="shared" si="2"/>
        <v>1.138030868551403</v>
      </c>
      <c r="I32" s="4">
        <v>6720102.459999999</v>
      </c>
      <c r="J32" s="38">
        <f t="shared" si="3"/>
        <v>1.0653054347849413</v>
      </c>
      <c r="K32" s="4">
        <v>7799087.920000002</v>
      </c>
      <c r="L32" s="38">
        <f t="shared" si="4"/>
        <v>1.3190246566674206</v>
      </c>
      <c r="M32" s="4">
        <v>6314260.1499999985</v>
      </c>
      <c r="N32" s="38">
        <f t="shared" si="5"/>
        <v>1.0798745851487206</v>
      </c>
      <c r="O32" s="4"/>
      <c r="P32" s="38" t="e">
        <f t="shared" si="6"/>
        <v>#DIV/0!</v>
      </c>
      <c r="Q32" s="4"/>
      <c r="R32" s="38" t="e">
        <f t="shared" si="7"/>
        <v>#DIV/0!</v>
      </c>
      <c r="S32" s="4"/>
      <c r="T32" s="38" t="e">
        <f t="shared" si="8"/>
        <v>#DIV/0!</v>
      </c>
      <c r="U32" s="4"/>
      <c r="V32" s="38" t="e">
        <f t="shared" si="9"/>
        <v>#DIV/0!</v>
      </c>
      <c r="W32" s="4"/>
      <c r="X32" s="38" t="e">
        <f t="shared" si="10"/>
        <v>#DIV/0!</v>
      </c>
      <c r="Y32" s="4"/>
      <c r="Z32" s="38" t="e">
        <f t="shared" si="11"/>
        <v>#DIV/0!</v>
      </c>
      <c r="AA32" s="23">
        <f t="shared" si="12"/>
        <v>36670460.17</v>
      </c>
      <c r="AB32" s="8"/>
    </row>
    <row r="33" spans="1:28" ht="15" customHeight="1">
      <c r="A33" s="2" t="s">
        <v>54</v>
      </c>
      <c r="B33" s="3" t="s">
        <v>85</v>
      </c>
      <c r="C33" s="40">
        <v>1877780.4399999988</v>
      </c>
      <c r="D33" s="38">
        <f t="shared" si="0"/>
        <v>0.4364119587024897</v>
      </c>
      <c r="E33" s="40">
        <v>4061529.069999998</v>
      </c>
      <c r="F33" s="38">
        <f t="shared" si="1"/>
        <v>0.7119616249830473</v>
      </c>
      <c r="G33" s="40">
        <v>4175470.559999999</v>
      </c>
      <c r="H33" s="38">
        <f t="shared" si="2"/>
        <v>0.644101869563603</v>
      </c>
      <c r="I33" s="4">
        <v>3945878.519999999</v>
      </c>
      <c r="J33" s="38">
        <f t="shared" si="3"/>
        <v>0.6255210924800633</v>
      </c>
      <c r="K33" s="4">
        <v>4251662.819999995</v>
      </c>
      <c r="L33" s="38">
        <f t="shared" si="4"/>
        <v>0.7190646071619268</v>
      </c>
      <c r="M33" s="4">
        <v>4030633.429999999</v>
      </c>
      <c r="N33" s="38">
        <f t="shared" si="5"/>
        <v>0.6893251940384202</v>
      </c>
      <c r="O33" s="4"/>
      <c r="P33" s="38" t="e">
        <f t="shared" si="6"/>
        <v>#DIV/0!</v>
      </c>
      <c r="Q33" s="4"/>
      <c r="R33" s="38" t="e">
        <f t="shared" si="7"/>
        <v>#DIV/0!</v>
      </c>
      <c r="S33" s="4"/>
      <c r="T33" s="38" t="e">
        <f t="shared" si="8"/>
        <v>#DIV/0!</v>
      </c>
      <c r="U33" s="4"/>
      <c r="V33" s="38" t="e">
        <f t="shared" si="9"/>
        <v>#DIV/0!</v>
      </c>
      <c r="W33" s="4"/>
      <c r="X33" s="38" t="e">
        <f t="shared" si="10"/>
        <v>#DIV/0!</v>
      </c>
      <c r="Y33" s="4"/>
      <c r="Z33" s="38" t="e">
        <f t="shared" si="11"/>
        <v>#DIV/0!</v>
      </c>
      <c r="AA33" s="23">
        <f t="shared" si="12"/>
        <v>22342954.83999999</v>
      </c>
      <c r="AB33" s="8"/>
    </row>
    <row r="34" spans="1:28" ht="15" customHeight="1">
      <c r="A34" s="2" t="s">
        <v>55</v>
      </c>
      <c r="B34" s="3" t="s">
        <v>86</v>
      </c>
      <c r="C34" s="40">
        <v>5453773.329999998</v>
      </c>
      <c r="D34" s="38">
        <f t="shared" si="0"/>
        <v>1.2675027657997655</v>
      </c>
      <c r="E34" s="40">
        <v>8390129.800000003</v>
      </c>
      <c r="F34" s="38">
        <f t="shared" si="1"/>
        <v>1.4707393061270626</v>
      </c>
      <c r="G34" s="40">
        <v>11322002.670000002</v>
      </c>
      <c r="H34" s="38">
        <f t="shared" si="2"/>
        <v>1.7465152686769532</v>
      </c>
      <c r="I34" s="4">
        <v>6378410.370000001</v>
      </c>
      <c r="J34" s="38">
        <f t="shared" si="3"/>
        <v>1.01113863559301</v>
      </c>
      <c r="K34" s="4">
        <v>8274703.53</v>
      </c>
      <c r="L34" s="38">
        <f t="shared" si="4"/>
        <v>1.3994633852881275</v>
      </c>
      <c r="M34" s="4">
        <v>12236107.100000005</v>
      </c>
      <c r="N34" s="38">
        <f t="shared" si="5"/>
        <v>2.092638054903047</v>
      </c>
      <c r="O34" s="4"/>
      <c r="P34" s="38" t="e">
        <f t="shared" si="6"/>
        <v>#DIV/0!</v>
      </c>
      <c r="Q34" s="4"/>
      <c r="R34" s="38" t="e">
        <f t="shared" si="7"/>
        <v>#DIV/0!</v>
      </c>
      <c r="S34" s="4"/>
      <c r="T34" s="38" t="e">
        <f t="shared" si="8"/>
        <v>#DIV/0!</v>
      </c>
      <c r="U34" s="4"/>
      <c r="V34" s="38" t="e">
        <f t="shared" si="9"/>
        <v>#DIV/0!</v>
      </c>
      <c r="W34" s="4"/>
      <c r="X34" s="38" t="e">
        <f t="shared" si="10"/>
        <v>#DIV/0!</v>
      </c>
      <c r="Y34" s="4"/>
      <c r="Z34" s="38" t="e">
        <f t="shared" si="11"/>
        <v>#DIV/0!</v>
      </c>
      <c r="AA34" s="23">
        <f t="shared" si="12"/>
        <v>52055126.80000001</v>
      </c>
      <c r="AB34" s="8"/>
    </row>
    <row r="35" spans="1:28" ht="15" customHeight="1">
      <c r="A35" s="2" t="s">
        <v>56</v>
      </c>
      <c r="B35" s="3" t="s">
        <v>87</v>
      </c>
      <c r="C35" s="40">
        <v>4505334.169999994</v>
      </c>
      <c r="D35" s="38">
        <f t="shared" si="0"/>
        <v>1.0470775325250246</v>
      </c>
      <c r="E35" s="40">
        <v>4989696.369999998</v>
      </c>
      <c r="F35" s="38">
        <f t="shared" si="1"/>
        <v>0.8746637718284785</v>
      </c>
      <c r="G35" s="40">
        <v>5166676.030000001</v>
      </c>
      <c r="H35" s="38">
        <f t="shared" si="2"/>
        <v>0.7970037490463004</v>
      </c>
      <c r="I35" s="4">
        <v>5516538.389999999</v>
      </c>
      <c r="J35" s="38">
        <f t="shared" si="3"/>
        <v>0.8745102270459681</v>
      </c>
      <c r="K35" s="4">
        <v>5863733.710000001</v>
      </c>
      <c r="L35" s="38">
        <f t="shared" si="4"/>
        <v>0.9917069050840922</v>
      </c>
      <c r="M35" s="4">
        <v>5268152.07</v>
      </c>
      <c r="N35" s="38">
        <f t="shared" si="5"/>
        <v>0.9009675553345114</v>
      </c>
      <c r="O35" s="4"/>
      <c r="P35" s="38" t="e">
        <f t="shared" si="6"/>
        <v>#DIV/0!</v>
      </c>
      <c r="Q35" s="4"/>
      <c r="R35" s="38" t="e">
        <f t="shared" si="7"/>
        <v>#DIV/0!</v>
      </c>
      <c r="S35" s="4"/>
      <c r="T35" s="38" t="e">
        <f t="shared" si="8"/>
        <v>#DIV/0!</v>
      </c>
      <c r="U35" s="4"/>
      <c r="V35" s="38" t="e">
        <f t="shared" si="9"/>
        <v>#DIV/0!</v>
      </c>
      <c r="W35" s="4"/>
      <c r="X35" s="38" t="e">
        <f t="shared" si="10"/>
        <v>#DIV/0!</v>
      </c>
      <c r="Y35" s="4"/>
      <c r="Z35" s="38" t="e">
        <f t="shared" si="11"/>
        <v>#DIV/0!</v>
      </c>
      <c r="AA35" s="23">
        <f t="shared" si="12"/>
        <v>31310130.739999995</v>
      </c>
      <c r="AB35" s="8"/>
    </row>
    <row r="36" spans="1:28" ht="15" customHeight="1">
      <c r="A36" s="2" t="s">
        <v>57</v>
      </c>
      <c r="B36" s="3" t="s">
        <v>88</v>
      </c>
      <c r="C36" s="40">
        <v>3721930.14</v>
      </c>
      <c r="D36" s="38">
        <f t="shared" si="0"/>
        <v>0.8650078507321298</v>
      </c>
      <c r="E36" s="40">
        <v>120496409.02999997</v>
      </c>
      <c r="F36" s="38">
        <f t="shared" si="1"/>
        <v>21.122295987314146</v>
      </c>
      <c r="G36" s="40">
        <v>75262860.42999995</v>
      </c>
      <c r="H36" s="38">
        <f t="shared" si="2"/>
        <v>11.609936752054956</v>
      </c>
      <c r="I36" s="4">
        <v>66862863.60000001</v>
      </c>
      <c r="J36" s="38">
        <f t="shared" si="3"/>
        <v>10.599447315326238</v>
      </c>
      <c r="K36" s="4">
        <v>50092307.95</v>
      </c>
      <c r="L36" s="38">
        <f t="shared" si="4"/>
        <v>8.4718867094689</v>
      </c>
      <c r="M36" s="4">
        <v>54579982.82000001</v>
      </c>
      <c r="N36" s="38">
        <f t="shared" si="5"/>
        <v>9.334353495899567</v>
      </c>
      <c r="O36" s="4"/>
      <c r="P36" s="38" t="e">
        <f t="shared" si="6"/>
        <v>#DIV/0!</v>
      </c>
      <c r="Q36" s="4"/>
      <c r="R36" s="38" t="e">
        <f t="shared" si="7"/>
        <v>#DIV/0!</v>
      </c>
      <c r="S36" s="4"/>
      <c r="T36" s="38" t="e">
        <f t="shared" si="8"/>
        <v>#DIV/0!</v>
      </c>
      <c r="U36" s="4"/>
      <c r="V36" s="38" t="e">
        <f t="shared" si="9"/>
        <v>#DIV/0!</v>
      </c>
      <c r="W36" s="4"/>
      <c r="X36" s="38" t="e">
        <f t="shared" si="10"/>
        <v>#DIV/0!</v>
      </c>
      <c r="Y36" s="4"/>
      <c r="Z36" s="38" t="e">
        <f t="shared" si="11"/>
        <v>#DIV/0!</v>
      </c>
      <c r="AA36" s="23">
        <f t="shared" si="12"/>
        <v>371016353.9699999</v>
      </c>
      <c r="AB36" s="8"/>
    </row>
    <row r="37" spans="1:28" ht="15" customHeight="1">
      <c r="A37" s="2" t="s">
        <v>58</v>
      </c>
      <c r="B37" s="3" t="s">
        <v>89</v>
      </c>
      <c r="C37" s="40">
        <v>59494935.7</v>
      </c>
      <c r="D37" s="38">
        <f t="shared" si="0"/>
        <v>13.827123165536701</v>
      </c>
      <c r="E37" s="40">
        <v>13583683.469999999</v>
      </c>
      <c r="F37" s="38">
        <f t="shared" si="1"/>
        <v>2.381138036901103</v>
      </c>
      <c r="G37" s="40">
        <v>31686150.339999992</v>
      </c>
      <c r="H37" s="38">
        <f t="shared" si="2"/>
        <v>4.887858357518247</v>
      </c>
      <c r="I37" s="4">
        <v>76251988.29999998</v>
      </c>
      <c r="J37" s="38">
        <f t="shared" si="3"/>
        <v>12.087859974258153</v>
      </c>
      <c r="K37" s="4">
        <v>36835266.17999999</v>
      </c>
      <c r="L37" s="38">
        <f t="shared" si="4"/>
        <v>6.2297828700881634</v>
      </c>
      <c r="M37" s="4">
        <v>29434926.89</v>
      </c>
      <c r="N37" s="38">
        <f t="shared" si="5"/>
        <v>5.034006947626584</v>
      </c>
      <c r="O37" s="4"/>
      <c r="P37" s="38" t="e">
        <f t="shared" si="6"/>
        <v>#DIV/0!</v>
      </c>
      <c r="Q37" s="4"/>
      <c r="R37" s="38" t="e">
        <f t="shared" si="7"/>
        <v>#DIV/0!</v>
      </c>
      <c r="S37" s="4"/>
      <c r="T37" s="38" t="e">
        <f t="shared" si="8"/>
        <v>#DIV/0!</v>
      </c>
      <c r="U37" s="4"/>
      <c r="V37" s="38" t="e">
        <f t="shared" si="9"/>
        <v>#DIV/0!</v>
      </c>
      <c r="W37" s="4"/>
      <c r="X37" s="38" t="e">
        <f t="shared" si="10"/>
        <v>#DIV/0!</v>
      </c>
      <c r="Y37" s="4"/>
      <c r="Z37" s="38" t="e">
        <f t="shared" si="11"/>
        <v>#DIV/0!</v>
      </c>
      <c r="AA37" s="23">
        <f t="shared" si="12"/>
        <v>247286950.87999994</v>
      </c>
      <c r="AB37" s="8"/>
    </row>
    <row r="38" spans="1:28" ht="15" customHeight="1">
      <c r="A38" s="2" t="s">
        <v>59</v>
      </c>
      <c r="B38" s="3" t="s">
        <v>90</v>
      </c>
      <c r="C38" s="40">
        <v>7605856.839999998</v>
      </c>
      <c r="D38" s="38">
        <f t="shared" si="0"/>
        <v>1.7676650637361684</v>
      </c>
      <c r="E38" s="40">
        <v>10698577.550000008</v>
      </c>
      <c r="F38" s="38">
        <f t="shared" si="1"/>
        <v>1.8753963165663512</v>
      </c>
      <c r="G38" s="40">
        <v>19937026.700000033</v>
      </c>
      <c r="H38" s="38">
        <f t="shared" si="2"/>
        <v>3.075456044170862</v>
      </c>
      <c r="I38" s="4">
        <v>16161542.010000007</v>
      </c>
      <c r="J38" s="38">
        <f t="shared" si="3"/>
        <v>2.5620113145950687</v>
      </c>
      <c r="K38" s="4">
        <v>17507463.200000018</v>
      </c>
      <c r="L38" s="38">
        <f t="shared" si="4"/>
        <v>2.9609584958362056</v>
      </c>
      <c r="M38" s="4">
        <v>17130813.300000012</v>
      </c>
      <c r="N38" s="38">
        <f t="shared" si="5"/>
        <v>2.929738317100809</v>
      </c>
      <c r="O38" s="4"/>
      <c r="P38" s="38" t="e">
        <f t="shared" si="6"/>
        <v>#DIV/0!</v>
      </c>
      <c r="Q38" s="4"/>
      <c r="R38" s="38" t="e">
        <f t="shared" si="7"/>
        <v>#DIV/0!</v>
      </c>
      <c r="S38" s="4"/>
      <c r="T38" s="38" t="e">
        <f t="shared" si="8"/>
        <v>#DIV/0!</v>
      </c>
      <c r="U38" s="4"/>
      <c r="V38" s="38" t="e">
        <f t="shared" si="9"/>
        <v>#DIV/0!</v>
      </c>
      <c r="W38" s="4"/>
      <c r="X38" s="38" t="e">
        <f t="shared" si="10"/>
        <v>#DIV/0!</v>
      </c>
      <c r="Y38" s="4"/>
      <c r="Z38" s="38" t="e">
        <f t="shared" si="11"/>
        <v>#DIV/0!</v>
      </c>
      <c r="AA38" s="23">
        <f t="shared" si="12"/>
        <v>89041279.60000008</v>
      </c>
      <c r="AB38" s="8"/>
    </row>
    <row r="39" spans="1:28" ht="15" customHeight="1">
      <c r="A39" s="2" t="s">
        <v>60</v>
      </c>
      <c r="B39" s="3" t="s">
        <v>91</v>
      </c>
      <c r="C39" s="40">
        <v>1903388.1900000002</v>
      </c>
      <c r="D39" s="38">
        <f t="shared" si="0"/>
        <v>0.44236341505883797</v>
      </c>
      <c r="E39" s="40">
        <v>2238168.190000001</v>
      </c>
      <c r="F39" s="38">
        <f t="shared" si="1"/>
        <v>0.3923374261452146</v>
      </c>
      <c r="G39" s="40">
        <v>3507856.010000002</v>
      </c>
      <c r="H39" s="38">
        <f t="shared" si="2"/>
        <v>0.541116643437889</v>
      </c>
      <c r="I39" s="4">
        <v>3424845.8499999987</v>
      </c>
      <c r="J39" s="38">
        <f t="shared" si="3"/>
        <v>0.5429242960241488</v>
      </c>
      <c r="K39" s="4">
        <v>3310459.6100000003</v>
      </c>
      <c r="L39" s="38">
        <f t="shared" si="4"/>
        <v>0.5598831421420382</v>
      </c>
      <c r="M39" s="4">
        <v>4013014.5200000014</v>
      </c>
      <c r="N39" s="38">
        <f t="shared" si="5"/>
        <v>0.686311980665034</v>
      </c>
      <c r="O39" s="4"/>
      <c r="P39" s="38" t="e">
        <f t="shared" si="6"/>
        <v>#DIV/0!</v>
      </c>
      <c r="Q39" s="4"/>
      <c r="R39" s="38" t="e">
        <f t="shared" si="7"/>
        <v>#DIV/0!</v>
      </c>
      <c r="S39" s="4"/>
      <c r="T39" s="38" t="e">
        <f t="shared" si="8"/>
        <v>#DIV/0!</v>
      </c>
      <c r="U39" s="4"/>
      <c r="V39" s="38" t="e">
        <f t="shared" si="9"/>
        <v>#DIV/0!</v>
      </c>
      <c r="W39" s="4"/>
      <c r="X39" s="38" t="e">
        <f t="shared" si="10"/>
        <v>#DIV/0!</v>
      </c>
      <c r="Y39" s="4"/>
      <c r="Z39" s="38" t="e">
        <f t="shared" si="11"/>
        <v>#DIV/0!</v>
      </c>
      <c r="AA39" s="23">
        <f t="shared" si="12"/>
        <v>18397732.370000005</v>
      </c>
      <c r="AB39" s="8"/>
    </row>
    <row r="40" spans="1:28" ht="15" customHeight="1">
      <c r="A40" s="2" t="s">
        <v>61</v>
      </c>
      <c r="B40" s="3" t="s">
        <v>92</v>
      </c>
      <c r="C40" s="40">
        <v>5879534.820000016</v>
      </c>
      <c r="D40" s="38">
        <f t="shared" si="0"/>
        <v>1.3664533149869742</v>
      </c>
      <c r="E40" s="40">
        <v>10194040.32</v>
      </c>
      <c r="F40" s="38">
        <f t="shared" si="1"/>
        <v>1.7869539738071867</v>
      </c>
      <c r="G40" s="40">
        <v>17576341.710000016</v>
      </c>
      <c r="H40" s="38">
        <f t="shared" si="2"/>
        <v>2.7113002936607336</v>
      </c>
      <c r="I40" s="4">
        <v>14482887.450000007</v>
      </c>
      <c r="J40" s="38">
        <f t="shared" si="3"/>
        <v>2.2959023026359673</v>
      </c>
      <c r="K40" s="4">
        <v>14518601.100000007</v>
      </c>
      <c r="L40" s="38">
        <f t="shared" si="4"/>
        <v>2.4554656938934394</v>
      </c>
      <c r="M40" s="4">
        <v>12735821.829999996</v>
      </c>
      <c r="N40" s="38">
        <f t="shared" si="5"/>
        <v>2.1781000447375085</v>
      </c>
      <c r="O40" s="4"/>
      <c r="P40" s="38" t="e">
        <f t="shared" si="6"/>
        <v>#DIV/0!</v>
      </c>
      <c r="Q40" s="4"/>
      <c r="R40" s="38" t="e">
        <f t="shared" si="7"/>
        <v>#DIV/0!</v>
      </c>
      <c r="S40" s="4"/>
      <c r="T40" s="38" t="e">
        <f t="shared" si="8"/>
        <v>#DIV/0!</v>
      </c>
      <c r="U40" s="4"/>
      <c r="V40" s="38" t="e">
        <f t="shared" si="9"/>
        <v>#DIV/0!</v>
      </c>
      <c r="W40" s="4"/>
      <c r="X40" s="38" t="e">
        <f t="shared" si="10"/>
        <v>#DIV/0!</v>
      </c>
      <c r="Y40" s="4"/>
      <c r="Z40" s="38" t="e">
        <f t="shared" si="11"/>
        <v>#DIV/0!</v>
      </c>
      <c r="AA40" s="23">
        <f t="shared" si="12"/>
        <v>75387227.23000005</v>
      </c>
      <c r="AB40" s="8"/>
    </row>
    <row r="41" spans="1:28" ht="15" customHeight="1">
      <c r="A41" s="2" t="s">
        <v>62</v>
      </c>
      <c r="B41" s="3" t="s">
        <v>93</v>
      </c>
      <c r="C41" s="40">
        <v>19858538.470000006</v>
      </c>
      <c r="D41" s="38">
        <f t="shared" si="0"/>
        <v>4.615291269442263</v>
      </c>
      <c r="E41" s="40">
        <v>25130122.45</v>
      </c>
      <c r="F41" s="38">
        <f t="shared" si="1"/>
        <v>4.4051593641615785</v>
      </c>
      <c r="G41" s="40">
        <v>25216375.8</v>
      </c>
      <c r="H41" s="38">
        <f t="shared" si="2"/>
        <v>3.889840573178032</v>
      </c>
      <c r="I41" s="4">
        <v>26167712.060000002</v>
      </c>
      <c r="J41" s="38">
        <f t="shared" si="3"/>
        <v>4.148241197114941</v>
      </c>
      <c r="K41" s="4">
        <v>23970776.64000001</v>
      </c>
      <c r="L41" s="38">
        <f t="shared" si="4"/>
        <v>4.054069623519187</v>
      </c>
      <c r="M41" s="4">
        <v>26639913.44</v>
      </c>
      <c r="N41" s="38">
        <f t="shared" si="5"/>
        <v>4.555999403099955</v>
      </c>
      <c r="O41" s="4"/>
      <c r="P41" s="38" t="e">
        <f t="shared" si="6"/>
        <v>#DIV/0!</v>
      </c>
      <c r="Q41" s="4"/>
      <c r="R41" s="38" t="e">
        <f t="shared" si="7"/>
        <v>#DIV/0!</v>
      </c>
      <c r="S41" s="4"/>
      <c r="T41" s="38" t="e">
        <f t="shared" si="8"/>
        <v>#DIV/0!</v>
      </c>
      <c r="U41" s="4"/>
      <c r="V41" s="38" t="e">
        <f t="shared" si="9"/>
        <v>#DIV/0!</v>
      </c>
      <c r="W41" s="4"/>
      <c r="X41" s="38" t="e">
        <f t="shared" si="10"/>
        <v>#DIV/0!</v>
      </c>
      <c r="Y41" s="4"/>
      <c r="Z41" s="38" t="e">
        <f t="shared" si="11"/>
        <v>#DIV/0!</v>
      </c>
      <c r="AA41" s="23">
        <f t="shared" si="12"/>
        <v>146983438.86</v>
      </c>
      <c r="AB41" s="8"/>
    </row>
    <row r="42" spans="1:28" ht="15" customHeight="1">
      <c r="A42" s="2" t="s">
        <v>63</v>
      </c>
      <c r="B42" s="3" t="s">
        <v>94</v>
      </c>
      <c r="C42" s="40">
        <v>24865392.580000006</v>
      </c>
      <c r="D42" s="38">
        <f t="shared" si="0"/>
        <v>5.778926251752928</v>
      </c>
      <c r="E42" s="40">
        <v>29246017.51</v>
      </c>
      <c r="F42" s="38">
        <f t="shared" si="1"/>
        <v>5.1266510203021305</v>
      </c>
      <c r="G42" s="40">
        <v>31025876.44000001</v>
      </c>
      <c r="H42" s="38">
        <f t="shared" si="2"/>
        <v>4.786005489128237</v>
      </c>
      <c r="I42" s="4">
        <v>29053032.660000015</v>
      </c>
      <c r="J42" s="38">
        <f t="shared" si="3"/>
        <v>4.605637157157633</v>
      </c>
      <c r="K42" s="4">
        <v>34571892.68000003</v>
      </c>
      <c r="L42" s="38">
        <f t="shared" si="4"/>
        <v>5.8469886915417595</v>
      </c>
      <c r="M42" s="4">
        <v>33278161.36999999</v>
      </c>
      <c r="N42" s="38">
        <f t="shared" si="5"/>
        <v>5.691282881960593</v>
      </c>
      <c r="O42" s="4"/>
      <c r="P42" s="38" t="e">
        <f t="shared" si="6"/>
        <v>#DIV/0!</v>
      </c>
      <c r="Q42" s="4"/>
      <c r="R42" s="38" t="e">
        <f t="shared" si="7"/>
        <v>#DIV/0!</v>
      </c>
      <c r="S42" s="4"/>
      <c r="T42" s="38" t="e">
        <f t="shared" si="8"/>
        <v>#DIV/0!</v>
      </c>
      <c r="U42" s="4"/>
      <c r="V42" s="38" t="e">
        <f t="shared" si="9"/>
        <v>#DIV/0!</v>
      </c>
      <c r="W42" s="4"/>
      <c r="X42" s="38" t="e">
        <f t="shared" si="10"/>
        <v>#DIV/0!</v>
      </c>
      <c r="Y42" s="4"/>
      <c r="Z42" s="38" t="e">
        <f t="shared" si="11"/>
        <v>#DIV/0!</v>
      </c>
      <c r="AA42" s="23">
        <f t="shared" si="12"/>
        <v>182040373.24000007</v>
      </c>
      <c r="AB42" s="8"/>
    </row>
    <row r="43" spans="1:28" ht="15" customHeight="1">
      <c r="A43" s="2" t="s">
        <v>64</v>
      </c>
      <c r="B43" s="3" t="s">
        <v>95</v>
      </c>
      <c r="C43" s="40">
        <v>25023305.719999988</v>
      </c>
      <c r="D43" s="38">
        <f t="shared" si="0"/>
        <v>5.815626592891987</v>
      </c>
      <c r="E43" s="40">
        <v>27798724.739999942</v>
      </c>
      <c r="F43" s="38">
        <f t="shared" si="1"/>
        <v>4.87294929994107</v>
      </c>
      <c r="G43" s="40">
        <v>30272241.42000001</v>
      </c>
      <c r="H43" s="38">
        <f t="shared" si="2"/>
        <v>4.669750873420779</v>
      </c>
      <c r="I43" s="4">
        <v>30833488.69000001</v>
      </c>
      <c r="J43" s="38">
        <f t="shared" si="3"/>
        <v>4.887884265210599</v>
      </c>
      <c r="K43" s="4">
        <v>34344120.13000005</v>
      </c>
      <c r="L43" s="38">
        <f t="shared" si="4"/>
        <v>5.808466544767192</v>
      </c>
      <c r="M43" s="4">
        <v>36011730.21000002</v>
      </c>
      <c r="N43" s="38">
        <f t="shared" si="5"/>
        <v>6.15878207378127</v>
      </c>
      <c r="O43" s="4"/>
      <c r="P43" s="38" t="e">
        <f t="shared" si="6"/>
        <v>#DIV/0!</v>
      </c>
      <c r="Q43" s="4"/>
      <c r="R43" s="38" t="e">
        <f t="shared" si="7"/>
        <v>#DIV/0!</v>
      </c>
      <c r="S43" s="4"/>
      <c r="T43" s="38" t="e">
        <f t="shared" si="8"/>
        <v>#DIV/0!</v>
      </c>
      <c r="U43" s="4"/>
      <c r="V43" s="38" t="e">
        <f t="shared" si="9"/>
        <v>#DIV/0!</v>
      </c>
      <c r="W43" s="4"/>
      <c r="X43" s="38" t="e">
        <f t="shared" si="10"/>
        <v>#DIV/0!</v>
      </c>
      <c r="Y43" s="4"/>
      <c r="Z43" s="38" t="e">
        <f t="shared" si="11"/>
        <v>#DIV/0!</v>
      </c>
      <c r="AA43" s="23">
        <f t="shared" si="12"/>
        <v>184283610.91000003</v>
      </c>
      <c r="AB43" s="8"/>
    </row>
    <row r="44" spans="1:28" ht="15" customHeight="1">
      <c r="A44" s="2" t="s">
        <v>65</v>
      </c>
      <c r="B44" s="3" t="s">
        <v>96</v>
      </c>
      <c r="C44" s="40">
        <v>12648254.030000007</v>
      </c>
      <c r="D44" s="38">
        <f t="shared" si="0"/>
        <v>2.9395605566106364</v>
      </c>
      <c r="E44" s="40">
        <v>13209425.330000004</v>
      </c>
      <c r="F44" s="38">
        <f t="shared" si="1"/>
        <v>2.315532835282411</v>
      </c>
      <c r="G44" s="40">
        <v>19388996.129999988</v>
      </c>
      <c r="H44" s="38">
        <f t="shared" si="2"/>
        <v>2.99091766468938</v>
      </c>
      <c r="I44" s="4">
        <v>16710479.389999993</v>
      </c>
      <c r="J44" s="38">
        <f t="shared" si="3"/>
        <v>2.6490317101547207</v>
      </c>
      <c r="K44" s="4">
        <v>19603691.759999998</v>
      </c>
      <c r="L44" s="38">
        <f t="shared" si="4"/>
        <v>3.3154842025614624</v>
      </c>
      <c r="M44" s="4">
        <v>18885077.169999994</v>
      </c>
      <c r="N44" s="38">
        <f t="shared" si="5"/>
        <v>3.229755250811977</v>
      </c>
      <c r="O44" s="4"/>
      <c r="P44" s="38" t="e">
        <f t="shared" si="6"/>
        <v>#DIV/0!</v>
      </c>
      <c r="Q44" s="4"/>
      <c r="R44" s="38" t="e">
        <f t="shared" si="7"/>
        <v>#DIV/0!</v>
      </c>
      <c r="S44" s="4"/>
      <c r="T44" s="38" t="e">
        <f t="shared" si="8"/>
        <v>#DIV/0!</v>
      </c>
      <c r="U44" s="4"/>
      <c r="V44" s="38" t="e">
        <f t="shared" si="9"/>
        <v>#DIV/0!</v>
      </c>
      <c r="W44" s="4"/>
      <c r="X44" s="38" t="e">
        <f t="shared" si="10"/>
        <v>#DIV/0!</v>
      </c>
      <c r="Y44" s="4"/>
      <c r="Z44" s="38" t="e">
        <f t="shared" si="11"/>
        <v>#DIV/0!</v>
      </c>
      <c r="AA44" s="23">
        <f>+C44+E44+G44+I44+K44+M44+O44+Q44+S44+U44+W44+Y44</f>
        <v>100445923.80999997</v>
      </c>
      <c r="AB44" s="8"/>
    </row>
    <row r="45" spans="1:28" ht="15" customHeight="1">
      <c r="A45" s="2" t="s">
        <v>164</v>
      </c>
      <c r="B45" s="3" t="s">
        <v>162</v>
      </c>
      <c r="C45" s="40">
        <v>3439508.62</v>
      </c>
      <c r="D45" s="38">
        <f t="shared" si="0"/>
        <v>0.7993707154752866</v>
      </c>
      <c r="E45" s="40">
        <v>4712162.42</v>
      </c>
      <c r="F45" s="38">
        <f t="shared" si="1"/>
        <v>0.8260137391377209</v>
      </c>
      <c r="G45" s="40">
        <v>5933153.12</v>
      </c>
      <c r="H45" s="38">
        <f t="shared" si="2"/>
        <v>0.9152393633447448</v>
      </c>
      <c r="I45" s="4">
        <v>7400655.02</v>
      </c>
      <c r="J45" s="38">
        <f t="shared" si="3"/>
        <v>1.1731901501059046</v>
      </c>
      <c r="K45" s="4">
        <v>10400468.139999999</v>
      </c>
      <c r="L45" s="38">
        <f t="shared" si="4"/>
        <v>1.7589843912855827</v>
      </c>
      <c r="M45" s="4">
        <v>8206221.26</v>
      </c>
      <c r="N45" s="38">
        <f t="shared" si="5"/>
        <v>1.4034407148684098</v>
      </c>
      <c r="O45" s="4"/>
      <c r="P45" s="38" t="e">
        <f t="shared" si="6"/>
        <v>#DIV/0!</v>
      </c>
      <c r="Q45" s="4"/>
      <c r="R45" s="38" t="e">
        <f t="shared" si="7"/>
        <v>#DIV/0!</v>
      </c>
      <c r="S45" s="4"/>
      <c r="T45" s="38" t="e">
        <f t="shared" si="8"/>
        <v>#DIV/0!</v>
      </c>
      <c r="U45" s="4"/>
      <c r="V45" s="38" t="e">
        <f t="shared" si="9"/>
        <v>#DIV/0!</v>
      </c>
      <c r="W45" s="4"/>
      <c r="X45" s="38" t="e">
        <f t="shared" si="10"/>
        <v>#DIV/0!</v>
      </c>
      <c r="Y45" s="4"/>
      <c r="Z45" s="38" t="e">
        <f t="shared" si="11"/>
        <v>#DIV/0!</v>
      </c>
      <c r="AA45" s="23">
        <f>+C45+E45+G45+I45+K45+M45+O45+Q45+S45+U45+W45+Y45</f>
        <v>40092168.58</v>
      </c>
      <c r="AB45" s="8"/>
    </row>
    <row r="46" spans="1:28" ht="15" customHeight="1">
      <c r="A46" s="2" t="s">
        <v>165</v>
      </c>
      <c r="B46" s="3" t="s">
        <v>166</v>
      </c>
      <c r="C46" s="40">
        <v>454513.4</v>
      </c>
      <c r="D46" s="38">
        <f t="shared" si="0"/>
        <v>0.10563273475706687</v>
      </c>
      <c r="E46" s="40">
        <v>931076.6699999999</v>
      </c>
      <c r="F46" s="38">
        <f t="shared" si="1"/>
        <v>0.163212141913096</v>
      </c>
      <c r="G46" s="40">
        <v>18721535.009999998</v>
      </c>
      <c r="H46" s="38">
        <f t="shared" si="2"/>
        <v>2.8879561064469454</v>
      </c>
      <c r="I46" s="4">
        <v>6677709.100000001</v>
      </c>
      <c r="J46" s="38">
        <f t="shared" si="3"/>
        <v>1.0585850198693043</v>
      </c>
      <c r="K46" s="4">
        <v>2664979.5300000003</v>
      </c>
      <c r="L46" s="38">
        <f t="shared" si="4"/>
        <v>0.45071599982475297</v>
      </c>
      <c r="M46" s="4">
        <v>3194967.7199999993</v>
      </c>
      <c r="N46" s="38">
        <f t="shared" si="5"/>
        <v>0.5464083454335587</v>
      </c>
      <c r="O46" s="4"/>
      <c r="P46" s="38" t="e">
        <f t="shared" si="6"/>
        <v>#DIV/0!</v>
      </c>
      <c r="Q46" s="4"/>
      <c r="R46" s="38" t="e">
        <f t="shared" si="7"/>
        <v>#DIV/0!</v>
      </c>
      <c r="S46" s="4"/>
      <c r="T46" s="38" t="e">
        <f t="shared" si="8"/>
        <v>#DIV/0!</v>
      </c>
      <c r="U46" s="4"/>
      <c r="V46" s="38" t="e">
        <f t="shared" si="9"/>
        <v>#DIV/0!</v>
      </c>
      <c r="W46" s="4"/>
      <c r="X46" s="38" t="e">
        <f t="shared" si="10"/>
        <v>#DIV/0!</v>
      </c>
      <c r="Y46" s="4"/>
      <c r="Z46" s="38" t="e">
        <f t="shared" si="11"/>
        <v>#DIV/0!</v>
      </c>
      <c r="AA46" s="23">
        <f t="shared" si="12"/>
        <v>32644781.43</v>
      </c>
      <c r="AB46" s="8"/>
    </row>
    <row r="47" spans="1:28" ht="18" customHeight="1">
      <c r="A47" s="55" t="s">
        <v>7</v>
      </c>
      <c r="B47" s="56"/>
      <c r="C47" s="41">
        <f>SUM(C13:C46)</f>
        <v>430277035.84999996</v>
      </c>
      <c r="D47" s="39">
        <f t="shared" si="0"/>
        <v>100</v>
      </c>
      <c r="E47" s="41">
        <f>SUM(E13:E46)</f>
        <v>570470223.04</v>
      </c>
      <c r="F47" s="39">
        <f t="shared" si="1"/>
        <v>100</v>
      </c>
      <c r="G47" s="6">
        <f aca="true" t="shared" si="13" ref="G47:AA47">SUM(G13:G46)</f>
        <v>648262449.9800004</v>
      </c>
      <c r="H47" s="39">
        <f t="shared" si="2"/>
        <v>100</v>
      </c>
      <c r="I47" s="6">
        <f t="shared" si="13"/>
        <v>630814622.7900002</v>
      </c>
      <c r="J47" s="39">
        <f t="shared" si="3"/>
        <v>100</v>
      </c>
      <c r="K47" s="6">
        <f t="shared" si="13"/>
        <v>591276886.3400002</v>
      </c>
      <c r="L47" s="39">
        <f t="shared" si="4"/>
        <v>100</v>
      </c>
      <c r="M47" s="6">
        <f t="shared" si="13"/>
        <v>584721618.3100001</v>
      </c>
      <c r="N47" s="39">
        <f t="shared" si="5"/>
        <v>100</v>
      </c>
      <c r="O47" s="6">
        <f t="shared" si="13"/>
        <v>0</v>
      </c>
      <c r="P47" s="39" t="e">
        <f t="shared" si="6"/>
        <v>#DIV/0!</v>
      </c>
      <c r="Q47" s="6">
        <f t="shared" si="13"/>
        <v>0</v>
      </c>
      <c r="R47" s="39" t="e">
        <f t="shared" si="7"/>
        <v>#DIV/0!</v>
      </c>
      <c r="S47" s="6">
        <f t="shared" si="13"/>
        <v>0</v>
      </c>
      <c r="T47" s="39" t="e">
        <f t="shared" si="8"/>
        <v>#DIV/0!</v>
      </c>
      <c r="U47" s="6">
        <f t="shared" si="13"/>
        <v>0</v>
      </c>
      <c r="V47" s="39" t="e">
        <f t="shared" si="9"/>
        <v>#DIV/0!</v>
      </c>
      <c r="W47" s="6">
        <f t="shared" si="13"/>
        <v>0</v>
      </c>
      <c r="X47" s="39" t="e">
        <f t="shared" si="10"/>
        <v>#DIV/0!</v>
      </c>
      <c r="Y47" s="6">
        <f t="shared" si="13"/>
        <v>0</v>
      </c>
      <c r="Z47" s="39" t="e">
        <f t="shared" si="11"/>
        <v>#DIV/0!</v>
      </c>
      <c r="AA47" s="6">
        <f t="shared" si="13"/>
        <v>3455822836.310001</v>
      </c>
      <c r="AB47" s="17"/>
    </row>
    <row r="48" spans="1:4" ht="12.75">
      <c r="A48" s="32" t="s">
        <v>169</v>
      </c>
      <c r="C48" s="16">
        <v>1000000</v>
      </c>
      <c r="D48" s="16"/>
    </row>
    <row r="49" spans="1:27" s="44" customFormat="1" ht="12.75">
      <c r="A49" s="4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spans="1:27" s="15" customFormat="1" ht="12.75">
      <c r="A50" s="5" t="s">
        <v>145</v>
      </c>
      <c r="B50" s="21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5" customFormat="1" ht="12.75">
      <c r="A51" s="5" t="s">
        <v>127</v>
      </c>
      <c r="B51" s="17">
        <f aca="true" t="shared" si="14" ref="B51:B85">+AA13</f>
        <v>597460692.2200007</v>
      </c>
      <c r="C51" s="49">
        <f>+B51/$B$85*100</f>
        <v>17.28852202556619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</row>
    <row r="52" spans="1:28" s="15" customFormat="1" ht="12.75">
      <c r="A52" s="5" t="s">
        <v>128</v>
      </c>
      <c r="B52" s="17">
        <f t="shared" si="14"/>
        <v>20472427.109999996</v>
      </c>
      <c r="C52" s="49">
        <f aca="true" t="shared" si="15" ref="C52:C84">+B52/$B$85*100</f>
        <v>0.5924038378037831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</row>
    <row r="53" spans="1:28" s="15" customFormat="1" ht="12.75">
      <c r="A53" s="5" t="s">
        <v>129</v>
      </c>
      <c r="B53" s="17">
        <f t="shared" si="14"/>
        <v>33789456.84000001</v>
      </c>
      <c r="C53" s="49">
        <f t="shared" si="15"/>
        <v>0.9777543132413332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spans="1:28" s="15" customFormat="1" ht="12.75">
      <c r="A54" s="5" t="s">
        <v>130</v>
      </c>
      <c r="B54" s="17">
        <f t="shared" si="14"/>
        <v>26367929.12</v>
      </c>
      <c r="C54" s="49">
        <f t="shared" si="15"/>
        <v>0.7630000254340207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spans="1:28" s="15" customFormat="1" ht="12.75">
      <c r="A55" s="5" t="s">
        <v>131</v>
      </c>
      <c r="B55" s="17">
        <f t="shared" si="14"/>
        <v>21172503.80999999</v>
      </c>
      <c r="C55" s="49">
        <f t="shared" si="15"/>
        <v>0.612661725234943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1:28" s="15" customFormat="1" ht="12.75">
      <c r="A56" s="5" t="s">
        <v>132</v>
      </c>
      <c r="B56" s="17">
        <f t="shared" si="14"/>
        <v>123375058.15000008</v>
      </c>
      <c r="C56" s="49">
        <f t="shared" si="15"/>
        <v>3.570063165672445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1:28" s="15" customFormat="1" ht="12.75">
      <c r="A57" s="5" t="s">
        <v>133</v>
      </c>
      <c r="B57" s="17">
        <f t="shared" si="14"/>
        <v>86535396.05999999</v>
      </c>
      <c r="C57" s="49">
        <f t="shared" si="15"/>
        <v>2.504046074086346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1:28" s="15" customFormat="1" ht="12.75">
      <c r="A58" s="5" t="s">
        <v>158</v>
      </c>
      <c r="B58" s="17">
        <f t="shared" si="14"/>
        <v>108671385.99000005</v>
      </c>
      <c r="C58" s="49">
        <f t="shared" si="15"/>
        <v>3.1445878778333243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spans="1:28" s="15" customFormat="1" ht="12.75">
      <c r="A59" s="5" t="s">
        <v>134</v>
      </c>
      <c r="B59" s="17">
        <f t="shared" si="14"/>
        <v>24418618.269999996</v>
      </c>
      <c r="C59" s="49">
        <f t="shared" si="15"/>
        <v>0.706593463456399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5" customFormat="1" ht="12.75">
      <c r="A60" s="5" t="s">
        <v>135</v>
      </c>
      <c r="B60" s="17">
        <f t="shared" si="14"/>
        <v>55773808.04</v>
      </c>
      <c r="C60" s="49">
        <f t="shared" si="15"/>
        <v>1.6139081973181586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5" customFormat="1" ht="12.75">
      <c r="A61" s="5" t="s">
        <v>136</v>
      </c>
      <c r="B61" s="17">
        <f t="shared" si="14"/>
        <v>124019010.41000007</v>
      </c>
      <c r="C61" s="49">
        <f t="shared" si="15"/>
        <v>3.588696998785475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5" customFormat="1" ht="12.75">
      <c r="A62" s="5" t="s">
        <v>147</v>
      </c>
      <c r="B62" s="17">
        <f t="shared" si="14"/>
        <v>106125315.98999998</v>
      </c>
      <c r="C62" s="49">
        <f t="shared" si="15"/>
        <v>3.070913094124832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5" customFormat="1" ht="12.75">
      <c r="A63" s="5" t="s">
        <v>155</v>
      </c>
      <c r="B63" s="17">
        <f t="shared" si="14"/>
        <v>143164829.08</v>
      </c>
      <c r="C63" s="49">
        <f t="shared" si="15"/>
        <v>4.142713207858366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5" customFormat="1" ht="12.75">
      <c r="A64" s="5" t="s">
        <v>157</v>
      </c>
      <c r="B64" s="17">
        <f t="shared" si="14"/>
        <v>125917796.14000002</v>
      </c>
      <c r="C64" s="49">
        <f t="shared" si="15"/>
        <v>3.64364153211194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5" customFormat="1" ht="12.75">
      <c r="A65" s="5" t="s">
        <v>160</v>
      </c>
      <c r="B65" s="17">
        <f t="shared" si="14"/>
        <v>59647567.78</v>
      </c>
      <c r="C65" s="49">
        <f t="shared" si="15"/>
        <v>1.7260018989772479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5" customFormat="1" ht="12.75">
      <c r="A66" s="5" t="s">
        <v>154</v>
      </c>
      <c r="B66" s="17">
        <f t="shared" si="14"/>
        <v>42251842.89999999</v>
      </c>
      <c r="C66" s="49">
        <f t="shared" si="15"/>
        <v>1.2226275738462027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5" customFormat="1" ht="12.75">
      <c r="A67" s="5" t="s">
        <v>156</v>
      </c>
      <c r="B67" s="17">
        <f t="shared" si="14"/>
        <v>29238972.259999998</v>
      </c>
      <c r="C67" s="49">
        <f t="shared" si="15"/>
        <v>0.8460784491840527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5" customFormat="1" ht="12.75">
      <c r="A68" s="5" t="s">
        <v>148</v>
      </c>
      <c r="B68" s="17">
        <f t="shared" si="14"/>
        <v>30206360.220000006</v>
      </c>
      <c r="C68" s="49">
        <f t="shared" si="15"/>
        <v>0.8740714339469217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5" customFormat="1" ht="12.75">
      <c r="A69" s="5" t="s">
        <v>149</v>
      </c>
      <c r="B69" s="17">
        <f t="shared" si="14"/>
        <v>67215352.49000001</v>
      </c>
      <c r="C69" s="49">
        <f t="shared" si="15"/>
        <v>1.9449883768280802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5" customFormat="1" ht="12.75">
      <c r="A70" s="5" t="s">
        <v>137</v>
      </c>
      <c r="B70" s="17">
        <f t="shared" si="14"/>
        <v>36670460.17</v>
      </c>
      <c r="C70" s="49">
        <f t="shared" si="15"/>
        <v>1.0611209517081424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5" customFormat="1" ht="12.75">
      <c r="A71" s="5" t="s">
        <v>159</v>
      </c>
      <c r="B71" s="17">
        <f t="shared" si="14"/>
        <v>22342954.83999999</v>
      </c>
      <c r="C71" s="49">
        <f t="shared" si="15"/>
        <v>0.6465306787502153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5" customFormat="1" ht="12.75">
      <c r="A72" s="5" t="s">
        <v>138</v>
      </c>
      <c r="B72" s="17">
        <f t="shared" si="14"/>
        <v>52055126.80000001</v>
      </c>
      <c r="C72" s="49">
        <f t="shared" si="15"/>
        <v>1.5063019508136168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5" customFormat="1" ht="12.75">
      <c r="A73" s="5" t="s">
        <v>139</v>
      </c>
      <c r="B73" s="17">
        <f t="shared" si="14"/>
        <v>31310130.739999995</v>
      </c>
      <c r="C73" s="49">
        <f t="shared" si="15"/>
        <v>0.906010875645228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5" customFormat="1" ht="12.75">
      <c r="A74" s="5" t="s">
        <v>140</v>
      </c>
      <c r="B74" s="17">
        <f t="shared" si="14"/>
        <v>371016353.9699999</v>
      </c>
      <c r="C74" s="49">
        <f t="shared" si="15"/>
        <v>10.735977263410799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5" customFormat="1" ht="12.75">
      <c r="A75" s="5" t="s">
        <v>141</v>
      </c>
      <c r="B75" s="17">
        <f t="shared" si="14"/>
        <v>247286950.87999994</v>
      </c>
      <c r="C75" s="49">
        <f t="shared" si="15"/>
        <v>7.155660535655345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5" customFormat="1" ht="12.75">
      <c r="A76" s="5" t="s">
        <v>142</v>
      </c>
      <c r="B76" s="17">
        <f t="shared" si="14"/>
        <v>89041279.60000008</v>
      </c>
      <c r="C76" s="49">
        <f t="shared" si="15"/>
        <v>2.5765579955214095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5" customFormat="1" ht="12.75">
      <c r="A77" s="5" t="s">
        <v>143</v>
      </c>
      <c r="B77" s="17">
        <f t="shared" si="14"/>
        <v>18397732.370000005</v>
      </c>
      <c r="C77" s="49">
        <f t="shared" si="15"/>
        <v>0.5323690837590627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5" customFormat="1" ht="12.75">
      <c r="A78" s="5" t="s">
        <v>144</v>
      </c>
      <c r="B78" s="17">
        <f t="shared" si="14"/>
        <v>75387227.23000005</v>
      </c>
      <c r="C78" s="49">
        <f t="shared" si="15"/>
        <v>2.1814552076545604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5" customFormat="1" ht="12.75">
      <c r="A79" s="5" t="s">
        <v>150</v>
      </c>
      <c r="B79" s="17">
        <f t="shared" si="14"/>
        <v>146983438.86</v>
      </c>
      <c r="C79" s="49">
        <f t="shared" si="15"/>
        <v>4.2532110534041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5" customFormat="1" ht="12.75">
      <c r="A80" s="5" t="s">
        <v>151</v>
      </c>
      <c r="B80" s="17">
        <f t="shared" si="14"/>
        <v>182040373.24000007</v>
      </c>
      <c r="C80" s="49">
        <f t="shared" si="15"/>
        <v>5.2676419441216495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5" customFormat="1" ht="12.75">
      <c r="A81" s="5" t="s">
        <v>152</v>
      </c>
      <c r="B81" s="17">
        <f t="shared" si="14"/>
        <v>184283610.91000003</v>
      </c>
      <c r="C81" s="49">
        <f t="shared" si="15"/>
        <v>5.332553769069111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5" customFormat="1" ht="12.75">
      <c r="A82" s="5" t="s">
        <v>153</v>
      </c>
      <c r="B82" s="17">
        <f t="shared" si="14"/>
        <v>100445923.80999997</v>
      </c>
      <c r="C82" s="49">
        <f t="shared" si="15"/>
        <v>2.906570405016838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5" customFormat="1" ht="12.75">
      <c r="A83" s="5" t="s">
        <v>163</v>
      </c>
      <c r="B83" s="17">
        <f t="shared" si="14"/>
        <v>40092168.58</v>
      </c>
      <c r="C83" s="49">
        <f t="shared" si="15"/>
        <v>1.160133793861057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5" customFormat="1" ht="12.75">
      <c r="A84" s="12" t="s">
        <v>167</v>
      </c>
      <c r="B84" s="17">
        <f t="shared" si="14"/>
        <v>32644781.43</v>
      </c>
      <c r="C84" s="49">
        <f t="shared" si="15"/>
        <v>0.944631220298807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4" customFormat="1" ht="12.75">
      <c r="A85" s="11"/>
      <c r="B85" s="17">
        <f t="shared" si="14"/>
        <v>3455822836.310001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4" customFormat="1" ht="12.75">
      <c r="A86" s="47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</row>
    <row r="87" spans="1:27" s="44" customFormat="1" ht="12.75">
      <c r="A87" s="47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</row>
    <row r="88" spans="1:27" s="44" customFormat="1" ht="12.75">
      <c r="A88" s="47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</row>
    <row r="89" spans="1:27" s="44" customFormat="1" ht="12.75">
      <c r="A89" s="47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</row>
    <row r="90" spans="1:27" s="44" customFormat="1" ht="12.75">
      <c r="A90" s="47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</row>
    <row r="91" spans="1:27" s="44" customFormat="1" ht="12.75">
      <c r="A91" s="47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</row>
    <row r="92" spans="1:27" s="44" customFormat="1" ht="12.75">
      <c r="A92" s="47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</row>
    <row r="93" spans="1:27" s="44" customFormat="1" ht="12.75">
      <c r="A93" s="47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</row>
    <row r="94" spans="1:27" s="44" customFormat="1" ht="12.75">
      <c r="A94" s="47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</row>
    <row r="95" spans="1:27" s="44" customFormat="1" ht="12.75">
      <c r="A95" s="47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</row>
    <row r="96" spans="1:27" s="44" customFormat="1" ht="12.75">
      <c r="A96" s="47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</row>
    <row r="97" spans="1:27" s="44" customFormat="1" ht="12.75">
      <c r="A97" s="47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</row>
    <row r="98" spans="1:27" s="44" customFormat="1" ht="12.75">
      <c r="A98" s="47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</row>
    <row r="99" spans="1:27" s="44" customFormat="1" ht="12.75">
      <c r="A99" s="47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27" s="44" customFormat="1" ht="12.75">
      <c r="A100" s="47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1:27" s="44" customFormat="1" ht="12.75">
      <c r="A101" s="47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27" s="44" customFormat="1" ht="12.75">
      <c r="A102" s="47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1:27" s="44" customFormat="1" ht="12.75">
      <c r="A103" s="47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1:27" s="44" customFormat="1" ht="12.75">
      <c r="A104" s="47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</row>
    <row r="105" spans="1:27" s="44" customFormat="1" ht="12.75">
      <c r="A105" s="47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</row>
    <row r="106" spans="1:27" s="44" customFormat="1" ht="12.75">
      <c r="A106" s="47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s="44" customFormat="1" ht="12.75">
      <c r="A107" s="47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27" s="44" customFormat="1" ht="12.75">
      <c r="A108" s="47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s="44" customFormat="1" ht="12.75">
      <c r="A109" s="47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0" spans="1:27" s="44" customFormat="1" ht="12.75">
      <c r="A110" s="47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</row>
    <row r="111" spans="1:27" s="44" customFormat="1" ht="12.75">
      <c r="A111" s="47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1:27" s="44" customFormat="1" ht="12.75">
      <c r="A112" s="47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</row>
    <row r="113" spans="1:27" s="44" customFormat="1" ht="12.75">
      <c r="A113" s="47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</row>
    <row r="114" spans="1:27" s="44" customFormat="1" ht="12.75">
      <c r="A114" s="47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</row>
    <row r="115" spans="1:27" s="44" customFormat="1" ht="12.75">
      <c r="A115" s="47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1:27" s="44" customFormat="1" ht="12.75">
      <c r="A116" s="47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</row>
    <row r="117" spans="1:27" s="44" customFormat="1" ht="12.75">
      <c r="A117" s="47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</row>
    <row r="118" spans="1:27" s="44" customFormat="1" ht="12.75">
      <c r="A118" s="47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</row>
    <row r="119" spans="1:27" s="44" customFormat="1" ht="12.75">
      <c r="A119" s="47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</row>
    <row r="120" spans="1:27" s="44" customFormat="1" ht="12.75">
      <c r="A120" s="47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</row>
    <row r="121" spans="1:27" s="44" customFormat="1" ht="12.75">
      <c r="A121" s="47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</row>
    <row r="122" spans="1:27" s="44" customFormat="1" ht="12.75">
      <c r="A122" s="47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1:27" s="44" customFormat="1" ht="12.75">
      <c r="A123" s="47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</row>
    <row r="124" spans="1:27" s="44" customFormat="1" ht="12.75">
      <c r="A124" s="47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</row>
    <row r="125" spans="1:27" s="44" customFormat="1" ht="12.75">
      <c r="A125" s="47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</row>
    <row r="126" spans="1:27" s="44" customFormat="1" ht="12.75">
      <c r="A126" s="47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</row>
    <row r="127" spans="1:27" s="44" customFormat="1" ht="12.75">
      <c r="A127" s="47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</row>
    <row r="128" spans="1:27" s="44" customFormat="1" ht="12.75">
      <c r="A128" s="47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</row>
    <row r="129" spans="1:27" s="44" customFormat="1" ht="12.75">
      <c r="A129" s="47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</row>
    <row r="130" spans="1:27" s="44" customFormat="1" ht="12.75">
      <c r="A130" s="47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</row>
    <row r="131" spans="1:27" s="44" customFormat="1" ht="12.75">
      <c r="A131" s="47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</row>
    <row r="132" spans="1:27" s="44" customFormat="1" ht="12.75">
      <c r="A132" s="47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</row>
    <row r="133" spans="1:27" s="44" customFormat="1" ht="12.75">
      <c r="A133" s="47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</row>
    <row r="134" spans="1:27" s="44" customFormat="1" ht="12.75">
      <c r="A134" s="47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</row>
    <row r="135" spans="1:27" s="44" customFormat="1" ht="12.75">
      <c r="A135" s="47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</row>
    <row r="136" spans="1:27" s="44" customFormat="1" ht="12.75">
      <c r="A136" s="47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</row>
    <row r="137" spans="1:27" s="44" customFormat="1" ht="12.75">
      <c r="A137" s="47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</row>
    <row r="138" spans="1:27" s="44" customFormat="1" ht="12.75">
      <c r="A138" s="47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</row>
    <row r="139" spans="1:27" s="44" customFormat="1" ht="12.75">
      <c r="A139" s="47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</row>
    <row r="140" spans="1:27" s="44" customFormat="1" ht="12.75">
      <c r="A140" s="47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</row>
    <row r="141" spans="1:27" s="44" customFormat="1" ht="12.75">
      <c r="A141" s="47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</row>
    <row r="142" spans="1:27" s="44" customFormat="1" ht="12.75">
      <c r="A142" s="47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</row>
    <row r="143" spans="1:27" s="44" customFormat="1" ht="12.75">
      <c r="A143" s="47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</row>
    <row r="144" spans="1:27" s="44" customFormat="1" ht="12.75">
      <c r="A144" s="47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</row>
    <row r="145" spans="1:27" s="44" customFormat="1" ht="12.75">
      <c r="A145" s="47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</row>
    <row r="146" spans="1:27" s="44" customFormat="1" ht="12.75">
      <c r="A146" s="47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</row>
    <row r="147" spans="1:27" s="44" customFormat="1" ht="12.75">
      <c r="A147" s="47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</row>
    <row r="148" spans="1:27" s="44" customFormat="1" ht="12.75">
      <c r="A148" s="47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</row>
    <row r="149" spans="1:27" s="44" customFormat="1" ht="12.75">
      <c r="A149" s="47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</row>
    <row r="150" spans="1:27" s="44" customFormat="1" ht="12.75">
      <c r="A150" s="47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</row>
    <row r="151" spans="1:27" s="44" customFormat="1" ht="12.75">
      <c r="A151" s="47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</row>
    <row r="152" spans="1:27" s="44" customFormat="1" ht="12.75">
      <c r="A152" s="47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</row>
    <row r="153" spans="1:27" s="44" customFormat="1" ht="12.75">
      <c r="A153" s="47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7" bestFit="1" customWidth="1"/>
    <col min="10" max="10" width="15.57421875" style="17" bestFit="1" customWidth="1"/>
    <col min="11" max="14" width="11.421875" style="17" customWidth="1"/>
    <col min="15" max="15" width="11.421875" style="5" customWidth="1"/>
    <col min="16" max="19" width="11.421875" style="15" customWidth="1"/>
    <col min="20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0" t="s">
        <v>170</v>
      </c>
      <c r="P6" s="5"/>
      <c r="Q6" s="5"/>
      <c r="R6" s="5"/>
      <c r="S6" s="5"/>
    </row>
    <row r="7" spans="1:19" ht="15.75">
      <c r="A7" s="20" t="s">
        <v>9</v>
      </c>
      <c r="P7" s="5"/>
      <c r="Q7" s="5"/>
      <c r="R7" s="5"/>
      <c r="S7" s="5"/>
    </row>
    <row r="8" spans="1:19" ht="15.75">
      <c r="A8" s="20" t="s">
        <v>0</v>
      </c>
      <c r="P8" s="5"/>
      <c r="Q8" s="5"/>
      <c r="R8" s="5"/>
      <c r="S8" s="5"/>
    </row>
    <row r="9" spans="1:19" ht="12.75">
      <c r="A9" s="10"/>
      <c r="H9" s="19" t="s">
        <v>34</v>
      </c>
      <c r="P9" s="5"/>
      <c r="Q9" s="5"/>
      <c r="R9" s="5"/>
      <c r="S9" s="5"/>
    </row>
    <row r="10" spans="1:19" s="10" customFormat="1" ht="12.75">
      <c r="A10" s="61" t="s">
        <v>1</v>
      </c>
      <c r="B10" s="58" t="s">
        <v>33</v>
      </c>
      <c r="C10" s="55" t="s">
        <v>10</v>
      </c>
      <c r="D10" s="65"/>
      <c r="E10" s="65"/>
      <c r="F10" s="65"/>
      <c r="G10" s="56"/>
      <c r="H10" s="61" t="s">
        <v>30</v>
      </c>
      <c r="I10" s="33"/>
      <c r="J10" s="33"/>
      <c r="K10" s="33"/>
      <c r="L10" s="33"/>
      <c r="M10" s="33"/>
      <c r="N10" s="33"/>
      <c r="P10" s="22"/>
      <c r="Q10" s="22"/>
      <c r="R10" s="22"/>
      <c r="S10" s="22"/>
    </row>
    <row r="11" spans="1:19" s="10" customFormat="1" ht="12.75">
      <c r="A11" s="63"/>
      <c r="B11" s="60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0"/>
      <c r="I11" s="33"/>
      <c r="J11" s="33"/>
      <c r="K11" s="33"/>
      <c r="L11" s="33"/>
      <c r="M11" s="33"/>
      <c r="N11" s="33"/>
      <c r="P11" s="22"/>
      <c r="Q11" s="22"/>
      <c r="R11" s="22"/>
      <c r="S11" s="22"/>
    </row>
    <row r="12" spans="1:8" ht="15" customHeight="1">
      <c r="A12" s="2" t="s">
        <v>5</v>
      </c>
      <c r="B12" s="3" t="s">
        <v>6</v>
      </c>
      <c r="C12" s="40">
        <v>597332351.9599994</v>
      </c>
      <c r="D12" s="40">
        <v>0</v>
      </c>
      <c r="E12" s="40">
        <v>0</v>
      </c>
      <c r="F12" s="40">
        <v>128340.26</v>
      </c>
      <c r="G12" s="40">
        <v>0</v>
      </c>
      <c r="H12" s="51">
        <f>SUM(C12:G12)</f>
        <v>597460692.2199994</v>
      </c>
    </row>
    <row r="13" spans="1:8" ht="15" customHeight="1">
      <c r="A13" s="2" t="s">
        <v>35</v>
      </c>
      <c r="B13" s="3" t="s">
        <v>66</v>
      </c>
      <c r="C13" s="40">
        <v>20028234.11000001</v>
      </c>
      <c r="D13" s="40">
        <v>0</v>
      </c>
      <c r="E13" s="40">
        <v>0</v>
      </c>
      <c r="F13" s="40">
        <v>444193</v>
      </c>
      <c r="G13" s="40">
        <v>0</v>
      </c>
      <c r="H13" s="51">
        <f aca="true" t="shared" si="0" ref="H13:H45">SUM(C13:G13)</f>
        <v>20472427.11000001</v>
      </c>
    </row>
    <row r="14" spans="1:8" ht="15" customHeight="1">
      <c r="A14" s="2" t="s">
        <v>36</v>
      </c>
      <c r="B14" s="3" t="s">
        <v>67</v>
      </c>
      <c r="C14" s="40">
        <v>27656484.839999992</v>
      </c>
      <c r="D14" s="40">
        <v>0</v>
      </c>
      <c r="E14" s="40">
        <v>0</v>
      </c>
      <c r="F14" s="40">
        <v>6132972</v>
      </c>
      <c r="G14" s="40">
        <v>0</v>
      </c>
      <c r="H14" s="51">
        <f t="shared" si="0"/>
        <v>33789456.83999999</v>
      </c>
    </row>
    <row r="15" spans="1:8" ht="15" customHeight="1">
      <c r="A15" s="2" t="s">
        <v>37</v>
      </c>
      <c r="B15" s="3" t="s">
        <v>68</v>
      </c>
      <c r="C15" s="40">
        <v>17134405.920000006</v>
      </c>
      <c r="D15" s="40">
        <v>0</v>
      </c>
      <c r="E15" s="40">
        <v>0</v>
      </c>
      <c r="F15" s="40">
        <v>9233523.2</v>
      </c>
      <c r="G15" s="40">
        <v>0</v>
      </c>
      <c r="H15" s="51">
        <f t="shared" si="0"/>
        <v>26367929.120000005</v>
      </c>
    </row>
    <row r="16" spans="1:8" ht="15" customHeight="1">
      <c r="A16" s="2" t="s">
        <v>38</v>
      </c>
      <c r="B16" s="3" t="s">
        <v>69</v>
      </c>
      <c r="C16" s="40">
        <v>20514359.61</v>
      </c>
      <c r="D16" s="40">
        <v>0</v>
      </c>
      <c r="E16" s="40">
        <v>0</v>
      </c>
      <c r="F16" s="40">
        <v>658144.2000000001</v>
      </c>
      <c r="G16" s="40">
        <v>0</v>
      </c>
      <c r="H16" s="51">
        <f t="shared" si="0"/>
        <v>21172503.81</v>
      </c>
    </row>
    <row r="17" spans="1:8" ht="15" customHeight="1">
      <c r="A17" s="2" t="s">
        <v>39</v>
      </c>
      <c r="B17" s="3" t="s">
        <v>70</v>
      </c>
      <c r="C17" s="40">
        <v>106489172.26000008</v>
      </c>
      <c r="D17" s="40">
        <v>0</v>
      </c>
      <c r="E17" s="40">
        <v>0</v>
      </c>
      <c r="F17" s="40">
        <v>16885885.889999997</v>
      </c>
      <c r="G17" s="40">
        <v>0</v>
      </c>
      <c r="H17" s="51">
        <f t="shared" si="0"/>
        <v>123375058.15000008</v>
      </c>
    </row>
    <row r="18" spans="1:8" ht="15" customHeight="1">
      <c r="A18" s="2" t="s">
        <v>40</v>
      </c>
      <c r="B18" s="3" t="s">
        <v>71</v>
      </c>
      <c r="C18" s="40">
        <v>75805526.42000005</v>
      </c>
      <c r="D18" s="40">
        <v>0</v>
      </c>
      <c r="E18" s="40">
        <v>0</v>
      </c>
      <c r="F18" s="40">
        <v>10729869.639999999</v>
      </c>
      <c r="G18" s="40">
        <v>0</v>
      </c>
      <c r="H18" s="51">
        <f t="shared" si="0"/>
        <v>86535396.06000005</v>
      </c>
    </row>
    <row r="19" spans="1:8" ht="15" customHeight="1">
      <c r="A19" s="2" t="s">
        <v>41</v>
      </c>
      <c r="B19" s="3" t="s">
        <v>72</v>
      </c>
      <c r="C19" s="40">
        <v>90290439.7399999</v>
      </c>
      <c r="D19" s="40">
        <v>0</v>
      </c>
      <c r="E19" s="40">
        <v>0</v>
      </c>
      <c r="F19" s="40">
        <v>18380946.249999996</v>
      </c>
      <c r="G19" s="40">
        <v>0</v>
      </c>
      <c r="H19" s="51">
        <f t="shared" si="0"/>
        <v>108671385.9899999</v>
      </c>
    </row>
    <row r="20" spans="1:8" ht="15" customHeight="1">
      <c r="A20" s="2" t="s">
        <v>42</v>
      </c>
      <c r="B20" s="3" t="s">
        <v>73</v>
      </c>
      <c r="C20" s="40">
        <v>21546535.119999997</v>
      </c>
      <c r="D20" s="40">
        <v>0</v>
      </c>
      <c r="E20" s="40">
        <v>0</v>
      </c>
      <c r="F20" s="40">
        <v>2872083.1500000004</v>
      </c>
      <c r="G20" s="40">
        <v>0</v>
      </c>
      <c r="H20" s="51">
        <f t="shared" si="0"/>
        <v>24418618.269999996</v>
      </c>
    </row>
    <row r="21" spans="1:8" ht="15" customHeight="1">
      <c r="A21" s="2" t="s">
        <v>43</v>
      </c>
      <c r="B21" s="3" t="s">
        <v>74</v>
      </c>
      <c r="C21" s="40">
        <v>50816683.79000001</v>
      </c>
      <c r="D21" s="40">
        <v>0</v>
      </c>
      <c r="E21" s="40">
        <v>0</v>
      </c>
      <c r="F21" s="40">
        <v>4957124.25</v>
      </c>
      <c r="G21" s="40">
        <v>0</v>
      </c>
      <c r="H21" s="51">
        <f t="shared" si="0"/>
        <v>55773808.04000001</v>
      </c>
    </row>
    <row r="22" spans="1:8" ht="15" customHeight="1">
      <c r="A22" s="2" t="s">
        <v>44</v>
      </c>
      <c r="B22" s="3" t="s">
        <v>75</v>
      </c>
      <c r="C22" s="40">
        <v>99660871.87999998</v>
      </c>
      <c r="D22" s="40">
        <v>0</v>
      </c>
      <c r="E22" s="40">
        <v>0</v>
      </c>
      <c r="F22" s="40">
        <v>24358138.530000005</v>
      </c>
      <c r="G22" s="40">
        <v>0</v>
      </c>
      <c r="H22" s="51">
        <f t="shared" si="0"/>
        <v>124019010.40999998</v>
      </c>
    </row>
    <row r="23" spans="1:8" ht="15" customHeight="1">
      <c r="A23" s="2" t="s">
        <v>45</v>
      </c>
      <c r="B23" s="3" t="s">
        <v>76</v>
      </c>
      <c r="C23" s="40">
        <v>83442071.51999995</v>
      </c>
      <c r="D23" s="40">
        <v>0</v>
      </c>
      <c r="E23" s="40">
        <v>0</v>
      </c>
      <c r="F23" s="40">
        <v>22683244.47</v>
      </c>
      <c r="G23" s="40">
        <v>0</v>
      </c>
      <c r="H23" s="51">
        <f t="shared" si="0"/>
        <v>106125315.98999995</v>
      </c>
    </row>
    <row r="24" spans="1:8" ht="15" customHeight="1">
      <c r="A24" s="2" t="s">
        <v>46</v>
      </c>
      <c r="B24" s="3" t="s">
        <v>77</v>
      </c>
      <c r="C24" s="40">
        <v>125397052.39999995</v>
      </c>
      <c r="D24" s="40">
        <v>0</v>
      </c>
      <c r="E24" s="40">
        <v>0</v>
      </c>
      <c r="F24" s="40">
        <v>17767776.68</v>
      </c>
      <c r="G24" s="40">
        <v>0</v>
      </c>
      <c r="H24" s="51">
        <f t="shared" si="0"/>
        <v>143164829.07999995</v>
      </c>
    </row>
    <row r="25" spans="1:8" ht="15" customHeight="1">
      <c r="A25" s="2" t="s">
        <v>47</v>
      </c>
      <c r="B25" s="3" t="s">
        <v>78</v>
      </c>
      <c r="C25" s="40">
        <v>107043887.31000002</v>
      </c>
      <c r="D25" s="40">
        <v>0</v>
      </c>
      <c r="E25" s="40">
        <v>0</v>
      </c>
      <c r="F25" s="40">
        <v>18873908.830000002</v>
      </c>
      <c r="G25" s="40">
        <v>0</v>
      </c>
      <c r="H25" s="51">
        <f t="shared" si="0"/>
        <v>125917796.14000002</v>
      </c>
    </row>
    <row r="26" spans="1:8" ht="15" customHeight="1">
      <c r="A26" s="2" t="s">
        <v>48</v>
      </c>
      <c r="B26" s="3" t="s">
        <v>79</v>
      </c>
      <c r="C26" s="40">
        <v>54406819.540000066</v>
      </c>
      <c r="D26" s="40">
        <v>0</v>
      </c>
      <c r="E26" s="40">
        <v>0</v>
      </c>
      <c r="F26" s="40">
        <v>5240748.24</v>
      </c>
      <c r="G26" s="40">
        <v>0</v>
      </c>
      <c r="H26" s="51">
        <f t="shared" si="0"/>
        <v>59647567.78000007</v>
      </c>
    </row>
    <row r="27" spans="1:8" ht="15" customHeight="1">
      <c r="A27" s="2" t="s">
        <v>49</v>
      </c>
      <c r="B27" s="3" t="s">
        <v>80</v>
      </c>
      <c r="C27" s="40">
        <v>37940511.980000004</v>
      </c>
      <c r="D27" s="40">
        <v>0</v>
      </c>
      <c r="E27" s="40">
        <v>0</v>
      </c>
      <c r="F27" s="40">
        <v>4311330.92</v>
      </c>
      <c r="G27" s="40">
        <v>0</v>
      </c>
      <c r="H27" s="51">
        <f t="shared" si="0"/>
        <v>42251842.900000006</v>
      </c>
    </row>
    <row r="28" spans="1:8" ht="15" customHeight="1">
      <c r="A28" s="2" t="s">
        <v>50</v>
      </c>
      <c r="B28" s="3" t="s">
        <v>81</v>
      </c>
      <c r="C28" s="40">
        <v>25866278.219999995</v>
      </c>
      <c r="D28" s="40">
        <v>0</v>
      </c>
      <c r="E28" s="40">
        <v>0</v>
      </c>
      <c r="F28" s="40">
        <v>3372694.04</v>
      </c>
      <c r="G28" s="40">
        <v>0</v>
      </c>
      <c r="H28" s="51">
        <f t="shared" si="0"/>
        <v>29238972.259999994</v>
      </c>
    </row>
    <row r="29" spans="1:8" ht="15" customHeight="1">
      <c r="A29" s="2" t="s">
        <v>51</v>
      </c>
      <c r="B29" s="3" t="s">
        <v>82</v>
      </c>
      <c r="C29" s="40">
        <v>28410793.399999984</v>
      </c>
      <c r="D29" s="40">
        <v>0</v>
      </c>
      <c r="E29" s="40">
        <v>0</v>
      </c>
      <c r="F29" s="40">
        <v>1795566.82</v>
      </c>
      <c r="G29" s="40">
        <v>0</v>
      </c>
      <c r="H29" s="51">
        <f t="shared" si="0"/>
        <v>30206360.219999984</v>
      </c>
    </row>
    <row r="30" spans="1:8" ht="15" customHeight="1">
      <c r="A30" s="2" t="s">
        <v>52</v>
      </c>
      <c r="B30" s="3" t="s">
        <v>83</v>
      </c>
      <c r="C30" s="40">
        <v>57358064.58999999</v>
      </c>
      <c r="D30" s="40">
        <v>0</v>
      </c>
      <c r="E30" s="40">
        <v>0</v>
      </c>
      <c r="F30" s="40">
        <v>9857287.899999999</v>
      </c>
      <c r="G30" s="40">
        <v>0</v>
      </c>
      <c r="H30" s="51">
        <f t="shared" si="0"/>
        <v>67215352.48999998</v>
      </c>
    </row>
    <row r="31" spans="1:8" ht="15" customHeight="1">
      <c r="A31" s="2" t="s">
        <v>53</v>
      </c>
      <c r="B31" s="3" t="s">
        <v>84</v>
      </c>
      <c r="C31" s="40">
        <v>33043872.560000006</v>
      </c>
      <c r="D31" s="40">
        <v>0</v>
      </c>
      <c r="E31" s="40">
        <v>0</v>
      </c>
      <c r="F31" s="40">
        <v>3626587.61</v>
      </c>
      <c r="G31" s="40">
        <v>0</v>
      </c>
      <c r="H31" s="51">
        <f t="shared" si="0"/>
        <v>36670460.17000001</v>
      </c>
    </row>
    <row r="32" spans="1:8" ht="15" customHeight="1">
      <c r="A32" s="2" t="s">
        <v>54</v>
      </c>
      <c r="B32" s="3" t="s">
        <v>85</v>
      </c>
      <c r="C32" s="40">
        <v>20976278.219999988</v>
      </c>
      <c r="D32" s="40">
        <v>0</v>
      </c>
      <c r="E32" s="40">
        <v>0</v>
      </c>
      <c r="F32" s="40">
        <v>1366676.6199999999</v>
      </c>
      <c r="G32" s="40">
        <v>0</v>
      </c>
      <c r="H32" s="51">
        <f t="shared" si="0"/>
        <v>22342954.83999999</v>
      </c>
    </row>
    <row r="33" spans="1:8" ht="15" customHeight="1">
      <c r="A33" s="2" t="s">
        <v>55</v>
      </c>
      <c r="B33" s="3" t="s">
        <v>86</v>
      </c>
      <c r="C33" s="40">
        <v>45618924.729999974</v>
      </c>
      <c r="D33" s="40">
        <v>0</v>
      </c>
      <c r="E33" s="40">
        <v>0</v>
      </c>
      <c r="F33" s="40">
        <v>6436202.070000001</v>
      </c>
      <c r="G33" s="40">
        <v>0</v>
      </c>
      <c r="H33" s="51">
        <f t="shared" si="0"/>
        <v>52055126.799999975</v>
      </c>
    </row>
    <row r="34" spans="1:8" ht="15" customHeight="1">
      <c r="A34" s="2" t="s">
        <v>56</v>
      </c>
      <c r="B34" s="3" t="s">
        <v>87</v>
      </c>
      <c r="C34" s="40">
        <v>30120996.209999986</v>
      </c>
      <c r="D34" s="40">
        <v>0</v>
      </c>
      <c r="E34" s="40">
        <v>0</v>
      </c>
      <c r="F34" s="40">
        <v>1189134.53</v>
      </c>
      <c r="G34" s="40">
        <v>0</v>
      </c>
      <c r="H34" s="51">
        <f t="shared" si="0"/>
        <v>31310130.739999987</v>
      </c>
    </row>
    <row r="35" spans="1:8" ht="15" customHeight="1">
      <c r="A35" s="2" t="s">
        <v>57</v>
      </c>
      <c r="B35" s="3" t="s">
        <v>88</v>
      </c>
      <c r="C35" s="40">
        <v>371016353.96999997</v>
      </c>
      <c r="D35" s="40">
        <v>0</v>
      </c>
      <c r="E35" s="40">
        <v>0</v>
      </c>
      <c r="F35" s="40">
        <v>0</v>
      </c>
      <c r="G35" s="40">
        <v>0</v>
      </c>
      <c r="H35" s="51">
        <f t="shared" si="0"/>
        <v>371016353.96999997</v>
      </c>
    </row>
    <row r="36" spans="1:8" ht="15" customHeight="1">
      <c r="A36" s="2" t="s">
        <v>58</v>
      </c>
      <c r="B36" s="3" t="s">
        <v>89</v>
      </c>
      <c r="C36" s="40">
        <v>242037040.78000006</v>
      </c>
      <c r="D36" s="40">
        <v>0</v>
      </c>
      <c r="E36" s="40">
        <v>0</v>
      </c>
      <c r="F36" s="40">
        <v>5249910.1</v>
      </c>
      <c r="G36" s="40">
        <v>0</v>
      </c>
      <c r="H36" s="51">
        <f t="shared" si="0"/>
        <v>247286950.88000005</v>
      </c>
    </row>
    <row r="37" spans="1:8" ht="15" customHeight="1">
      <c r="A37" s="2" t="s">
        <v>59</v>
      </c>
      <c r="B37" s="3" t="s">
        <v>90</v>
      </c>
      <c r="C37" s="40">
        <v>65466624.190000065</v>
      </c>
      <c r="D37" s="40">
        <v>0</v>
      </c>
      <c r="E37" s="40">
        <v>0</v>
      </c>
      <c r="F37" s="40">
        <v>23574655.41</v>
      </c>
      <c r="G37" s="40">
        <v>0</v>
      </c>
      <c r="H37" s="51">
        <f t="shared" si="0"/>
        <v>89041279.60000007</v>
      </c>
    </row>
    <row r="38" spans="1:8" ht="15" customHeight="1">
      <c r="A38" s="2" t="s">
        <v>60</v>
      </c>
      <c r="B38" s="3" t="s">
        <v>91</v>
      </c>
      <c r="C38" s="40">
        <v>16774520.180000009</v>
      </c>
      <c r="D38" s="40">
        <v>0</v>
      </c>
      <c r="E38" s="40">
        <v>0</v>
      </c>
      <c r="F38" s="40">
        <v>1623212.19</v>
      </c>
      <c r="G38" s="40">
        <v>0</v>
      </c>
      <c r="H38" s="51">
        <f t="shared" si="0"/>
        <v>18397732.37000001</v>
      </c>
    </row>
    <row r="39" spans="1:8" ht="15" customHeight="1">
      <c r="A39" s="2" t="s">
        <v>61</v>
      </c>
      <c r="B39" s="3" t="s">
        <v>92</v>
      </c>
      <c r="C39" s="40">
        <v>59762513.60000001</v>
      </c>
      <c r="D39" s="40">
        <v>0</v>
      </c>
      <c r="E39" s="40">
        <v>0</v>
      </c>
      <c r="F39" s="40">
        <v>15624713.630000003</v>
      </c>
      <c r="G39" s="40">
        <v>0</v>
      </c>
      <c r="H39" s="51">
        <f t="shared" si="0"/>
        <v>75387227.23000002</v>
      </c>
    </row>
    <row r="40" spans="1:8" ht="15" customHeight="1">
      <c r="A40" s="2" t="s">
        <v>62</v>
      </c>
      <c r="B40" s="3" t="s">
        <v>93</v>
      </c>
      <c r="C40" s="40">
        <v>136146403.8499999</v>
      </c>
      <c r="D40" s="40">
        <v>0</v>
      </c>
      <c r="E40" s="40">
        <v>0</v>
      </c>
      <c r="F40" s="40">
        <v>10837035.01</v>
      </c>
      <c r="G40" s="40">
        <v>0</v>
      </c>
      <c r="H40" s="51">
        <f t="shared" si="0"/>
        <v>146983438.8599999</v>
      </c>
    </row>
    <row r="41" spans="1:8" ht="15" customHeight="1">
      <c r="A41" s="2" t="s">
        <v>63</v>
      </c>
      <c r="B41" s="3" t="s">
        <v>94</v>
      </c>
      <c r="C41" s="40">
        <v>169050957.0400002</v>
      </c>
      <c r="D41" s="40">
        <v>0</v>
      </c>
      <c r="E41" s="40">
        <v>0</v>
      </c>
      <c r="F41" s="40">
        <v>12967416.2</v>
      </c>
      <c r="G41" s="40">
        <v>22000</v>
      </c>
      <c r="H41" s="51">
        <f t="shared" si="0"/>
        <v>182040373.2400002</v>
      </c>
    </row>
    <row r="42" spans="1:8" ht="15" customHeight="1">
      <c r="A42" s="2" t="s">
        <v>64</v>
      </c>
      <c r="B42" s="3" t="s">
        <v>95</v>
      </c>
      <c r="C42" s="40">
        <v>172897301.36</v>
      </c>
      <c r="D42" s="40">
        <v>0</v>
      </c>
      <c r="E42" s="40">
        <v>0</v>
      </c>
      <c r="F42" s="40">
        <v>11386309.549999997</v>
      </c>
      <c r="G42" s="40">
        <v>0</v>
      </c>
      <c r="H42" s="51">
        <f>SUM(C42:G42)</f>
        <v>184283610.91000003</v>
      </c>
    </row>
    <row r="43" spans="1:8" ht="15" customHeight="1">
      <c r="A43" s="2" t="s">
        <v>65</v>
      </c>
      <c r="B43" s="3" t="s">
        <v>96</v>
      </c>
      <c r="C43" s="40">
        <v>91546233.55000001</v>
      </c>
      <c r="D43" s="40">
        <v>0</v>
      </c>
      <c r="E43" s="40">
        <v>0</v>
      </c>
      <c r="F43" s="40">
        <v>8882865.259999998</v>
      </c>
      <c r="G43" s="40">
        <v>16825</v>
      </c>
      <c r="H43" s="51">
        <f>SUM(C43:G43)</f>
        <v>100445923.81</v>
      </c>
    </row>
    <row r="44" spans="1:8" ht="15" customHeight="1">
      <c r="A44" s="2" t="s">
        <v>164</v>
      </c>
      <c r="B44" s="3" t="s">
        <v>162</v>
      </c>
      <c r="C44" s="40">
        <v>32695450.33</v>
      </c>
      <c r="D44" s="40">
        <v>0</v>
      </c>
      <c r="E44" s="40">
        <v>0</v>
      </c>
      <c r="F44" s="40">
        <v>7396718.25</v>
      </c>
      <c r="G44" s="40">
        <v>0</v>
      </c>
      <c r="H44" s="51">
        <f>SUM(C44:G44)</f>
        <v>40092168.58</v>
      </c>
    </row>
    <row r="45" spans="1:8" ht="15" customHeight="1">
      <c r="A45" s="2" t="s">
        <v>165</v>
      </c>
      <c r="B45" s="3" t="s">
        <v>166</v>
      </c>
      <c r="C45" s="40">
        <v>11723287.050000004</v>
      </c>
      <c r="D45" s="40">
        <v>0</v>
      </c>
      <c r="E45" s="40">
        <v>20921494.38</v>
      </c>
      <c r="F45" s="40">
        <v>0</v>
      </c>
      <c r="G45" s="40">
        <v>0</v>
      </c>
      <c r="H45" s="51">
        <f t="shared" si="0"/>
        <v>32644781.430000003</v>
      </c>
    </row>
    <row r="46" spans="1:9" ht="19.5" customHeight="1">
      <c r="A46" s="55" t="s">
        <v>7</v>
      </c>
      <c r="B46" s="56"/>
      <c r="C46" s="41">
        <f aca="true" t="shared" si="1" ref="C46:H46">SUM(C12:C45)</f>
        <v>3146017302.23</v>
      </c>
      <c r="D46" s="41">
        <f t="shared" si="1"/>
        <v>0</v>
      </c>
      <c r="E46" s="41">
        <f t="shared" si="1"/>
        <v>20921494.38</v>
      </c>
      <c r="F46" s="41">
        <f t="shared" si="1"/>
        <v>288845214.7</v>
      </c>
      <c r="G46" s="41">
        <f t="shared" si="1"/>
        <v>38825</v>
      </c>
      <c r="H46" s="41">
        <f t="shared" si="1"/>
        <v>3455822836.309999</v>
      </c>
      <c r="I46" s="5"/>
    </row>
    <row r="47" spans="1:8" ht="12.75">
      <c r="A47" s="32" t="s">
        <v>169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4" customFormat="1" ht="12.75">
      <c r="A55" s="47"/>
      <c r="I55" s="46"/>
      <c r="J55" s="46"/>
      <c r="K55" s="46"/>
      <c r="L55" s="46"/>
      <c r="M55" s="46"/>
      <c r="N55" s="46"/>
    </row>
    <row r="56" spans="1:14" s="44" customFormat="1" ht="12.75">
      <c r="A56" s="47"/>
      <c r="I56" s="46"/>
      <c r="J56" s="46"/>
      <c r="K56" s="46"/>
      <c r="L56" s="46"/>
      <c r="M56" s="46"/>
      <c r="N56" s="46"/>
    </row>
    <row r="57" spans="1:14" s="44" customFormat="1" ht="12.75">
      <c r="A57" s="47"/>
      <c r="C57" s="66"/>
      <c r="D57" s="66"/>
      <c r="E57" s="66"/>
      <c r="F57" s="66"/>
      <c r="I57" s="46"/>
      <c r="J57" s="46"/>
      <c r="K57" s="46"/>
      <c r="L57" s="46"/>
      <c r="M57" s="46"/>
      <c r="N57" s="46"/>
    </row>
    <row r="58" spans="1:14" s="44" customFormat="1" ht="12.75">
      <c r="A58" s="47"/>
      <c r="C58" s="15">
        <v>1000000</v>
      </c>
      <c r="D58" s="15"/>
      <c r="E58" s="15"/>
      <c r="F58" s="15"/>
      <c r="I58" s="46"/>
      <c r="J58" s="46"/>
      <c r="K58" s="46"/>
      <c r="L58" s="46"/>
      <c r="M58" s="46"/>
      <c r="N58" s="46"/>
    </row>
    <row r="59" spans="1:14" s="44" customFormat="1" ht="12.75">
      <c r="A59" s="47"/>
      <c r="C59" s="15" t="s">
        <v>101</v>
      </c>
      <c r="D59" s="42" t="s">
        <v>102</v>
      </c>
      <c r="E59" s="42" t="s">
        <v>103</v>
      </c>
      <c r="F59" s="15"/>
      <c r="I59" s="46"/>
      <c r="J59" s="46"/>
      <c r="K59" s="46"/>
      <c r="L59" s="46"/>
      <c r="M59" s="46"/>
      <c r="N59" s="46"/>
    </row>
    <row r="60" spans="1:14" s="44" customFormat="1" ht="12.75">
      <c r="A60" s="47"/>
      <c r="C60" s="15" t="s">
        <v>97</v>
      </c>
      <c r="D60" s="24">
        <f>+C46/$C$58</f>
        <v>3146.01730223</v>
      </c>
      <c r="E60" s="24">
        <f>+C46/H46*100</f>
        <v>91.03525994374185</v>
      </c>
      <c r="F60" s="15"/>
      <c r="I60" s="46"/>
      <c r="J60" s="46"/>
      <c r="K60" s="46"/>
      <c r="L60" s="46"/>
      <c r="M60" s="46"/>
      <c r="N60" s="46"/>
    </row>
    <row r="61" spans="1:14" s="44" customFormat="1" ht="12.75">
      <c r="A61" s="47"/>
      <c r="C61" s="15" t="s">
        <v>98</v>
      </c>
      <c r="D61" s="24">
        <f>+D46/$C$58</f>
        <v>0</v>
      </c>
      <c r="E61" s="24">
        <f>+D46/H46*100</f>
        <v>0</v>
      </c>
      <c r="F61" s="15"/>
      <c r="I61" s="46"/>
      <c r="J61" s="46"/>
      <c r="K61" s="46"/>
      <c r="L61" s="46"/>
      <c r="M61" s="46"/>
      <c r="N61" s="46"/>
    </row>
    <row r="62" spans="1:14" s="44" customFormat="1" ht="12.75">
      <c r="A62" s="47"/>
      <c r="C62" s="15" t="s">
        <v>99</v>
      </c>
      <c r="D62" s="24">
        <f>+E46/$C$58</f>
        <v>20.92149438</v>
      </c>
      <c r="E62" s="24">
        <f>+E46/H46*100</f>
        <v>0.6053983485547889</v>
      </c>
      <c r="F62" s="15"/>
      <c r="I62" s="46"/>
      <c r="J62" s="46"/>
      <c r="K62" s="46"/>
      <c r="L62" s="46"/>
      <c r="M62" s="46"/>
      <c r="N62" s="46"/>
    </row>
    <row r="63" spans="1:14" s="44" customFormat="1" ht="12.75">
      <c r="A63" s="47"/>
      <c r="C63" s="15" t="s">
        <v>100</v>
      </c>
      <c r="D63" s="24">
        <f>+F46/$C$58</f>
        <v>288.8452147</v>
      </c>
      <c r="E63" s="24">
        <f>+F46/H46*100</f>
        <v>8.358218241546732</v>
      </c>
      <c r="F63" s="15"/>
      <c r="I63" s="46"/>
      <c r="J63" s="46"/>
      <c r="K63" s="46"/>
      <c r="L63" s="46"/>
      <c r="M63" s="46"/>
      <c r="N63" s="46"/>
    </row>
    <row r="64" spans="1:14" s="44" customFormat="1" ht="12.75">
      <c r="A64" s="47"/>
      <c r="C64" s="15" t="s">
        <v>161</v>
      </c>
      <c r="D64" s="15">
        <f>+G46/C58</f>
        <v>0.038825</v>
      </c>
      <c r="E64" s="24">
        <f>+G46/H46*100</f>
        <v>0.0011234661566579586</v>
      </c>
      <c r="F64" s="15"/>
      <c r="I64" s="46"/>
      <c r="J64" s="46"/>
      <c r="K64" s="46"/>
      <c r="L64" s="46"/>
      <c r="M64" s="46"/>
      <c r="N64" s="46"/>
    </row>
    <row r="65" spans="1:14" s="44" customFormat="1" ht="12.75">
      <c r="A65" s="47"/>
      <c r="C65" s="15"/>
      <c r="D65" s="15"/>
      <c r="E65" s="15"/>
      <c r="F65" s="15"/>
      <c r="I65" s="46"/>
      <c r="J65" s="46"/>
      <c r="K65" s="46"/>
      <c r="L65" s="46"/>
      <c r="M65" s="46"/>
      <c r="N65" s="46"/>
    </row>
    <row r="66" spans="1:14" s="44" customFormat="1" ht="12.75">
      <c r="A66" s="47"/>
      <c r="I66" s="46"/>
      <c r="J66" s="46"/>
      <c r="K66" s="46"/>
      <c r="L66" s="46"/>
      <c r="M66" s="46"/>
      <c r="N66" s="46"/>
    </row>
    <row r="67" spans="1:14" s="44" customFormat="1" ht="12.75">
      <c r="A67" s="47"/>
      <c r="I67" s="46"/>
      <c r="J67" s="46"/>
      <c r="K67" s="46"/>
      <c r="L67" s="46"/>
      <c r="M67" s="46"/>
      <c r="N67" s="46"/>
    </row>
    <row r="68" spans="1:14" s="44" customFormat="1" ht="12.75">
      <c r="A68" s="47"/>
      <c r="I68" s="46"/>
      <c r="J68" s="46"/>
      <c r="K68" s="46"/>
      <c r="L68" s="46"/>
      <c r="M68" s="46"/>
      <c r="N68" s="46"/>
    </row>
    <row r="69" spans="1:14" s="44" customFormat="1" ht="12.75">
      <c r="A69" s="47"/>
      <c r="I69" s="46"/>
      <c r="J69" s="46"/>
      <c r="K69" s="46"/>
      <c r="L69" s="46"/>
      <c r="M69" s="46"/>
      <c r="N69" s="46"/>
    </row>
    <row r="70" spans="1:14" s="44" customFormat="1" ht="12.75">
      <c r="A70" s="47"/>
      <c r="I70" s="46"/>
      <c r="J70" s="46"/>
      <c r="K70" s="46"/>
      <c r="L70" s="46"/>
      <c r="M70" s="46"/>
      <c r="N70" s="46"/>
    </row>
    <row r="71" spans="1:14" s="44" customFormat="1" ht="12.75">
      <c r="A71" s="47"/>
      <c r="I71" s="46"/>
      <c r="J71" s="46"/>
      <c r="K71" s="46"/>
      <c r="L71" s="46"/>
      <c r="M71" s="46"/>
      <c r="N71" s="46"/>
    </row>
    <row r="72" spans="1:14" s="44" customFormat="1" ht="12.75">
      <c r="A72" s="47"/>
      <c r="I72" s="46"/>
      <c r="J72" s="46"/>
      <c r="K72" s="46"/>
      <c r="L72" s="46"/>
      <c r="M72" s="46"/>
      <c r="N72" s="46"/>
    </row>
    <row r="73" spans="1:14" s="44" customFormat="1" ht="12.75">
      <c r="A73" s="47"/>
      <c r="I73" s="46"/>
      <c r="J73" s="46"/>
      <c r="K73" s="46"/>
      <c r="L73" s="46"/>
      <c r="M73" s="46"/>
      <c r="N73" s="46"/>
    </row>
    <row r="74" spans="1:14" s="44" customFormat="1" ht="12.75">
      <c r="A74" s="47"/>
      <c r="I74" s="46"/>
      <c r="J74" s="46"/>
      <c r="K74" s="46"/>
      <c r="L74" s="46"/>
      <c r="M74" s="46"/>
      <c r="N74" s="46"/>
    </row>
    <row r="75" spans="1:14" s="44" customFormat="1" ht="12.75">
      <c r="A75" s="47"/>
      <c r="I75" s="46"/>
      <c r="J75" s="46"/>
      <c r="K75" s="46"/>
      <c r="L75" s="46"/>
      <c r="M75" s="46"/>
      <c r="N75" s="46"/>
    </row>
    <row r="76" spans="1:14" s="44" customFormat="1" ht="12.75">
      <c r="A76" s="47"/>
      <c r="I76" s="46"/>
      <c r="J76" s="46"/>
      <c r="K76" s="46"/>
      <c r="L76" s="46"/>
      <c r="M76" s="46"/>
      <c r="N76" s="46"/>
    </row>
    <row r="77" spans="1:14" s="44" customFormat="1" ht="12.75">
      <c r="A77" s="47"/>
      <c r="I77" s="46"/>
      <c r="J77" s="46"/>
      <c r="K77" s="46"/>
      <c r="L77" s="46"/>
      <c r="M77" s="46"/>
      <c r="N77" s="46"/>
    </row>
    <row r="78" spans="1:14" s="44" customFormat="1" ht="12.75">
      <c r="A78" s="47"/>
      <c r="I78" s="46"/>
      <c r="J78" s="46"/>
      <c r="K78" s="46"/>
      <c r="L78" s="46"/>
      <c r="M78" s="46"/>
      <c r="N78" s="46"/>
    </row>
    <row r="79" spans="1:14" s="44" customFormat="1" ht="12.75">
      <c r="A79" s="47"/>
      <c r="I79" s="46"/>
      <c r="J79" s="46"/>
      <c r="K79" s="46"/>
      <c r="L79" s="46"/>
      <c r="M79" s="46"/>
      <c r="N79" s="46"/>
    </row>
    <row r="80" spans="1:14" s="44" customFormat="1" ht="12.75">
      <c r="A80" s="47"/>
      <c r="I80" s="46"/>
      <c r="J80" s="46"/>
      <c r="K80" s="46"/>
      <c r="L80" s="46"/>
      <c r="M80" s="46"/>
      <c r="N80" s="46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421875" style="5" bestFit="1" customWidth="1"/>
    <col min="4" max="4" width="11.57421875" style="5" bestFit="1" customWidth="1"/>
    <col min="5" max="5" width="12.421875" style="5" bestFit="1" customWidth="1"/>
    <col min="6" max="6" width="11.421875" style="5" customWidth="1"/>
    <col min="7" max="9" width="11.57421875" style="5" bestFit="1" customWidth="1"/>
    <col min="10" max="10" width="12.421875" style="5" bestFit="1" customWidth="1"/>
    <col min="11" max="11" width="11.421875" style="5" customWidth="1"/>
    <col min="12" max="12" width="16.00390625" style="17" bestFit="1" customWidth="1"/>
    <col min="13" max="16" width="11.421875" style="5" customWidth="1"/>
    <col min="17" max="20" width="11.421875" style="15" customWidth="1"/>
    <col min="21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7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7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7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7"/>
      <c r="M4" s="5"/>
    </row>
    <row r="5" ht="4.5" customHeight="1">
      <c r="A5" s="10"/>
    </row>
    <row r="6" spans="1:20" ht="15.75">
      <c r="A6" s="20" t="s">
        <v>170</v>
      </c>
      <c r="Q6" s="5"/>
      <c r="R6" s="5"/>
      <c r="S6" s="5"/>
      <c r="T6" s="5"/>
    </row>
    <row r="7" spans="1:20" ht="15.75">
      <c r="A7" s="20" t="s">
        <v>11</v>
      </c>
      <c r="Q7" s="5"/>
      <c r="R7" s="5"/>
      <c r="S7" s="5"/>
      <c r="T7" s="5"/>
    </row>
    <row r="8" spans="1:20" ht="15.75">
      <c r="A8" s="20" t="s">
        <v>0</v>
      </c>
      <c r="Q8" s="5"/>
      <c r="R8" s="5"/>
      <c r="S8" s="5"/>
      <c r="T8" s="5"/>
    </row>
    <row r="9" spans="1:20" ht="12.75">
      <c r="A9" s="10"/>
      <c r="J9" s="19" t="s">
        <v>34</v>
      </c>
      <c r="Q9" s="5"/>
      <c r="R9" s="5"/>
      <c r="S9" s="5"/>
      <c r="T9" s="5"/>
    </row>
    <row r="10" spans="1:20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5"/>
      <c r="I10" s="65"/>
      <c r="J10" s="61" t="s">
        <v>30</v>
      </c>
      <c r="L10" s="33"/>
      <c r="Q10" s="22"/>
      <c r="R10" s="22"/>
      <c r="S10" s="22"/>
      <c r="T10" s="22"/>
    </row>
    <row r="11" spans="1:20" s="10" customFormat="1" ht="12.75">
      <c r="A11" s="63"/>
      <c r="B11" s="60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0"/>
      <c r="L11" s="33"/>
      <c r="Q11" s="22"/>
      <c r="R11" s="22"/>
      <c r="S11" s="22"/>
      <c r="T11" s="22"/>
    </row>
    <row r="12" spans="1:13" ht="15" customHeight="1">
      <c r="A12" s="2" t="s">
        <v>5</v>
      </c>
      <c r="B12" s="3" t="s">
        <v>6</v>
      </c>
      <c r="C12" s="40">
        <v>413707332.4200002</v>
      </c>
      <c r="D12" s="40">
        <v>12078138.68</v>
      </c>
      <c r="E12" s="40">
        <v>145678360.22000012</v>
      </c>
      <c r="F12" s="40">
        <v>17089124</v>
      </c>
      <c r="G12" s="40">
        <v>7988786.72</v>
      </c>
      <c r="H12" s="40">
        <v>0</v>
      </c>
      <c r="I12" s="40">
        <v>790609.92</v>
      </c>
      <c r="J12" s="51">
        <f>SUM(C12:I12)</f>
        <v>597332351.9600003</v>
      </c>
      <c r="M12" s="30"/>
    </row>
    <row r="13" spans="1:13" ht="15" customHeight="1">
      <c r="A13" s="2" t="s">
        <v>35</v>
      </c>
      <c r="B13" s="3" t="s">
        <v>66</v>
      </c>
      <c r="C13" s="40">
        <v>14608563.330000002</v>
      </c>
      <c r="D13" s="40">
        <v>469124.9799999999</v>
      </c>
      <c r="E13" s="40">
        <v>4913462.440000002</v>
      </c>
      <c r="F13" s="40">
        <v>0</v>
      </c>
      <c r="G13" s="40">
        <v>37083.36</v>
      </c>
      <c r="H13" s="40">
        <v>0</v>
      </c>
      <c r="I13" s="40">
        <v>0</v>
      </c>
      <c r="J13" s="51">
        <f aca="true" t="shared" si="0" ref="J13:J45">SUM(C13:I13)</f>
        <v>20028234.110000003</v>
      </c>
      <c r="M13" s="30"/>
    </row>
    <row r="14" spans="1:13" ht="15" customHeight="1">
      <c r="A14" s="2" t="s">
        <v>36</v>
      </c>
      <c r="B14" s="3" t="s">
        <v>67</v>
      </c>
      <c r="C14" s="40">
        <v>16338068.740000002</v>
      </c>
      <c r="D14" s="40">
        <v>945503.55</v>
      </c>
      <c r="E14" s="40">
        <v>10323339.290000003</v>
      </c>
      <c r="F14" s="40">
        <v>0</v>
      </c>
      <c r="G14" s="40">
        <v>31336</v>
      </c>
      <c r="H14" s="40">
        <v>0</v>
      </c>
      <c r="I14" s="40">
        <v>18237.260000000002</v>
      </c>
      <c r="J14" s="51">
        <f t="shared" si="0"/>
        <v>27656484.840000007</v>
      </c>
      <c r="M14" s="30"/>
    </row>
    <row r="15" spans="1:13" ht="15" customHeight="1">
      <c r="A15" s="2" t="s">
        <v>37</v>
      </c>
      <c r="B15" s="3" t="s">
        <v>68</v>
      </c>
      <c r="C15" s="40">
        <v>7998690.990000001</v>
      </c>
      <c r="D15" s="40">
        <v>315711.8</v>
      </c>
      <c r="E15" s="40">
        <v>8744347.249999993</v>
      </c>
      <c r="F15" s="40">
        <v>0</v>
      </c>
      <c r="G15" s="40">
        <v>75465.88</v>
      </c>
      <c r="H15" s="40">
        <v>0</v>
      </c>
      <c r="I15" s="40">
        <v>190</v>
      </c>
      <c r="J15" s="51">
        <f t="shared" si="0"/>
        <v>17134405.91999999</v>
      </c>
      <c r="M15" s="30"/>
    </row>
    <row r="16" spans="1:13" ht="15" customHeight="1">
      <c r="A16" s="2" t="s">
        <v>38</v>
      </c>
      <c r="B16" s="3" t="s">
        <v>69</v>
      </c>
      <c r="C16" s="40">
        <v>10920181.430000002</v>
      </c>
      <c r="D16" s="40">
        <v>824496.0199999999</v>
      </c>
      <c r="E16" s="40">
        <v>8760680.040000001</v>
      </c>
      <c r="F16" s="40">
        <v>0</v>
      </c>
      <c r="G16" s="40">
        <v>102.12</v>
      </c>
      <c r="H16" s="40">
        <v>0</v>
      </c>
      <c r="I16" s="40">
        <v>8900</v>
      </c>
      <c r="J16" s="51">
        <f t="shared" si="0"/>
        <v>20514359.610000003</v>
      </c>
      <c r="M16" s="30"/>
    </row>
    <row r="17" spans="1:13" ht="15" customHeight="1">
      <c r="A17" s="2" t="s">
        <v>39</v>
      </c>
      <c r="B17" s="3" t="s">
        <v>70</v>
      </c>
      <c r="C17" s="40">
        <v>64248089.6</v>
      </c>
      <c r="D17" s="40">
        <v>6575605.940000001</v>
      </c>
      <c r="E17" s="40">
        <v>34236941.86000004</v>
      </c>
      <c r="F17" s="40">
        <v>0</v>
      </c>
      <c r="G17" s="40">
        <v>279862.42</v>
      </c>
      <c r="H17" s="40">
        <v>0</v>
      </c>
      <c r="I17" s="40">
        <v>1148672.44</v>
      </c>
      <c r="J17" s="51">
        <f t="shared" si="0"/>
        <v>106489172.26000004</v>
      </c>
      <c r="M17" s="30"/>
    </row>
    <row r="18" spans="1:13" ht="15" customHeight="1">
      <c r="A18" s="2" t="s">
        <v>40</v>
      </c>
      <c r="B18" s="3" t="s">
        <v>71</v>
      </c>
      <c r="C18" s="40">
        <v>48641493.07000004</v>
      </c>
      <c r="D18" s="40">
        <v>4543286.630000001</v>
      </c>
      <c r="E18" s="40">
        <v>22537996.24</v>
      </c>
      <c r="F18" s="40">
        <v>0</v>
      </c>
      <c r="G18" s="40">
        <v>26136.48</v>
      </c>
      <c r="H18" s="40">
        <v>0</v>
      </c>
      <c r="I18" s="40">
        <v>56614</v>
      </c>
      <c r="J18" s="51">
        <f t="shared" si="0"/>
        <v>75805526.42000005</v>
      </c>
      <c r="M18" s="30"/>
    </row>
    <row r="19" spans="1:13" ht="15" customHeight="1">
      <c r="A19" s="2" t="s">
        <v>41</v>
      </c>
      <c r="B19" s="3" t="s">
        <v>72</v>
      </c>
      <c r="C19" s="40">
        <v>47813670.14</v>
      </c>
      <c r="D19" s="40">
        <v>4398785</v>
      </c>
      <c r="E19" s="40">
        <v>37986445.14</v>
      </c>
      <c r="F19" s="40">
        <v>0</v>
      </c>
      <c r="G19" s="40">
        <v>43173.21</v>
      </c>
      <c r="H19" s="40">
        <v>0</v>
      </c>
      <c r="I19" s="40">
        <v>48366.25</v>
      </c>
      <c r="J19" s="51">
        <f t="shared" si="0"/>
        <v>90290439.74</v>
      </c>
      <c r="M19" s="30"/>
    </row>
    <row r="20" spans="1:13" ht="15" customHeight="1">
      <c r="A20" s="2" t="s">
        <v>42</v>
      </c>
      <c r="B20" s="3" t="s">
        <v>73</v>
      </c>
      <c r="C20" s="40">
        <v>12713148.350000003</v>
      </c>
      <c r="D20" s="40">
        <v>969280.22</v>
      </c>
      <c r="E20" s="40">
        <v>7794106.550000003</v>
      </c>
      <c r="F20" s="40">
        <v>0</v>
      </c>
      <c r="G20" s="40">
        <v>70000</v>
      </c>
      <c r="H20" s="40">
        <v>0</v>
      </c>
      <c r="I20" s="40">
        <v>0</v>
      </c>
      <c r="J20" s="51">
        <f t="shared" si="0"/>
        <v>21546535.120000005</v>
      </c>
      <c r="M20" s="30"/>
    </row>
    <row r="21" spans="1:13" ht="15" customHeight="1">
      <c r="A21" s="2" t="s">
        <v>43</v>
      </c>
      <c r="B21" s="3" t="s">
        <v>74</v>
      </c>
      <c r="C21" s="40">
        <v>31287160.530000016</v>
      </c>
      <c r="D21" s="40">
        <v>2543707.89</v>
      </c>
      <c r="E21" s="40">
        <v>16878790.170000013</v>
      </c>
      <c r="F21" s="40">
        <v>0</v>
      </c>
      <c r="G21" s="40">
        <v>47919.340000000004</v>
      </c>
      <c r="H21" s="40">
        <v>0</v>
      </c>
      <c r="I21" s="40">
        <v>59105.86</v>
      </c>
      <c r="J21" s="51">
        <f t="shared" si="0"/>
        <v>50816683.79000004</v>
      </c>
      <c r="M21" s="30"/>
    </row>
    <row r="22" spans="1:13" ht="15" customHeight="1">
      <c r="A22" s="2" t="s">
        <v>44</v>
      </c>
      <c r="B22" s="3" t="s">
        <v>75</v>
      </c>
      <c r="C22" s="40">
        <v>50997127.239999965</v>
      </c>
      <c r="D22" s="40">
        <v>4189992.67</v>
      </c>
      <c r="E22" s="40">
        <v>43965955.54000003</v>
      </c>
      <c r="F22" s="40">
        <v>0</v>
      </c>
      <c r="G22" s="40">
        <v>131752.74</v>
      </c>
      <c r="H22" s="40">
        <v>0</v>
      </c>
      <c r="I22" s="40">
        <v>376043.68999999994</v>
      </c>
      <c r="J22" s="51">
        <f t="shared" si="0"/>
        <v>99660871.87999998</v>
      </c>
      <c r="M22" s="30"/>
    </row>
    <row r="23" spans="1:13" ht="15" customHeight="1">
      <c r="A23" s="2" t="s">
        <v>45</v>
      </c>
      <c r="B23" s="3" t="s">
        <v>76</v>
      </c>
      <c r="C23" s="40">
        <v>49856782.53</v>
      </c>
      <c r="D23" s="40">
        <v>2214204.02</v>
      </c>
      <c r="E23" s="40">
        <v>31133684.920000013</v>
      </c>
      <c r="F23" s="40">
        <v>0</v>
      </c>
      <c r="G23" s="40">
        <v>90435.05</v>
      </c>
      <c r="H23" s="40">
        <v>0</v>
      </c>
      <c r="I23" s="40">
        <v>146965</v>
      </c>
      <c r="J23" s="51">
        <f t="shared" si="0"/>
        <v>83442071.52000001</v>
      </c>
      <c r="M23" s="30"/>
    </row>
    <row r="24" spans="1:13" ht="15" customHeight="1">
      <c r="A24" s="2" t="s">
        <v>46</v>
      </c>
      <c r="B24" s="3" t="s">
        <v>77</v>
      </c>
      <c r="C24" s="40">
        <v>77876567.63</v>
      </c>
      <c r="D24" s="40">
        <v>7529371.99</v>
      </c>
      <c r="E24" s="40">
        <v>39640573.17999997</v>
      </c>
      <c r="F24" s="40">
        <v>0</v>
      </c>
      <c r="G24" s="40">
        <v>139161.71</v>
      </c>
      <c r="H24" s="40">
        <v>0</v>
      </c>
      <c r="I24" s="40">
        <v>211377.89</v>
      </c>
      <c r="J24" s="51">
        <f t="shared" si="0"/>
        <v>125397052.39999995</v>
      </c>
      <c r="M24" s="30"/>
    </row>
    <row r="25" spans="1:13" ht="15" customHeight="1">
      <c r="A25" s="2" t="s">
        <v>47</v>
      </c>
      <c r="B25" s="3" t="s">
        <v>78</v>
      </c>
      <c r="C25" s="40">
        <v>57142841.769999996</v>
      </c>
      <c r="D25" s="40">
        <v>6987660.630000001</v>
      </c>
      <c r="E25" s="40">
        <v>42666129.07000001</v>
      </c>
      <c r="F25" s="40">
        <v>0</v>
      </c>
      <c r="G25" s="40">
        <v>126612.96</v>
      </c>
      <c r="H25" s="40">
        <v>0</v>
      </c>
      <c r="I25" s="40">
        <v>120642.88</v>
      </c>
      <c r="J25" s="51">
        <f t="shared" si="0"/>
        <v>107043887.30999999</v>
      </c>
      <c r="M25" s="30"/>
    </row>
    <row r="26" spans="1:13" ht="15" customHeight="1">
      <c r="A26" s="2" t="s">
        <v>48</v>
      </c>
      <c r="B26" s="3" t="s">
        <v>79</v>
      </c>
      <c r="C26" s="40">
        <v>29096533.880000014</v>
      </c>
      <c r="D26" s="40">
        <v>4796164.29</v>
      </c>
      <c r="E26" s="40">
        <v>20392537.849999987</v>
      </c>
      <c r="F26" s="40">
        <v>0</v>
      </c>
      <c r="G26" s="40">
        <v>23700.49</v>
      </c>
      <c r="H26" s="40">
        <v>0</v>
      </c>
      <c r="I26" s="40">
        <v>97883.03</v>
      </c>
      <c r="J26" s="51">
        <f t="shared" si="0"/>
        <v>54406819.54000001</v>
      </c>
      <c r="M26" s="30"/>
    </row>
    <row r="27" spans="1:13" ht="15" customHeight="1">
      <c r="A27" s="2" t="s">
        <v>49</v>
      </c>
      <c r="B27" s="3" t="s">
        <v>80</v>
      </c>
      <c r="C27" s="40">
        <v>21600871.68000002</v>
      </c>
      <c r="D27" s="40">
        <v>1228198.6400000001</v>
      </c>
      <c r="E27" s="40">
        <v>14971012.21</v>
      </c>
      <c r="F27" s="40">
        <v>0</v>
      </c>
      <c r="G27" s="40">
        <v>19992.45</v>
      </c>
      <c r="H27" s="40">
        <v>0</v>
      </c>
      <c r="I27" s="40">
        <v>120437</v>
      </c>
      <c r="J27" s="51">
        <f t="shared" si="0"/>
        <v>37940511.98000002</v>
      </c>
      <c r="M27" s="30"/>
    </row>
    <row r="28" spans="1:13" ht="15" customHeight="1">
      <c r="A28" s="2" t="s">
        <v>50</v>
      </c>
      <c r="B28" s="3" t="s">
        <v>81</v>
      </c>
      <c r="C28" s="40">
        <v>16878826.419999994</v>
      </c>
      <c r="D28" s="40">
        <v>73068.14</v>
      </c>
      <c r="E28" s="40">
        <v>8735983.659999998</v>
      </c>
      <c r="F28" s="40">
        <v>0</v>
      </c>
      <c r="G28" s="40">
        <v>178400</v>
      </c>
      <c r="H28" s="40">
        <v>0</v>
      </c>
      <c r="I28" s="40">
        <v>0</v>
      </c>
      <c r="J28" s="51">
        <f t="shared" si="0"/>
        <v>25866278.21999999</v>
      </c>
      <c r="M28" s="30"/>
    </row>
    <row r="29" spans="1:13" ht="15" customHeight="1">
      <c r="A29" s="2" t="s">
        <v>51</v>
      </c>
      <c r="B29" s="3" t="s">
        <v>82</v>
      </c>
      <c r="C29" s="40">
        <v>20216016.23</v>
      </c>
      <c r="D29" s="40">
        <v>1804377.8599999999</v>
      </c>
      <c r="E29" s="40">
        <v>6198574.1</v>
      </c>
      <c r="F29" s="40">
        <v>0</v>
      </c>
      <c r="G29" s="40">
        <v>89249.16</v>
      </c>
      <c r="H29" s="40">
        <v>0</v>
      </c>
      <c r="I29" s="40">
        <v>102576.05</v>
      </c>
      <c r="J29" s="51">
        <f t="shared" si="0"/>
        <v>28410793.4</v>
      </c>
      <c r="M29" s="30"/>
    </row>
    <row r="30" spans="1:13" ht="15" customHeight="1">
      <c r="A30" s="2" t="s">
        <v>52</v>
      </c>
      <c r="B30" s="3" t="s">
        <v>83</v>
      </c>
      <c r="C30" s="40">
        <v>37340101.67000001</v>
      </c>
      <c r="D30" s="40">
        <v>2872238.31</v>
      </c>
      <c r="E30" s="40">
        <v>17021628.029999994</v>
      </c>
      <c r="F30" s="40">
        <v>0</v>
      </c>
      <c r="G30" s="40">
        <v>102807.6</v>
      </c>
      <c r="H30" s="40">
        <v>0</v>
      </c>
      <c r="I30" s="40">
        <v>21288.98</v>
      </c>
      <c r="J30" s="51">
        <f t="shared" si="0"/>
        <v>57358064.59</v>
      </c>
      <c r="M30" s="30"/>
    </row>
    <row r="31" spans="1:13" ht="15" customHeight="1">
      <c r="A31" s="2" t="s">
        <v>53</v>
      </c>
      <c r="B31" s="3" t="s">
        <v>84</v>
      </c>
      <c r="C31" s="40">
        <v>15517898.209999999</v>
      </c>
      <c r="D31" s="40">
        <v>417771.55999999994</v>
      </c>
      <c r="E31" s="40">
        <v>16935218.32</v>
      </c>
      <c r="F31" s="40">
        <v>0</v>
      </c>
      <c r="G31" s="40">
        <v>8079.84</v>
      </c>
      <c r="H31" s="40">
        <v>0</v>
      </c>
      <c r="I31" s="40">
        <v>164904.63</v>
      </c>
      <c r="J31" s="51">
        <f t="shared" si="0"/>
        <v>33043872.56</v>
      </c>
      <c r="M31" s="30"/>
    </row>
    <row r="32" spans="1:13" ht="15" customHeight="1">
      <c r="A32" s="2" t="s">
        <v>54</v>
      </c>
      <c r="B32" s="3" t="s">
        <v>85</v>
      </c>
      <c r="C32" s="40">
        <v>8588959.629999999</v>
      </c>
      <c r="D32" s="40">
        <v>23877.1</v>
      </c>
      <c r="E32" s="40">
        <v>12313231.070000006</v>
      </c>
      <c r="F32" s="40">
        <v>0</v>
      </c>
      <c r="G32" s="40">
        <v>0</v>
      </c>
      <c r="H32" s="40">
        <v>0</v>
      </c>
      <c r="I32" s="40">
        <v>50210.42</v>
      </c>
      <c r="J32" s="51">
        <f t="shared" si="0"/>
        <v>20976278.220000006</v>
      </c>
      <c r="M32" s="30"/>
    </row>
    <row r="33" spans="1:13" ht="15" customHeight="1">
      <c r="A33" s="2" t="s">
        <v>55</v>
      </c>
      <c r="B33" s="3" t="s">
        <v>86</v>
      </c>
      <c r="C33" s="40">
        <v>19916308.35000001</v>
      </c>
      <c r="D33" s="40">
        <v>94604.91</v>
      </c>
      <c r="E33" s="40">
        <v>25364569.78999999</v>
      </c>
      <c r="F33" s="40">
        <v>0</v>
      </c>
      <c r="G33" s="40">
        <v>0</v>
      </c>
      <c r="H33" s="40">
        <v>0</v>
      </c>
      <c r="I33" s="40">
        <v>243441.68</v>
      </c>
      <c r="J33" s="51">
        <f t="shared" si="0"/>
        <v>45618924.73</v>
      </c>
      <c r="M33" s="30"/>
    </row>
    <row r="34" spans="1:13" ht="15" customHeight="1">
      <c r="A34" s="2" t="s">
        <v>56</v>
      </c>
      <c r="B34" s="3" t="s">
        <v>87</v>
      </c>
      <c r="C34" s="40">
        <v>18552515.55</v>
      </c>
      <c r="D34" s="40">
        <v>23351.38</v>
      </c>
      <c r="E34" s="40">
        <v>11514686.779999997</v>
      </c>
      <c r="F34" s="40">
        <v>0</v>
      </c>
      <c r="G34" s="40">
        <v>0</v>
      </c>
      <c r="H34" s="40">
        <v>0</v>
      </c>
      <c r="I34" s="40">
        <v>30442.5</v>
      </c>
      <c r="J34" s="51">
        <f t="shared" si="0"/>
        <v>30120996.209999997</v>
      </c>
      <c r="M34" s="30"/>
    </row>
    <row r="35" spans="1:13" ht="15" customHeight="1">
      <c r="A35" s="2" t="s">
        <v>57</v>
      </c>
      <c r="B35" s="3" t="s">
        <v>88</v>
      </c>
      <c r="C35" s="40">
        <v>0</v>
      </c>
      <c r="D35" s="40">
        <v>0</v>
      </c>
      <c r="E35" s="40">
        <v>152576844.46999988</v>
      </c>
      <c r="F35" s="40">
        <v>127188751.80000001</v>
      </c>
      <c r="G35" s="40">
        <v>91219952.7</v>
      </c>
      <c r="H35" s="40">
        <v>0</v>
      </c>
      <c r="I35" s="40">
        <v>30805</v>
      </c>
      <c r="J35" s="51">
        <f t="shared" si="0"/>
        <v>371016353.96999985</v>
      </c>
      <c r="M35" s="30"/>
    </row>
    <row r="36" spans="1:13" ht="15" customHeight="1">
      <c r="A36" s="2" t="s">
        <v>58</v>
      </c>
      <c r="B36" s="3" t="s">
        <v>89</v>
      </c>
      <c r="C36" s="40">
        <v>0</v>
      </c>
      <c r="D36" s="40">
        <v>0</v>
      </c>
      <c r="E36" s="40">
        <v>40487517.75000001</v>
      </c>
      <c r="F36" s="40">
        <v>0</v>
      </c>
      <c r="G36" s="40">
        <v>1440</v>
      </c>
      <c r="H36" s="40">
        <v>0</v>
      </c>
      <c r="I36" s="40">
        <v>201548083.03</v>
      </c>
      <c r="J36" s="51">
        <f t="shared" si="0"/>
        <v>242037040.78</v>
      </c>
      <c r="M36" s="30"/>
    </row>
    <row r="37" spans="1:13" ht="15" customHeight="1">
      <c r="A37" s="2" t="s">
        <v>59</v>
      </c>
      <c r="B37" s="3" t="s">
        <v>90</v>
      </c>
      <c r="C37" s="40">
        <v>8983228.919999998</v>
      </c>
      <c r="D37" s="40">
        <v>0</v>
      </c>
      <c r="E37" s="40">
        <v>56200912.82999999</v>
      </c>
      <c r="F37" s="40">
        <v>0</v>
      </c>
      <c r="G37" s="40">
        <v>50508.48</v>
      </c>
      <c r="H37" s="40">
        <v>0</v>
      </c>
      <c r="I37" s="40">
        <v>231973.96</v>
      </c>
      <c r="J37" s="51">
        <f t="shared" si="0"/>
        <v>65466624.18999998</v>
      </c>
      <c r="M37" s="30"/>
    </row>
    <row r="38" spans="1:13" ht="15" customHeight="1">
      <c r="A38" s="2" t="s">
        <v>60</v>
      </c>
      <c r="B38" s="3" t="s">
        <v>91</v>
      </c>
      <c r="C38" s="40">
        <v>6306105.000000003</v>
      </c>
      <c r="D38" s="40">
        <v>6882.46</v>
      </c>
      <c r="E38" s="40">
        <v>10443131.630000008</v>
      </c>
      <c r="F38" s="40">
        <v>0</v>
      </c>
      <c r="G38" s="40">
        <v>0</v>
      </c>
      <c r="H38" s="40">
        <v>0</v>
      </c>
      <c r="I38" s="40">
        <v>18401.089999999997</v>
      </c>
      <c r="J38" s="51">
        <f t="shared" si="0"/>
        <v>16774520.18000001</v>
      </c>
      <c r="M38" s="30"/>
    </row>
    <row r="39" spans="1:13" ht="15" customHeight="1">
      <c r="A39" s="2" t="s">
        <v>61</v>
      </c>
      <c r="B39" s="3" t="s">
        <v>92</v>
      </c>
      <c r="C39" s="40">
        <v>1186444.0999999999</v>
      </c>
      <c r="D39" s="40">
        <v>0</v>
      </c>
      <c r="E39" s="40">
        <v>58300283.410000004</v>
      </c>
      <c r="F39" s="40">
        <v>0</v>
      </c>
      <c r="G39" s="40">
        <v>0</v>
      </c>
      <c r="H39" s="40">
        <v>0</v>
      </c>
      <c r="I39" s="40">
        <v>275786.09</v>
      </c>
      <c r="J39" s="51">
        <f t="shared" si="0"/>
        <v>59762513.60000001</v>
      </c>
      <c r="M39" s="30"/>
    </row>
    <row r="40" spans="1:13" ht="15" customHeight="1">
      <c r="A40" s="2" t="s">
        <v>62</v>
      </c>
      <c r="B40" s="3" t="s">
        <v>93</v>
      </c>
      <c r="C40" s="40">
        <v>75549434.25999995</v>
      </c>
      <c r="D40" s="40">
        <v>2812534.27</v>
      </c>
      <c r="E40" s="40">
        <v>57363195.60000002</v>
      </c>
      <c r="F40" s="40">
        <v>0</v>
      </c>
      <c r="G40" s="40">
        <v>114775.57</v>
      </c>
      <c r="H40" s="40">
        <v>0</v>
      </c>
      <c r="I40" s="40">
        <v>306464.14999999997</v>
      </c>
      <c r="J40" s="51">
        <f t="shared" si="0"/>
        <v>136146403.84999996</v>
      </c>
      <c r="M40" s="30"/>
    </row>
    <row r="41" spans="1:13" ht="15" customHeight="1">
      <c r="A41" s="2" t="s">
        <v>63</v>
      </c>
      <c r="B41" s="3" t="s">
        <v>94</v>
      </c>
      <c r="C41" s="40">
        <v>86980925.5899999</v>
      </c>
      <c r="D41" s="40">
        <v>1301729.08</v>
      </c>
      <c r="E41" s="40">
        <v>78835342.82000002</v>
      </c>
      <c r="F41" s="40">
        <v>0</v>
      </c>
      <c r="G41" s="40">
        <v>1620320.45</v>
      </c>
      <c r="H41" s="40">
        <v>0</v>
      </c>
      <c r="I41" s="40">
        <v>312639.1</v>
      </c>
      <c r="J41" s="51">
        <f t="shared" si="0"/>
        <v>169050957.0399999</v>
      </c>
      <c r="M41" s="30"/>
    </row>
    <row r="42" spans="1:13" ht="15" customHeight="1">
      <c r="A42" s="2" t="s">
        <v>64</v>
      </c>
      <c r="B42" s="3" t="s">
        <v>95</v>
      </c>
      <c r="C42" s="40">
        <v>103858259.23999996</v>
      </c>
      <c r="D42" s="40">
        <v>4238300</v>
      </c>
      <c r="E42" s="40">
        <v>64424433.11</v>
      </c>
      <c r="F42" s="40">
        <v>0</v>
      </c>
      <c r="G42" s="40">
        <v>299951.95999999996</v>
      </c>
      <c r="H42" s="40">
        <v>0</v>
      </c>
      <c r="I42" s="40">
        <v>76357.05</v>
      </c>
      <c r="J42" s="51">
        <f t="shared" si="0"/>
        <v>172897301.35999998</v>
      </c>
      <c r="M42" s="30"/>
    </row>
    <row r="43" spans="1:13" ht="15" customHeight="1">
      <c r="A43" s="2" t="s">
        <v>65</v>
      </c>
      <c r="B43" s="3" t="s">
        <v>96</v>
      </c>
      <c r="C43" s="40">
        <v>49783132.679999925</v>
      </c>
      <c r="D43" s="40">
        <v>1069197.4</v>
      </c>
      <c r="E43" s="40">
        <v>40167329.819999956</v>
      </c>
      <c r="F43" s="40">
        <v>0</v>
      </c>
      <c r="G43" s="40">
        <v>62178.65</v>
      </c>
      <c r="H43" s="40">
        <v>0</v>
      </c>
      <c r="I43" s="40">
        <v>464395</v>
      </c>
      <c r="J43" s="51">
        <f t="shared" si="0"/>
        <v>91546233.5499999</v>
      </c>
      <c r="M43" s="30"/>
    </row>
    <row r="44" spans="1:13" ht="15" customHeight="1">
      <c r="A44" s="2" t="s">
        <v>164</v>
      </c>
      <c r="B44" s="3" t="s">
        <v>162</v>
      </c>
      <c r="C44" s="40">
        <v>0</v>
      </c>
      <c r="D44" s="40">
        <v>0</v>
      </c>
      <c r="E44" s="40">
        <v>32607405.44</v>
      </c>
      <c r="F44" s="40">
        <v>0</v>
      </c>
      <c r="G44" s="40">
        <v>0</v>
      </c>
      <c r="H44" s="40">
        <v>0</v>
      </c>
      <c r="I44" s="40">
        <v>88044.89000000001</v>
      </c>
      <c r="J44" s="51">
        <f>SUM(C44:I44)</f>
        <v>32695450.330000002</v>
      </c>
      <c r="M44" s="30"/>
    </row>
    <row r="45" spans="1:13" ht="15" customHeight="1">
      <c r="A45" s="2" t="s">
        <v>165</v>
      </c>
      <c r="B45" s="3" t="s">
        <v>166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11723287.050000004</v>
      </c>
      <c r="J45" s="51">
        <f t="shared" si="0"/>
        <v>11723287.050000004</v>
      </c>
      <c r="M45" s="30"/>
    </row>
    <row r="46" spans="1:10" ht="15" customHeight="1">
      <c r="A46" s="55" t="s">
        <v>7</v>
      </c>
      <c r="B46" s="56"/>
      <c r="C46" s="41">
        <f aca="true" t="shared" si="1" ref="C46:J46">SUM(C12:C45)</f>
        <v>1424505279.18</v>
      </c>
      <c r="D46" s="41">
        <f t="shared" si="1"/>
        <v>75347165.42000002</v>
      </c>
      <c r="E46" s="41">
        <f t="shared" si="1"/>
        <v>1180114650.6000001</v>
      </c>
      <c r="F46" s="41">
        <f t="shared" si="1"/>
        <v>144277875.8</v>
      </c>
      <c r="G46" s="41">
        <f t="shared" si="1"/>
        <v>102879185.34</v>
      </c>
      <c r="H46" s="41">
        <f t="shared" si="1"/>
        <v>0</v>
      </c>
      <c r="I46" s="41">
        <f t="shared" si="1"/>
        <v>218893145.89000002</v>
      </c>
      <c r="J46" s="41">
        <f t="shared" si="1"/>
        <v>3146017302.23</v>
      </c>
    </row>
    <row r="47" ht="12.75">
      <c r="A47" s="32" t="s">
        <v>169</v>
      </c>
    </row>
    <row r="48" ht="6" customHeight="1"/>
    <row r="49" spans="1:10" ht="12.75">
      <c r="A49" s="37" t="s">
        <v>8</v>
      </c>
      <c r="J49" s="48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5" customFormat="1" ht="12.75">
      <c r="A57" s="42"/>
      <c r="L57" s="34"/>
    </row>
    <row r="58" spans="1:12" s="15" customFormat="1" ht="12.75">
      <c r="A58" s="42"/>
      <c r="L58" s="34"/>
    </row>
    <row r="59" spans="1:12" s="15" customFormat="1" ht="12.75">
      <c r="A59" s="42"/>
      <c r="C59" s="15">
        <v>1000000</v>
      </c>
      <c r="L59" s="34"/>
    </row>
    <row r="60" spans="1:12" s="15" customFormat="1" ht="12.75">
      <c r="A60" s="42"/>
      <c r="C60" s="25" t="s">
        <v>104</v>
      </c>
      <c r="D60" s="25" t="s">
        <v>102</v>
      </c>
      <c r="E60" s="25" t="s">
        <v>103</v>
      </c>
      <c r="L60" s="34"/>
    </row>
    <row r="61" spans="1:12" s="15" customFormat="1" ht="12.75">
      <c r="A61" s="42"/>
      <c r="C61" s="26" t="s">
        <v>105</v>
      </c>
      <c r="D61" s="36">
        <f>+C46/$C$59</f>
        <v>1424.5052791800001</v>
      </c>
      <c r="E61" s="24">
        <f>+C46/J46*100</f>
        <v>45.27963905889087</v>
      </c>
      <c r="L61" s="34"/>
    </row>
    <row r="62" spans="1:12" s="15" customFormat="1" ht="12.75">
      <c r="A62" s="42"/>
      <c r="C62" s="26" t="s">
        <v>106</v>
      </c>
      <c r="D62" s="36">
        <f>+D46/$C$59</f>
        <v>75.34716542000001</v>
      </c>
      <c r="E62" s="24">
        <f>+D46/J46*100</f>
        <v>2.3950016221014256</v>
      </c>
      <c r="L62" s="34"/>
    </row>
    <row r="63" spans="1:12" s="15" customFormat="1" ht="12.75">
      <c r="A63" s="42"/>
      <c r="C63" s="26" t="s">
        <v>107</v>
      </c>
      <c r="D63" s="36">
        <f>+E46/$C$59</f>
        <v>1180.1146506000002</v>
      </c>
      <c r="E63" s="24">
        <f>+E46/J46*100</f>
        <v>37.51138462472842</v>
      </c>
      <c r="L63" s="34"/>
    </row>
    <row r="64" spans="1:12" s="15" customFormat="1" ht="12.75">
      <c r="A64" s="42"/>
      <c r="C64" s="26" t="s">
        <v>108</v>
      </c>
      <c r="D64" s="36">
        <f>+F46/$C$59</f>
        <v>144.2778758</v>
      </c>
      <c r="E64" s="24">
        <f>+F46/J46*100</f>
        <v>4.586048388790841</v>
      </c>
      <c r="L64" s="34"/>
    </row>
    <row r="65" spans="1:12" s="15" customFormat="1" ht="12.75">
      <c r="A65" s="42"/>
      <c r="C65" s="26" t="s">
        <v>109</v>
      </c>
      <c r="D65" s="36">
        <f>+G46/$C$59</f>
        <v>102.87918534</v>
      </c>
      <c r="E65" s="24">
        <f>+G46/J46*100</f>
        <v>3.2701404810162953</v>
      </c>
      <c r="L65" s="34"/>
    </row>
    <row r="66" spans="1:12" s="15" customFormat="1" ht="12.75">
      <c r="A66" s="42"/>
      <c r="C66" s="26" t="s">
        <v>110</v>
      </c>
      <c r="D66" s="36">
        <f>+H46/$C$59</f>
        <v>0</v>
      </c>
      <c r="E66" s="24">
        <f>+H46/J46*100</f>
        <v>0</v>
      </c>
      <c r="L66" s="34"/>
    </row>
    <row r="67" spans="1:12" s="15" customFormat="1" ht="12.75">
      <c r="A67" s="42"/>
      <c r="C67" s="26" t="s">
        <v>117</v>
      </c>
      <c r="D67" s="36">
        <f>+I46/$C$59</f>
        <v>218.89314589000003</v>
      </c>
      <c r="E67" s="24">
        <f>+I46/J46*100</f>
        <v>6.957785824472147</v>
      </c>
      <c r="L67" s="34"/>
    </row>
    <row r="68" spans="1:12" s="15" customFormat="1" ht="12.75">
      <c r="A68" s="42"/>
      <c r="L68" s="34"/>
    </row>
    <row r="69" spans="1:12" s="15" customFormat="1" ht="12.75">
      <c r="A69" s="42"/>
      <c r="L69" s="34"/>
    </row>
    <row r="70" spans="1:12" s="15" customFormat="1" ht="12.75">
      <c r="A70" s="42"/>
      <c r="L70" s="34"/>
    </row>
    <row r="71" spans="1:12" s="15" customFormat="1" ht="12.75">
      <c r="A71" s="42"/>
      <c r="L71" s="34"/>
    </row>
    <row r="72" spans="1:12" s="15" customFormat="1" ht="12.75">
      <c r="A72" s="42"/>
      <c r="L72" s="34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5" customFormat="1" ht="12.75">
      <c r="A84" s="18"/>
      <c r="L84" s="34"/>
    </row>
    <row r="85" spans="1:12" s="15" customFormat="1" ht="12.75">
      <c r="A85" s="18"/>
      <c r="L85" s="34"/>
    </row>
    <row r="86" spans="1:12" s="15" customFormat="1" ht="12.75">
      <c r="A86" s="18"/>
      <c r="L86" s="34"/>
    </row>
    <row r="87" spans="1:12" s="15" customFormat="1" ht="12.75">
      <c r="A87" s="18"/>
      <c r="L87" s="34"/>
    </row>
    <row r="88" spans="1:12" s="15" customFormat="1" ht="12.75">
      <c r="A88" s="18"/>
      <c r="L88" s="34"/>
    </row>
    <row r="89" spans="1:12" s="15" customFormat="1" ht="12.75">
      <c r="A89" s="18"/>
      <c r="L89" s="34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5" customWidth="1"/>
    <col min="20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0" t="s">
        <v>170</v>
      </c>
      <c r="P6" s="5"/>
      <c r="Q6" s="5"/>
      <c r="R6" s="5"/>
      <c r="S6" s="5"/>
    </row>
    <row r="7" spans="1:19" ht="15.75">
      <c r="A7" s="20" t="s">
        <v>13</v>
      </c>
      <c r="P7" s="5"/>
      <c r="Q7" s="5"/>
      <c r="R7" s="5"/>
      <c r="S7" s="5"/>
    </row>
    <row r="8" spans="1:19" ht="15.75">
      <c r="A8" s="20" t="s">
        <v>0</v>
      </c>
      <c r="P8" s="5"/>
      <c r="Q8" s="5"/>
      <c r="R8" s="5"/>
      <c r="S8" s="5"/>
    </row>
    <row r="9" spans="1:19" ht="12.75">
      <c r="A9" s="10"/>
      <c r="I9" s="19" t="s">
        <v>34</v>
      </c>
      <c r="P9" s="5"/>
      <c r="Q9" s="5"/>
      <c r="R9" s="5"/>
      <c r="S9" s="5"/>
    </row>
    <row r="10" spans="1:19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5"/>
      <c r="I10" s="61" t="s">
        <v>30</v>
      </c>
      <c r="P10" s="22"/>
      <c r="Q10" s="22"/>
      <c r="R10" s="22"/>
      <c r="S10" s="22"/>
    </row>
    <row r="11" spans="1:19" s="10" customFormat="1" ht="12.75">
      <c r="A11" s="63"/>
      <c r="B11" s="60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0"/>
      <c r="K11" s="14"/>
      <c r="L11" s="14"/>
      <c r="M11" s="14"/>
      <c r="N11" s="14"/>
      <c r="O11" s="14"/>
      <c r="P11" s="22"/>
      <c r="Q11" s="22"/>
      <c r="R11" s="22"/>
      <c r="S11" s="22"/>
    </row>
    <row r="12" spans="1:14" ht="15" customHeight="1">
      <c r="A12" s="2" t="s">
        <v>5</v>
      </c>
      <c r="B12" s="3" t="s">
        <v>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51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1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51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51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51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51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1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1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1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51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1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1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1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1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1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1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1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51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51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51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51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51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51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51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51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1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51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51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51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51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51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51">
        <f t="shared" si="0"/>
        <v>0</v>
      </c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51">
        <f t="shared" si="0"/>
        <v>0</v>
      </c>
      <c r="K44" s="8"/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51">
        <f t="shared" si="0"/>
        <v>0</v>
      </c>
      <c r="K45" s="8"/>
      <c r="L45" s="8"/>
      <c r="M45" s="8"/>
      <c r="N45" s="8"/>
    </row>
    <row r="46" spans="1:9" ht="15" customHeight="1">
      <c r="A46" s="55" t="s">
        <v>7</v>
      </c>
      <c r="B46" s="56"/>
      <c r="C46" s="41">
        <f aca="true" t="shared" si="1" ref="C46:I46">SUM(C12:C45)</f>
        <v>0</v>
      </c>
      <c r="D46" s="41">
        <f t="shared" si="1"/>
        <v>0</v>
      </c>
      <c r="E46" s="41">
        <f t="shared" si="1"/>
        <v>0</v>
      </c>
      <c r="F46" s="41">
        <f t="shared" si="1"/>
        <v>0</v>
      </c>
      <c r="G46" s="41">
        <f t="shared" si="1"/>
        <v>0</v>
      </c>
      <c r="H46" s="41">
        <f t="shared" si="1"/>
        <v>0</v>
      </c>
      <c r="I46" s="41">
        <f t="shared" si="1"/>
        <v>0</v>
      </c>
    </row>
    <row r="47" ht="12.75">
      <c r="A47" s="32" t="s">
        <v>169</v>
      </c>
    </row>
    <row r="48" ht="7.5" customHeight="1"/>
    <row r="49" ht="12.75">
      <c r="A49" s="37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1" t="s">
        <v>104</v>
      </c>
      <c r="D61" s="21" t="s">
        <v>102</v>
      </c>
      <c r="E61" s="21" t="s">
        <v>103</v>
      </c>
      <c r="P61" s="5"/>
      <c r="Q61" s="5"/>
      <c r="R61" s="5"/>
      <c r="S61" s="5"/>
    </row>
    <row r="62" spans="3:19" ht="12.75">
      <c r="C62" s="27" t="s">
        <v>112</v>
      </c>
      <c r="D62" s="28">
        <f>+C46/$C$60</f>
        <v>0</v>
      </c>
      <c r="E62" s="28" t="e">
        <f>+C46/I46*100</f>
        <v>#DIV/0!</v>
      </c>
      <c r="P62" s="5"/>
      <c r="Q62" s="5"/>
      <c r="R62" s="5"/>
      <c r="S62" s="5"/>
    </row>
    <row r="63" spans="3:19" ht="12.75">
      <c r="C63" s="27" t="s">
        <v>113</v>
      </c>
      <c r="D63" s="28">
        <f>+D46/$C$60</f>
        <v>0</v>
      </c>
      <c r="E63" s="28" t="e">
        <f>+D46/I46*100</f>
        <v>#DIV/0!</v>
      </c>
      <c r="P63" s="5"/>
      <c r="Q63" s="5"/>
      <c r="R63" s="5"/>
      <c r="S63" s="5"/>
    </row>
    <row r="64" spans="3:19" ht="12.75">
      <c r="C64" s="27" t="s">
        <v>114</v>
      </c>
      <c r="D64" s="28">
        <f>+E46/$C$60</f>
        <v>0</v>
      </c>
      <c r="E64" s="28" t="e">
        <f>+E46/I46*100</f>
        <v>#DIV/0!</v>
      </c>
      <c r="F64" s="28"/>
      <c r="P64" s="5"/>
      <c r="Q64" s="5"/>
      <c r="R64" s="5"/>
      <c r="S64" s="5"/>
    </row>
    <row r="65" spans="3:19" ht="12.75">
      <c r="C65" s="27" t="s">
        <v>115</v>
      </c>
      <c r="D65" s="28">
        <f>+F46/$C$60</f>
        <v>0</v>
      </c>
      <c r="E65" s="28" t="e">
        <f>+F46/I46*100</f>
        <v>#DIV/0!</v>
      </c>
      <c r="P65" s="5"/>
      <c r="Q65" s="5"/>
      <c r="R65" s="5"/>
      <c r="S65" s="5"/>
    </row>
    <row r="66" spans="3:19" ht="12.75">
      <c r="C66" s="27" t="s">
        <v>116</v>
      </c>
      <c r="D66" s="28">
        <f>+G46/$C$60</f>
        <v>0</v>
      </c>
      <c r="E66" s="28" t="e">
        <f>+G46/I46*100</f>
        <v>#DIV/0!</v>
      </c>
      <c r="F66" s="29"/>
      <c r="P66" s="5"/>
      <c r="Q66" s="5"/>
      <c r="R66" s="5"/>
      <c r="S66" s="5"/>
    </row>
    <row r="67" spans="3:19" ht="12.75">
      <c r="C67" s="27" t="s">
        <v>117</v>
      </c>
      <c r="D67" s="28">
        <f>+H46/$C$60</f>
        <v>0</v>
      </c>
      <c r="E67" s="28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7"/>
      <c r="P71" s="5"/>
      <c r="Q71" s="5"/>
      <c r="R71" s="5"/>
      <c r="S71" s="5"/>
    </row>
    <row r="72" spans="12:19" ht="12.75">
      <c r="L72" s="30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5" customFormat="1" ht="12.75">
      <c r="A74" s="18"/>
    </row>
    <row r="75" s="15" customFormat="1" ht="12.75">
      <c r="A75" s="18"/>
    </row>
    <row r="76" s="15" customFormat="1" ht="12.75">
      <c r="A76" s="18"/>
    </row>
    <row r="77" s="15" customFormat="1" ht="12.75">
      <c r="A77" s="18"/>
    </row>
    <row r="78" s="15" customFormat="1" ht="12.75">
      <c r="A78" s="18"/>
    </row>
    <row r="79" s="15" customFormat="1" ht="12.75">
      <c r="A79" s="18"/>
    </row>
    <row r="80" s="15" customFormat="1" ht="12.75">
      <c r="A80" s="18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57421875" style="5" bestFit="1" customWidth="1"/>
    <col min="5" max="5" width="12.421875" style="5" bestFit="1" customWidth="1"/>
    <col min="6" max="9" width="11.57421875" style="5" bestFit="1" customWidth="1"/>
    <col min="10" max="10" width="12.421875" style="5" bestFit="1" customWidth="1"/>
    <col min="11" max="16384" width="11.421875" style="5" customWidth="1"/>
  </cols>
  <sheetData>
    <row r="1" spans="1:15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0" t="s">
        <v>170</v>
      </c>
    </row>
    <row r="7" ht="15.75">
      <c r="A7" s="20" t="s">
        <v>19</v>
      </c>
    </row>
    <row r="8" ht="15.75">
      <c r="A8" s="20" t="s">
        <v>0</v>
      </c>
    </row>
    <row r="9" spans="1:10" ht="12.75">
      <c r="A9" s="10"/>
      <c r="J9" s="14" t="s">
        <v>34</v>
      </c>
    </row>
    <row r="10" spans="1:10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5"/>
      <c r="I10" s="65"/>
      <c r="J10" s="61" t="s">
        <v>30</v>
      </c>
    </row>
    <row r="11" spans="1:10" s="10" customFormat="1" ht="12.75">
      <c r="A11" s="63"/>
      <c r="B11" s="60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0"/>
    </row>
    <row r="12" spans="1:10" ht="15" customHeight="1">
      <c r="A12" s="2" t="s">
        <v>5</v>
      </c>
      <c r="B12" s="3" t="s">
        <v>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51">
        <f aca="true" t="shared" si="0" ref="J12:J44">SUM(C12:I12)</f>
        <v>0</v>
      </c>
    </row>
    <row r="13" spans="1:10" ht="15" customHeight="1">
      <c r="A13" s="31" t="s">
        <v>35</v>
      </c>
      <c r="B13" s="3" t="s">
        <v>66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51">
        <f t="shared" si="0"/>
        <v>0</v>
      </c>
    </row>
    <row r="14" spans="1:10" ht="15" customHeight="1">
      <c r="A14" s="31" t="s">
        <v>36</v>
      </c>
      <c r="B14" s="3" t="s">
        <v>67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1">
        <f t="shared" si="0"/>
        <v>0</v>
      </c>
    </row>
    <row r="15" spans="1:10" ht="15" customHeight="1">
      <c r="A15" s="31" t="s">
        <v>38</v>
      </c>
      <c r="B15" s="3" t="s">
        <v>69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51">
        <f t="shared" si="0"/>
        <v>0</v>
      </c>
    </row>
    <row r="16" spans="1:10" ht="15" customHeight="1">
      <c r="A16" s="31" t="s">
        <v>39</v>
      </c>
      <c r="B16" s="3" t="s">
        <v>70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51">
        <f t="shared" si="0"/>
        <v>0</v>
      </c>
    </row>
    <row r="17" spans="1:10" ht="15" customHeight="1">
      <c r="A17" s="31" t="s">
        <v>40</v>
      </c>
      <c r="B17" s="3" t="s">
        <v>71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51">
        <f t="shared" si="0"/>
        <v>0</v>
      </c>
    </row>
    <row r="18" spans="1:10" ht="15" customHeight="1">
      <c r="A18" s="31" t="s">
        <v>41</v>
      </c>
      <c r="B18" s="3" t="s">
        <v>72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51">
        <f t="shared" si="0"/>
        <v>0</v>
      </c>
    </row>
    <row r="19" spans="1:10" ht="15" customHeight="1">
      <c r="A19" s="31" t="s">
        <v>42</v>
      </c>
      <c r="B19" s="3" t="s">
        <v>73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51">
        <f t="shared" si="0"/>
        <v>0</v>
      </c>
    </row>
    <row r="20" spans="1:10" ht="15" customHeight="1">
      <c r="A20" s="31" t="s">
        <v>43</v>
      </c>
      <c r="B20" s="3" t="s">
        <v>74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51">
        <f t="shared" si="0"/>
        <v>0</v>
      </c>
    </row>
    <row r="21" spans="1:10" ht="15" customHeight="1">
      <c r="A21" s="31" t="s">
        <v>44</v>
      </c>
      <c r="B21" s="3" t="s">
        <v>75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51">
        <f t="shared" si="0"/>
        <v>0</v>
      </c>
    </row>
    <row r="22" spans="1:10" ht="15" customHeight="1">
      <c r="A22" s="31" t="s">
        <v>45</v>
      </c>
      <c r="B22" s="3" t="s">
        <v>76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51">
        <f t="shared" si="0"/>
        <v>0</v>
      </c>
    </row>
    <row r="23" spans="1:10" ht="15" customHeight="1">
      <c r="A23" s="31" t="s">
        <v>46</v>
      </c>
      <c r="B23" s="3" t="s">
        <v>77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51">
        <f t="shared" si="0"/>
        <v>0</v>
      </c>
    </row>
    <row r="24" spans="1:10" ht="15" customHeight="1">
      <c r="A24" s="31" t="s">
        <v>47</v>
      </c>
      <c r="B24" s="3" t="s">
        <v>78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51">
        <f t="shared" si="0"/>
        <v>0</v>
      </c>
    </row>
    <row r="25" spans="1:10" ht="15" customHeight="1">
      <c r="A25" s="31" t="s">
        <v>48</v>
      </c>
      <c r="B25" s="3" t="s">
        <v>79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51">
        <f t="shared" si="0"/>
        <v>0</v>
      </c>
    </row>
    <row r="26" spans="1:10" ht="15" customHeight="1">
      <c r="A26" s="31" t="s">
        <v>49</v>
      </c>
      <c r="B26" s="3" t="s">
        <v>80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51">
        <f t="shared" si="0"/>
        <v>0</v>
      </c>
    </row>
    <row r="27" spans="1:10" ht="15" customHeight="1">
      <c r="A27" s="31" t="s">
        <v>50</v>
      </c>
      <c r="B27" s="3" t="s">
        <v>81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1">
        <f t="shared" si="0"/>
        <v>0</v>
      </c>
    </row>
    <row r="28" spans="1:10" ht="15" customHeight="1">
      <c r="A28" s="31" t="s">
        <v>51</v>
      </c>
      <c r="B28" s="3" t="s">
        <v>82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51">
        <f t="shared" si="0"/>
        <v>0</v>
      </c>
    </row>
    <row r="29" spans="1:10" ht="15" customHeight="1">
      <c r="A29" s="31" t="s">
        <v>52</v>
      </c>
      <c r="B29" s="3" t="s">
        <v>83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51">
        <f t="shared" si="0"/>
        <v>0</v>
      </c>
    </row>
    <row r="30" spans="1:10" ht="15" customHeight="1">
      <c r="A30" s="31" t="s">
        <v>53</v>
      </c>
      <c r="B30" s="3" t="s">
        <v>84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51">
        <f t="shared" si="0"/>
        <v>0</v>
      </c>
    </row>
    <row r="31" spans="1:10" ht="15" customHeight="1">
      <c r="A31" s="31" t="s">
        <v>54</v>
      </c>
      <c r="B31" s="3" t="s">
        <v>85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51">
        <f t="shared" si="0"/>
        <v>0</v>
      </c>
    </row>
    <row r="32" spans="1:10" ht="15" customHeight="1">
      <c r="A32" s="31" t="s">
        <v>55</v>
      </c>
      <c r="B32" s="3" t="s">
        <v>86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51">
        <f t="shared" si="0"/>
        <v>0</v>
      </c>
    </row>
    <row r="33" spans="1:10" ht="15" customHeight="1">
      <c r="A33" s="31" t="s">
        <v>56</v>
      </c>
      <c r="B33" s="3" t="s">
        <v>87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51">
        <f t="shared" si="0"/>
        <v>0</v>
      </c>
    </row>
    <row r="34" spans="1:10" ht="15" customHeight="1">
      <c r="A34" s="31" t="s">
        <v>57</v>
      </c>
      <c r="B34" s="3" t="s">
        <v>88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51">
        <f t="shared" si="0"/>
        <v>0</v>
      </c>
    </row>
    <row r="35" spans="1:10" ht="15" customHeight="1">
      <c r="A35" s="31" t="s">
        <v>58</v>
      </c>
      <c r="B35" s="3" t="s">
        <v>89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51">
        <f t="shared" si="0"/>
        <v>0</v>
      </c>
    </row>
    <row r="36" spans="1:10" ht="15" customHeight="1">
      <c r="A36" s="31" t="s">
        <v>59</v>
      </c>
      <c r="B36" s="3" t="s">
        <v>90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51">
        <f t="shared" si="0"/>
        <v>0</v>
      </c>
    </row>
    <row r="37" spans="1:10" ht="15" customHeight="1">
      <c r="A37" s="31" t="s">
        <v>60</v>
      </c>
      <c r="B37" s="3" t="s">
        <v>91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1">
        <f t="shared" si="0"/>
        <v>0</v>
      </c>
    </row>
    <row r="38" spans="1:10" ht="15" customHeight="1">
      <c r="A38" s="31" t="s">
        <v>61</v>
      </c>
      <c r="B38" s="3" t="s">
        <v>92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51">
        <f t="shared" si="0"/>
        <v>0</v>
      </c>
    </row>
    <row r="39" spans="1:10" ht="15" customHeight="1">
      <c r="A39" s="31" t="s">
        <v>62</v>
      </c>
      <c r="B39" s="3" t="s">
        <v>93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51">
        <f t="shared" si="0"/>
        <v>0</v>
      </c>
    </row>
    <row r="40" spans="1:10" ht="15" customHeight="1">
      <c r="A40" s="31" t="s">
        <v>63</v>
      </c>
      <c r="B40" s="3" t="s">
        <v>94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51">
        <f t="shared" si="0"/>
        <v>0</v>
      </c>
    </row>
    <row r="41" spans="1:10" ht="15" customHeight="1">
      <c r="A41" s="2" t="s">
        <v>64</v>
      </c>
      <c r="B41" s="3" t="s">
        <v>95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51">
        <f t="shared" si="0"/>
        <v>0</v>
      </c>
    </row>
    <row r="42" spans="1:10" ht="15" customHeight="1">
      <c r="A42" s="31" t="s">
        <v>65</v>
      </c>
      <c r="B42" s="3" t="s">
        <v>96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51">
        <f t="shared" si="0"/>
        <v>0</v>
      </c>
    </row>
    <row r="43" spans="1:10" ht="15" customHeight="1">
      <c r="A43" s="31" t="s">
        <v>164</v>
      </c>
      <c r="B43" s="3" t="s">
        <v>162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51">
        <f t="shared" si="0"/>
        <v>0</v>
      </c>
    </row>
    <row r="44" spans="1:10" ht="15" customHeight="1">
      <c r="A44" s="31" t="s">
        <v>165</v>
      </c>
      <c r="B44" s="3" t="s">
        <v>166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20921494.379999995</v>
      </c>
      <c r="J44" s="51">
        <f t="shared" si="0"/>
        <v>20921494.379999995</v>
      </c>
    </row>
    <row r="45" spans="1:10" ht="12.75">
      <c r="A45" s="55" t="s">
        <v>7</v>
      </c>
      <c r="B45" s="56"/>
      <c r="C45" s="41">
        <f aca="true" t="shared" si="1" ref="C45:J45">SUM(C12:C44)</f>
        <v>0</v>
      </c>
      <c r="D45" s="41">
        <f t="shared" si="1"/>
        <v>0</v>
      </c>
      <c r="E45" s="41">
        <f t="shared" si="1"/>
        <v>0</v>
      </c>
      <c r="F45" s="41">
        <f t="shared" si="1"/>
        <v>0</v>
      </c>
      <c r="G45" s="41">
        <f t="shared" si="1"/>
        <v>0</v>
      </c>
      <c r="H45" s="41">
        <f t="shared" si="1"/>
        <v>0</v>
      </c>
      <c r="I45" s="41">
        <f t="shared" si="1"/>
        <v>20921494.379999995</v>
      </c>
      <c r="J45" s="41">
        <f t="shared" si="1"/>
        <v>20921494.379999995</v>
      </c>
    </row>
    <row r="46" ht="12.75">
      <c r="A46" s="32" t="s">
        <v>169</v>
      </c>
    </row>
    <row r="47" ht="9" customHeight="1"/>
    <row r="48" ht="12.75">
      <c r="A48" s="37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1" t="s">
        <v>104</v>
      </c>
      <c r="D66" s="21" t="s">
        <v>102</v>
      </c>
      <c r="E66" s="21" t="s">
        <v>103</v>
      </c>
      <c r="F66" s="21"/>
    </row>
    <row r="67" spans="3:6" ht="12.75">
      <c r="C67" s="27" t="s">
        <v>112</v>
      </c>
      <c r="D67" s="28">
        <f>+C45/$C$65</f>
        <v>0</v>
      </c>
      <c r="E67" s="28">
        <f>+C45/J45*100</f>
        <v>0</v>
      </c>
      <c r="F67" s="28"/>
    </row>
    <row r="68" spans="3:6" ht="12.75">
      <c r="C68" s="27" t="s">
        <v>113</v>
      </c>
      <c r="D68" s="28">
        <f>+D45/$C$65</f>
        <v>0</v>
      </c>
      <c r="E68" s="28">
        <f>+D45/J45*100</f>
        <v>0</v>
      </c>
      <c r="F68" s="28"/>
    </row>
    <row r="69" spans="3:6" ht="12.75">
      <c r="C69" s="27" t="s">
        <v>114</v>
      </c>
      <c r="D69" s="28">
        <f>+E45/$C$65</f>
        <v>0</v>
      </c>
      <c r="E69" s="28">
        <f>+E45/J45*100</f>
        <v>0</v>
      </c>
      <c r="F69" s="28"/>
    </row>
    <row r="70" spans="3:6" ht="12.75">
      <c r="C70" s="27" t="s">
        <v>115</v>
      </c>
      <c r="D70" s="28">
        <f>+F45/$C$65</f>
        <v>0</v>
      </c>
      <c r="E70" s="28">
        <f>+F45/J45*100</f>
        <v>0</v>
      </c>
      <c r="F70" s="28"/>
    </row>
    <row r="71" spans="3:6" ht="12.75">
      <c r="C71" s="27" t="s">
        <v>116</v>
      </c>
      <c r="D71" s="28">
        <f>+G45/$C$65</f>
        <v>0</v>
      </c>
      <c r="E71" s="28">
        <f>+G45/J45*100</f>
        <v>0</v>
      </c>
      <c r="F71" s="28"/>
    </row>
    <row r="72" spans="3:6" ht="12.75">
      <c r="C72" s="27" t="s">
        <v>168</v>
      </c>
      <c r="D72" s="28">
        <f>+H45/$C$65</f>
        <v>0</v>
      </c>
      <c r="E72" s="28">
        <f>+H45/J45*100</f>
        <v>0</v>
      </c>
      <c r="F72" s="28"/>
    </row>
    <row r="73" spans="3:6" ht="12.75">
      <c r="C73" s="27" t="s">
        <v>117</v>
      </c>
      <c r="D73" s="28">
        <f>+I45/$C$65</f>
        <v>20.921494379999995</v>
      </c>
      <c r="E73" s="28">
        <f>+I45/J45*100</f>
        <v>100</v>
      </c>
      <c r="F73" s="28"/>
    </row>
    <row r="77" ht="12.75">
      <c r="A77" s="32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0" t="s">
        <v>170</v>
      </c>
    </row>
    <row r="7" ht="15.75">
      <c r="A7" s="20" t="s">
        <v>14</v>
      </c>
    </row>
    <row r="8" ht="15.75">
      <c r="A8" s="20" t="s">
        <v>0</v>
      </c>
    </row>
    <row r="9" spans="1:8" ht="12.75">
      <c r="A9" s="10"/>
      <c r="H9" s="19" t="s">
        <v>34</v>
      </c>
    </row>
    <row r="10" spans="1:8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1" t="s">
        <v>30</v>
      </c>
    </row>
    <row r="11" spans="1:13" s="10" customFormat="1" ht="12.75">
      <c r="A11" s="63"/>
      <c r="B11" s="60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0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40">
        <v>0</v>
      </c>
      <c r="D12" s="40">
        <v>128340.26</v>
      </c>
      <c r="E12" s="40">
        <v>0</v>
      </c>
      <c r="F12" s="40">
        <v>0</v>
      </c>
      <c r="G12" s="40">
        <v>0</v>
      </c>
      <c r="H12" s="23">
        <f>SUM(C12:G12)</f>
        <v>128340.26</v>
      </c>
      <c r="J12" s="17"/>
      <c r="K12" s="30"/>
    </row>
    <row r="13" spans="1:11" ht="15" customHeight="1">
      <c r="A13" s="2" t="s">
        <v>35</v>
      </c>
      <c r="B13" s="3" t="s">
        <v>66</v>
      </c>
      <c r="C13" s="40">
        <v>0</v>
      </c>
      <c r="D13" s="40">
        <v>444193</v>
      </c>
      <c r="E13" s="40">
        <v>0</v>
      </c>
      <c r="F13" s="40">
        <v>0</v>
      </c>
      <c r="G13" s="40">
        <v>0</v>
      </c>
      <c r="H13" s="23">
        <f aca="true" t="shared" si="0" ref="H13:H43">SUM(C13:G13)</f>
        <v>444193</v>
      </c>
      <c r="J13" s="17"/>
      <c r="K13" s="30"/>
    </row>
    <row r="14" spans="1:11" ht="15" customHeight="1">
      <c r="A14" s="2" t="s">
        <v>36</v>
      </c>
      <c r="B14" s="3" t="s">
        <v>67</v>
      </c>
      <c r="C14" s="40">
        <v>0</v>
      </c>
      <c r="D14" s="40">
        <v>6130792</v>
      </c>
      <c r="E14" s="40">
        <v>0</v>
      </c>
      <c r="F14" s="40">
        <v>0</v>
      </c>
      <c r="G14" s="40">
        <v>2180</v>
      </c>
      <c r="H14" s="23">
        <f t="shared" si="0"/>
        <v>6132972</v>
      </c>
      <c r="J14" s="17"/>
      <c r="K14" s="30"/>
    </row>
    <row r="15" spans="1:11" ht="15" customHeight="1">
      <c r="A15" s="2" t="s">
        <v>37</v>
      </c>
      <c r="B15" s="3" t="s">
        <v>68</v>
      </c>
      <c r="C15" s="40">
        <v>0</v>
      </c>
      <c r="D15" s="40">
        <v>9233523.2</v>
      </c>
      <c r="E15" s="40">
        <v>0</v>
      </c>
      <c r="F15" s="40">
        <v>0</v>
      </c>
      <c r="G15" s="40">
        <v>0</v>
      </c>
      <c r="H15" s="23">
        <f t="shared" si="0"/>
        <v>9233523.2</v>
      </c>
      <c r="J15" s="17"/>
      <c r="K15" s="30"/>
    </row>
    <row r="16" spans="1:11" ht="15" customHeight="1">
      <c r="A16" s="2" t="s">
        <v>38</v>
      </c>
      <c r="B16" s="3" t="s">
        <v>69</v>
      </c>
      <c r="C16" s="40">
        <v>0</v>
      </c>
      <c r="D16" s="40">
        <v>658144.2000000001</v>
      </c>
      <c r="E16" s="40">
        <v>0</v>
      </c>
      <c r="F16" s="40">
        <v>0</v>
      </c>
      <c r="G16" s="40">
        <v>0</v>
      </c>
      <c r="H16" s="23">
        <f t="shared" si="0"/>
        <v>658144.2000000001</v>
      </c>
      <c r="J16" s="17"/>
      <c r="K16" s="30"/>
    </row>
    <row r="17" spans="1:11" ht="15" customHeight="1">
      <c r="A17" s="2" t="s">
        <v>39</v>
      </c>
      <c r="B17" s="3" t="s">
        <v>70</v>
      </c>
      <c r="C17" s="40">
        <v>0</v>
      </c>
      <c r="D17" s="40">
        <v>16881385.89</v>
      </c>
      <c r="E17" s="40">
        <v>0</v>
      </c>
      <c r="F17" s="40">
        <v>4500</v>
      </c>
      <c r="G17" s="40">
        <v>0</v>
      </c>
      <c r="H17" s="23">
        <f t="shared" si="0"/>
        <v>16885885.89</v>
      </c>
      <c r="J17" s="17"/>
      <c r="K17" s="30"/>
    </row>
    <row r="18" spans="1:11" ht="15" customHeight="1">
      <c r="A18" s="2" t="s">
        <v>40</v>
      </c>
      <c r="B18" s="3" t="s">
        <v>71</v>
      </c>
      <c r="C18" s="40">
        <v>0</v>
      </c>
      <c r="D18" s="40">
        <v>10729869.640000002</v>
      </c>
      <c r="E18" s="40">
        <v>0</v>
      </c>
      <c r="F18" s="40">
        <v>0</v>
      </c>
      <c r="G18" s="40">
        <v>0</v>
      </c>
      <c r="H18" s="23">
        <f t="shared" si="0"/>
        <v>10729869.640000002</v>
      </c>
      <c r="J18" s="17"/>
      <c r="K18" s="30"/>
    </row>
    <row r="19" spans="1:11" ht="15" customHeight="1">
      <c r="A19" s="2" t="s">
        <v>41</v>
      </c>
      <c r="B19" s="3" t="s">
        <v>72</v>
      </c>
      <c r="C19" s="40">
        <v>0</v>
      </c>
      <c r="D19" s="40">
        <v>18380946.249999996</v>
      </c>
      <c r="E19" s="40">
        <v>0</v>
      </c>
      <c r="F19" s="40">
        <v>0</v>
      </c>
      <c r="G19" s="40">
        <v>0</v>
      </c>
      <c r="H19" s="23">
        <f t="shared" si="0"/>
        <v>18380946.249999996</v>
      </c>
      <c r="J19" s="17"/>
      <c r="K19" s="30"/>
    </row>
    <row r="20" spans="1:11" ht="15" customHeight="1">
      <c r="A20" s="2" t="s">
        <v>42</v>
      </c>
      <c r="B20" s="3" t="s">
        <v>73</v>
      </c>
      <c r="C20" s="40">
        <v>0</v>
      </c>
      <c r="D20" s="40">
        <v>2872083.1500000004</v>
      </c>
      <c r="E20" s="40">
        <v>0</v>
      </c>
      <c r="F20" s="40">
        <v>0</v>
      </c>
      <c r="G20" s="40">
        <v>0</v>
      </c>
      <c r="H20" s="23">
        <f t="shared" si="0"/>
        <v>2872083.1500000004</v>
      </c>
      <c r="J20" s="17"/>
      <c r="K20" s="30"/>
    </row>
    <row r="21" spans="1:11" ht="15" customHeight="1">
      <c r="A21" s="2" t="s">
        <v>43</v>
      </c>
      <c r="B21" s="3" t="s">
        <v>74</v>
      </c>
      <c r="C21" s="40">
        <v>0</v>
      </c>
      <c r="D21" s="40">
        <v>4957124.250000001</v>
      </c>
      <c r="E21" s="40">
        <v>0</v>
      </c>
      <c r="F21" s="40">
        <v>0</v>
      </c>
      <c r="G21" s="40">
        <v>0</v>
      </c>
      <c r="H21" s="23">
        <f t="shared" si="0"/>
        <v>4957124.250000001</v>
      </c>
      <c r="J21" s="17"/>
      <c r="K21" s="30"/>
    </row>
    <row r="22" spans="1:11" ht="15" customHeight="1">
      <c r="A22" s="2" t="s">
        <v>44</v>
      </c>
      <c r="B22" s="3" t="s">
        <v>75</v>
      </c>
      <c r="C22" s="40">
        <v>0</v>
      </c>
      <c r="D22" s="40">
        <v>24287125.8</v>
      </c>
      <c r="E22" s="40">
        <v>0</v>
      </c>
      <c r="F22" s="40">
        <v>0</v>
      </c>
      <c r="G22" s="40">
        <v>71012.73000000001</v>
      </c>
      <c r="H22" s="23">
        <f t="shared" si="0"/>
        <v>24358138.53</v>
      </c>
      <c r="J22" s="17"/>
      <c r="K22" s="30"/>
    </row>
    <row r="23" spans="1:11" ht="15" customHeight="1">
      <c r="A23" s="2" t="s">
        <v>45</v>
      </c>
      <c r="B23" s="3" t="s">
        <v>76</v>
      </c>
      <c r="C23" s="40">
        <v>0</v>
      </c>
      <c r="D23" s="40">
        <v>22683244.47</v>
      </c>
      <c r="E23" s="40">
        <v>0</v>
      </c>
      <c r="F23" s="40">
        <v>0</v>
      </c>
      <c r="G23" s="40">
        <v>0</v>
      </c>
      <c r="H23" s="23">
        <f t="shared" si="0"/>
        <v>22683244.47</v>
      </c>
      <c r="J23" s="17"/>
      <c r="K23" s="30"/>
    </row>
    <row r="24" spans="1:11" ht="15" customHeight="1">
      <c r="A24" s="2" t="s">
        <v>46</v>
      </c>
      <c r="B24" s="3" t="s">
        <v>77</v>
      </c>
      <c r="C24" s="40">
        <v>0</v>
      </c>
      <c r="D24" s="40">
        <v>17610095.920000006</v>
      </c>
      <c r="E24" s="40">
        <v>0</v>
      </c>
      <c r="F24" s="40">
        <v>0</v>
      </c>
      <c r="G24" s="40">
        <v>157680.76</v>
      </c>
      <c r="H24" s="23">
        <f t="shared" si="0"/>
        <v>17767776.680000007</v>
      </c>
      <c r="J24" s="17"/>
      <c r="K24" s="30"/>
    </row>
    <row r="25" spans="1:11" ht="15" customHeight="1">
      <c r="A25" s="2" t="s">
        <v>47</v>
      </c>
      <c r="B25" s="3" t="s">
        <v>78</v>
      </c>
      <c r="C25" s="40">
        <v>0</v>
      </c>
      <c r="D25" s="40">
        <v>18873908.830000002</v>
      </c>
      <c r="E25" s="40">
        <v>0</v>
      </c>
      <c r="F25" s="40">
        <v>0</v>
      </c>
      <c r="G25" s="40">
        <v>0</v>
      </c>
      <c r="H25" s="23">
        <f t="shared" si="0"/>
        <v>18873908.830000002</v>
      </c>
      <c r="J25" s="17"/>
      <c r="K25" s="30"/>
    </row>
    <row r="26" spans="1:11" ht="15" customHeight="1">
      <c r="A26" s="2" t="s">
        <v>48</v>
      </c>
      <c r="B26" s="3" t="s">
        <v>79</v>
      </c>
      <c r="C26" s="40">
        <v>0</v>
      </c>
      <c r="D26" s="40">
        <v>5240748.239999998</v>
      </c>
      <c r="E26" s="40">
        <v>0</v>
      </c>
      <c r="F26" s="40">
        <v>0</v>
      </c>
      <c r="G26" s="40">
        <v>0</v>
      </c>
      <c r="H26" s="23">
        <f t="shared" si="0"/>
        <v>5240748.239999998</v>
      </c>
      <c r="J26" s="17"/>
      <c r="K26" s="30"/>
    </row>
    <row r="27" spans="1:11" ht="15" customHeight="1">
      <c r="A27" s="2" t="s">
        <v>49</v>
      </c>
      <c r="B27" s="3" t="s">
        <v>80</v>
      </c>
      <c r="C27" s="40">
        <v>0</v>
      </c>
      <c r="D27" s="40">
        <v>4311330.92</v>
      </c>
      <c r="E27" s="40">
        <v>0</v>
      </c>
      <c r="F27" s="40">
        <v>0</v>
      </c>
      <c r="G27" s="40">
        <v>0</v>
      </c>
      <c r="H27" s="23">
        <f t="shared" si="0"/>
        <v>4311330.92</v>
      </c>
      <c r="J27" s="17"/>
      <c r="K27" s="30"/>
    </row>
    <row r="28" spans="1:11" ht="15" customHeight="1">
      <c r="A28" s="2" t="s">
        <v>50</v>
      </c>
      <c r="B28" s="3" t="s">
        <v>81</v>
      </c>
      <c r="C28" s="40">
        <v>0</v>
      </c>
      <c r="D28" s="40">
        <v>3372694.0399999996</v>
      </c>
      <c r="E28" s="40">
        <v>0</v>
      </c>
      <c r="F28" s="40">
        <v>0</v>
      </c>
      <c r="G28" s="40">
        <v>0</v>
      </c>
      <c r="H28" s="23">
        <f t="shared" si="0"/>
        <v>3372694.0399999996</v>
      </c>
      <c r="J28" s="17"/>
      <c r="K28" s="30"/>
    </row>
    <row r="29" spans="1:11" ht="15" customHeight="1">
      <c r="A29" s="2" t="s">
        <v>51</v>
      </c>
      <c r="B29" s="3" t="s">
        <v>82</v>
      </c>
      <c r="C29" s="40">
        <v>0</v>
      </c>
      <c r="D29" s="40">
        <v>1684963.77</v>
      </c>
      <c r="E29" s="40">
        <v>0</v>
      </c>
      <c r="F29" s="40">
        <v>0</v>
      </c>
      <c r="G29" s="40">
        <v>110603.05000000002</v>
      </c>
      <c r="H29" s="23">
        <f t="shared" si="0"/>
        <v>1795566.82</v>
      </c>
      <c r="J29" s="17"/>
      <c r="K29" s="30"/>
    </row>
    <row r="30" spans="1:11" ht="15" customHeight="1">
      <c r="A30" s="2" t="s">
        <v>52</v>
      </c>
      <c r="B30" s="3" t="s">
        <v>83</v>
      </c>
      <c r="C30" s="40">
        <v>0</v>
      </c>
      <c r="D30" s="40">
        <v>9833757.29</v>
      </c>
      <c r="E30" s="40">
        <v>0</v>
      </c>
      <c r="F30" s="40">
        <v>0</v>
      </c>
      <c r="G30" s="40">
        <v>23530.61</v>
      </c>
      <c r="H30" s="23">
        <f t="shared" si="0"/>
        <v>9857287.899999999</v>
      </c>
      <c r="J30" s="17"/>
      <c r="K30" s="30"/>
    </row>
    <row r="31" spans="1:11" ht="15" customHeight="1">
      <c r="A31" s="2" t="s">
        <v>53</v>
      </c>
      <c r="B31" s="3" t="s">
        <v>84</v>
      </c>
      <c r="C31" s="40">
        <v>0</v>
      </c>
      <c r="D31" s="40">
        <v>3463683.37</v>
      </c>
      <c r="E31" s="40">
        <v>0</v>
      </c>
      <c r="F31" s="40">
        <v>0</v>
      </c>
      <c r="G31" s="40">
        <v>162904.24</v>
      </c>
      <c r="H31" s="23">
        <f t="shared" si="0"/>
        <v>3626587.6100000003</v>
      </c>
      <c r="J31" s="17"/>
      <c r="K31" s="30"/>
    </row>
    <row r="32" spans="1:11" ht="15" customHeight="1">
      <c r="A32" s="2" t="s">
        <v>54</v>
      </c>
      <c r="B32" s="3" t="s">
        <v>85</v>
      </c>
      <c r="C32" s="40">
        <v>0</v>
      </c>
      <c r="D32" s="40">
        <v>1366676.62</v>
      </c>
      <c r="E32" s="40">
        <v>0</v>
      </c>
      <c r="F32" s="40">
        <v>0</v>
      </c>
      <c r="G32" s="40">
        <v>0</v>
      </c>
      <c r="H32" s="23">
        <f t="shared" si="0"/>
        <v>1366676.62</v>
      </c>
      <c r="J32" s="17"/>
      <c r="K32" s="30"/>
    </row>
    <row r="33" spans="1:11" ht="15" customHeight="1">
      <c r="A33" s="2" t="s">
        <v>55</v>
      </c>
      <c r="B33" s="3" t="s">
        <v>86</v>
      </c>
      <c r="C33" s="40">
        <v>0</v>
      </c>
      <c r="D33" s="40">
        <v>6068270.3</v>
      </c>
      <c r="E33" s="40">
        <v>0</v>
      </c>
      <c r="F33" s="40">
        <v>0</v>
      </c>
      <c r="G33" s="40">
        <v>367931.77</v>
      </c>
      <c r="H33" s="23">
        <f t="shared" si="0"/>
        <v>6436202.07</v>
      </c>
      <c r="J33" s="17"/>
      <c r="K33" s="30"/>
    </row>
    <row r="34" spans="1:11" ht="15" customHeight="1">
      <c r="A34" s="2" t="s">
        <v>56</v>
      </c>
      <c r="B34" s="3" t="s">
        <v>87</v>
      </c>
      <c r="C34" s="40">
        <v>0</v>
      </c>
      <c r="D34" s="40">
        <v>1189134.53</v>
      </c>
      <c r="E34" s="40">
        <v>0</v>
      </c>
      <c r="F34" s="40">
        <v>0</v>
      </c>
      <c r="G34" s="40">
        <v>0</v>
      </c>
      <c r="H34" s="23">
        <f t="shared" si="0"/>
        <v>1189134.53</v>
      </c>
      <c r="J34" s="17"/>
      <c r="K34" s="30"/>
    </row>
    <row r="35" spans="1:11" ht="15" customHeight="1">
      <c r="A35" s="2" t="s">
        <v>58</v>
      </c>
      <c r="B35" s="3" t="s">
        <v>89</v>
      </c>
      <c r="C35" s="40">
        <v>0</v>
      </c>
      <c r="D35" s="40">
        <v>0</v>
      </c>
      <c r="E35" s="40">
        <v>0</v>
      </c>
      <c r="F35" s="40">
        <v>0</v>
      </c>
      <c r="G35" s="40">
        <v>5249910.1</v>
      </c>
      <c r="H35" s="23">
        <f t="shared" si="0"/>
        <v>5249910.1</v>
      </c>
      <c r="J35" s="17"/>
      <c r="K35" s="30"/>
    </row>
    <row r="36" spans="1:11" ht="15" customHeight="1">
      <c r="A36" s="2" t="s">
        <v>59</v>
      </c>
      <c r="B36" s="3" t="s">
        <v>90</v>
      </c>
      <c r="C36" s="40">
        <v>0</v>
      </c>
      <c r="D36" s="40">
        <v>23574655.41</v>
      </c>
      <c r="E36" s="40">
        <v>0</v>
      </c>
      <c r="F36" s="40">
        <v>0</v>
      </c>
      <c r="G36" s="40">
        <v>0</v>
      </c>
      <c r="H36" s="23">
        <f t="shared" si="0"/>
        <v>23574655.41</v>
      </c>
      <c r="J36" s="17"/>
      <c r="K36" s="30"/>
    </row>
    <row r="37" spans="1:11" ht="15" customHeight="1">
      <c r="A37" s="2" t="s">
        <v>60</v>
      </c>
      <c r="B37" s="3" t="s">
        <v>91</v>
      </c>
      <c r="C37" s="40">
        <v>0</v>
      </c>
      <c r="D37" s="40">
        <v>1623212.1899999995</v>
      </c>
      <c r="E37" s="40">
        <v>0</v>
      </c>
      <c r="F37" s="40">
        <v>0</v>
      </c>
      <c r="G37" s="40">
        <v>0</v>
      </c>
      <c r="H37" s="23">
        <f t="shared" si="0"/>
        <v>1623212.1899999995</v>
      </c>
      <c r="J37" s="17"/>
      <c r="K37" s="30"/>
    </row>
    <row r="38" spans="1:11" ht="15" customHeight="1">
      <c r="A38" s="2" t="s">
        <v>61</v>
      </c>
      <c r="B38" s="3" t="s">
        <v>92</v>
      </c>
      <c r="C38" s="40">
        <v>0</v>
      </c>
      <c r="D38" s="40">
        <v>15624713.629999997</v>
      </c>
      <c r="E38" s="40">
        <v>0</v>
      </c>
      <c r="F38" s="40">
        <v>0</v>
      </c>
      <c r="G38" s="40">
        <v>0</v>
      </c>
      <c r="H38" s="23">
        <f t="shared" si="0"/>
        <v>15624713.629999997</v>
      </c>
      <c r="J38" s="17"/>
      <c r="K38" s="30"/>
    </row>
    <row r="39" spans="1:11" ht="15" customHeight="1">
      <c r="A39" s="2" t="s">
        <v>62</v>
      </c>
      <c r="B39" s="3" t="s">
        <v>93</v>
      </c>
      <c r="C39" s="40">
        <v>0</v>
      </c>
      <c r="D39" s="40">
        <v>10798605.01</v>
      </c>
      <c r="E39" s="40">
        <v>0</v>
      </c>
      <c r="F39" s="40">
        <v>0</v>
      </c>
      <c r="G39" s="40">
        <v>38430</v>
      </c>
      <c r="H39" s="23">
        <f t="shared" si="0"/>
        <v>10837035.01</v>
      </c>
      <c r="J39" s="17"/>
      <c r="K39" s="30"/>
    </row>
    <row r="40" spans="1:11" ht="15" customHeight="1">
      <c r="A40" s="2" t="s">
        <v>63</v>
      </c>
      <c r="B40" s="3" t="s">
        <v>94</v>
      </c>
      <c r="C40" s="40">
        <v>0</v>
      </c>
      <c r="D40" s="40">
        <v>12864319.89</v>
      </c>
      <c r="E40" s="40">
        <v>0</v>
      </c>
      <c r="F40" s="40">
        <v>0</v>
      </c>
      <c r="G40" s="40">
        <v>103096.31</v>
      </c>
      <c r="H40" s="23">
        <f t="shared" si="0"/>
        <v>12967416.200000001</v>
      </c>
      <c r="J40" s="17"/>
      <c r="K40" s="30"/>
    </row>
    <row r="41" spans="1:11" ht="15" customHeight="1">
      <c r="A41" s="2" t="s">
        <v>64</v>
      </c>
      <c r="B41" s="3" t="s">
        <v>95</v>
      </c>
      <c r="C41" s="40">
        <v>0</v>
      </c>
      <c r="D41" s="40">
        <v>11357109.549999999</v>
      </c>
      <c r="E41" s="40">
        <v>0</v>
      </c>
      <c r="F41" s="40">
        <v>0</v>
      </c>
      <c r="G41" s="40">
        <v>29200</v>
      </c>
      <c r="H41" s="23">
        <f t="shared" si="0"/>
        <v>11386309.549999999</v>
      </c>
      <c r="J41" s="17"/>
      <c r="K41" s="30"/>
    </row>
    <row r="42" spans="1:11" ht="15" customHeight="1">
      <c r="A42" s="2" t="s">
        <v>65</v>
      </c>
      <c r="B42" s="3" t="s">
        <v>96</v>
      </c>
      <c r="C42" s="40">
        <v>0</v>
      </c>
      <c r="D42" s="40">
        <v>6382418.4799999995</v>
      </c>
      <c r="E42" s="40">
        <v>0</v>
      </c>
      <c r="F42" s="40">
        <v>0</v>
      </c>
      <c r="G42" s="40">
        <v>2500446.78</v>
      </c>
      <c r="H42" s="23">
        <f t="shared" si="0"/>
        <v>8882865.26</v>
      </c>
      <c r="J42" s="17"/>
      <c r="K42" s="30"/>
    </row>
    <row r="43" spans="1:11" ht="15" customHeight="1">
      <c r="A43" s="2" t="s">
        <v>164</v>
      </c>
      <c r="B43" s="3" t="s">
        <v>162</v>
      </c>
      <c r="C43" s="40">
        <v>0</v>
      </c>
      <c r="D43" s="40">
        <v>7396718.25</v>
      </c>
      <c r="E43" s="40">
        <v>0</v>
      </c>
      <c r="F43" s="40">
        <v>0</v>
      </c>
      <c r="G43" s="40">
        <v>0</v>
      </c>
      <c r="H43" s="23">
        <f t="shared" si="0"/>
        <v>7396718.25</v>
      </c>
      <c r="J43" s="17"/>
      <c r="K43" s="30"/>
    </row>
    <row r="44" spans="1:11" ht="15" customHeight="1">
      <c r="A44" s="55" t="s">
        <v>7</v>
      </c>
      <c r="B44" s="56"/>
      <c r="C44" s="41">
        <f aca="true" t="shared" si="1" ref="C44:H44">SUM(C12:C43)</f>
        <v>0</v>
      </c>
      <c r="D44" s="41">
        <f t="shared" si="1"/>
        <v>280023788.35</v>
      </c>
      <c r="E44" s="41">
        <f t="shared" si="1"/>
        <v>0</v>
      </c>
      <c r="F44" s="41">
        <f t="shared" si="1"/>
        <v>4500</v>
      </c>
      <c r="G44" s="41">
        <f t="shared" si="1"/>
        <v>8816926.35</v>
      </c>
      <c r="H44" s="6">
        <f t="shared" si="1"/>
        <v>288845214.7</v>
      </c>
      <c r="K44" s="30"/>
    </row>
    <row r="45" ht="12.75">
      <c r="A45" s="32" t="s">
        <v>169</v>
      </c>
    </row>
    <row r="46" ht="9.75" customHeight="1">
      <c r="A46" s="32"/>
    </row>
    <row r="47" spans="1:8" ht="12.75">
      <c r="A47" s="37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1" t="s">
        <v>104</v>
      </c>
      <c r="D62" s="21" t="s">
        <v>102</v>
      </c>
      <c r="E62" s="21" t="s">
        <v>103</v>
      </c>
    </row>
    <row r="63" spans="3:5" ht="12.75">
      <c r="C63" s="27" t="s">
        <v>112</v>
      </c>
      <c r="D63" s="28">
        <f>+C44/$C$61</f>
        <v>0</v>
      </c>
      <c r="E63" s="28">
        <f>+C44/H44*100</f>
        <v>0</v>
      </c>
    </row>
    <row r="64" spans="3:5" ht="12.75">
      <c r="C64" s="27" t="s">
        <v>113</v>
      </c>
      <c r="D64" s="28">
        <f>+D44/$C$61</f>
        <v>280.02378835</v>
      </c>
      <c r="E64" s="28">
        <f>+D44/H44*100</f>
        <v>96.94596763212364</v>
      </c>
    </row>
    <row r="65" spans="3:5" ht="12.75">
      <c r="C65" s="27" t="s">
        <v>114</v>
      </c>
      <c r="D65" s="28">
        <f>+E44/$C$61</f>
        <v>0</v>
      </c>
      <c r="E65" s="28">
        <f>+E44/H44*100</f>
        <v>0</v>
      </c>
    </row>
    <row r="66" spans="3:5" ht="12.75">
      <c r="C66" s="27" t="s">
        <v>116</v>
      </c>
      <c r="D66" s="28">
        <f>+F44/$C$61</f>
        <v>0.0045</v>
      </c>
      <c r="E66" s="28">
        <f>+F44/H44*100</f>
        <v>0.0015579278350426487</v>
      </c>
    </row>
    <row r="67" spans="3:5" ht="12.75">
      <c r="C67" s="27" t="s">
        <v>118</v>
      </c>
      <c r="D67" s="28">
        <f>+G44/$C$61</f>
        <v>8.81692635</v>
      </c>
      <c r="E67" s="28">
        <f>+G44/H44*100</f>
        <v>3.0524744400413293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0" t="s">
        <v>170</v>
      </c>
    </row>
    <row r="7" ht="15.75">
      <c r="A7" s="20" t="s">
        <v>111</v>
      </c>
    </row>
    <row r="8" ht="15.75">
      <c r="A8" s="20" t="s">
        <v>0</v>
      </c>
    </row>
    <row r="9" spans="1:8" ht="12.75">
      <c r="A9" s="10"/>
      <c r="H9" s="14" t="s">
        <v>34</v>
      </c>
    </row>
    <row r="10" spans="1:8" s="10" customFormat="1" ht="12.75">
      <c r="A10" s="61" t="s">
        <v>1</v>
      </c>
      <c r="B10" s="58" t="s">
        <v>33</v>
      </c>
      <c r="C10" s="55" t="s">
        <v>12</v>
      </c>
      <c r="D10" s="65"/>
      <c r="E10" s="65"/>
      <c r="F10" s="65"/>
      <c r="G10" s="65"/>
      <c r="H10" s="61" t="s">
        <v>30</v>
      </c>
    </row>
    <row r="11" spans="1:8" s="10" customFormat="1" ht="12.75">
      <c r="A11" s="63"/>
      <c r="B11" s="60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0"/>
    </row>
    <row r="12" spans="1:8" ht="15" customHeight="1">
      <c r="A12" s="2" t="s">
        <v>62</v>
      </c>
      <c r="B12" s="3" t="s">
        <v>93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f>SUM(C12:G12)</f>
        <v>0</v>
      </c>
    </row>
    <row r="13" spans="1:8" ht="15" customHeight="1">
      <c r="A13" s="2" t="s">
        <v>63</v>
      </c>
      <c r="B13" s="3" t="s">
        <v>94</v>
      </c>
      <c r="C13" s="40">
        <v>0</v>
      </c>
      <c r="D13" s="40">
        <v>0</v>
      </c>
      <c r="E13" s="40">
        <v>22000</v>
      </c>
      <c r="F13" s="40">
        <v>0</v>
      </c>
      <c r="G13" s="40">
        <v>0</v>
      </c>
      <c r="H13" s="40">
        <f>SUM(C13:G13)</f>
        <v>22000</v>
      </c>
    </row>
    <row r="14" spans="1:8" ht="15" customHeight="1">
      <c r="A14" s="2" t="s">
        <v>64</v>
      </c>
      <c r="B14" s="3" t="s">
        <v>95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f>SUM(C14:G14)</f>
        <v>0</v>
      </c>
    </row>
    <row r="15" spans="1:8" ht="15" customHeight="1">
      <c r="A15" s="31" t="s">
        <v>65</v>
      </c>
      <c r="B15" s="3" t="s">
        <v>96</v>
      </c>
      <c r="C15" s="40">
        <v>0</v>
      </c>
      <c r="D15" s="40">
        <v>0</v>
      </c>
      <c r="E15" s="40">
        <v>16825</v>
      </c>
      <c r="F15" s="40">
        <v>0</v>
      </c>
      <c r="G15" s="40">
        <v>0</v>
      </c>
      <c r="H15" s="40">
        <f>SUM(C15:G15)</f>
        <v>16825</v>
      </c>
    </row>
    <row r="16" spans="1:8" ht="12.75">
      <c r="A16" s="55" t="s">
        <v>7</v>
      </c>
      <c r="B16" s="56"/>
      <c r="C16" s="41">
        <f aca="true" t="shared" si="0" ref="C16:H16">SUM(C12:C15)</f>
        <v>0</v>
      </c>
      <c r="D16" s="41">
        <f t="shared" si="0"/>
        <v>0</v>
      </c>
      <c r="E16" s="41">
        <f t="shared" si="0"/>
        <v>38825</v>
      </c>
      <c r="F16" s="41">
        <f t="shared" si="0"/>
        <v>0</v>
      </c>
      <c r="G16" s="41">
        <f t="shared" si="0"/>
        <v>0</v>
      </c>
      <c r="H16" s="41">
        <f t="shared" si="0"/>
        <v>38825</v>
      </c>
    </row>
    <row r="17" ht="12.75">
      <c r="A17" s="32" t="s">
        <v>169</v>
      </c>
    </row>
    <row r="18" ht="9" customHeight="1"/>
    <row r="19" ht="12.75">
      <c r="A19" s="37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2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2023-07-31T16:20:01Z</dcterms:modified>
  <cp:category/>
  <cp:version/>
  <cp:contentType/>
  <cp:contentStatus/>
</cp:coreProperties>
</file>