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6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<sst xmlns="http://schemas.openxmlformats.org/spreadsheetml/2006/main" count="662" uniqueCount="174">
  <si>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</si>
  <si>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</si>
  <si>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</si>
  <si>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</si>
  <si>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</si>
  <si>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</si>
  <si>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</si>
  <si>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</si>
  <si>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</si>
  <si>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</si>
  <si>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</si>
  <si>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</si>
  <si>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</si>
  <si>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</si>
  <si>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</si>
  <si>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</si>
  <si>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</si>
  <si>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</si>
  <si>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</si>
  <si>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</si>
  <si>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</si>
  <si>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</si>
  <si>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</si>
  <si>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</si>
  <si>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</si>
  <si>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</si>
  <si>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</si>
  <si>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</si>
  <si>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</si>
  <si>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</si>
  <si>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</si>
  <si>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</si>
  <si>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</si>
  <si>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</si>
  <si>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</si>
  <si>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</si>
  <si>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</si>
  <si>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</si>
  <si>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</si>
  <si>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</si>
  <si>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</si>
  <si>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</si>
  <si>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</si>
  <si>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</si>
  <si>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</si>
  <si>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</si>
  <si>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</si>
  <si>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</si>
  <si>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</si>
  <si>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</si>
  <si>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</si>
  <si>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</si>
  <si>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</si>
  <si>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</si>
  <si>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</si>
  <si>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</si>
  <si>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</si>
  <si>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</si>
  <si>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</si>
  <si>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</si>
  <si>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</si>
  <si>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</si>
  <si>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</si>
  <si>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</si>
  <si>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</si>
  <si>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</si>
  <si>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</si>
  <si>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</si>
  <si>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</si>
  <si>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</si>
  <si>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</si>
  <si>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</si>
  <si>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</si>
  <si>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</si>
  <si>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</si>
  <si>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</si>
  <si>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</si>
  <si>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</si>
  <si>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</si>
  <si>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</si>
  <si>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</si>
  <si>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</si>
  <si>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</si>
  <si>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</si>
  <si>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</si>
  <si>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</si>
  <si>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</si>
  <si>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</si>
  <si>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</si>
  <si>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</si>
  <si>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</si>
  <si>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</si>
  <si>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</si>
  <si>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</si>
  <si>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</si>
  <si>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</si>
  <si>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</si>
  <si>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</si>
  <si>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</si>
  <si>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</si>
  <si>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</si>
  <si>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</si>
  <si>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</si>
  <si>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</si>
  <si>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</si>
  <si>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</si>
  <si>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</si>
  <si>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</si>
  <si>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</si>
  <si>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</si>
  <si>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</si>
  <si>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</si>
  <si>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</si>
  <si>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</si>
  <si>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</si>
  <si>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</si>
  <si>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</si>
  <si>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</si>
  <si>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</si>
  <si>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</si>
  <si>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</si>
  <si>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</si>
  <si>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</si>
  <si>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</si>
  <si>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</si>
  <si>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</si>
  <si>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</si>
  <si>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</si>
  <si>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</si>
  <si>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</si>
  <si>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</si>
  <si>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</si>
  <si>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</si>
  <si>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</si>
  <si>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</si>
  <si>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</si>
  <si>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</si>
  <si>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</si>
  <si>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</si>
  <si>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</si>
  <si>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</si>
  <si>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</si>
  <si>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</si>
  <si>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</si>
  <si>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</si>
  <si>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</si>
  <si>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</si>
  <si>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</si>
  <si>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</si>
  <si>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</si>
  <si>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</si>
  <si>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</si>
  <si>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</si>
  <si>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</si>
  <si>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</si>
  <si>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</si>
  <si>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</si>
  <si>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</si>
  <si>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</si>
  <si>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</si>
  <si>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</si>
  <si>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</si>
  <si>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</si>
  <si>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</si>
  <si>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</si>
  <si>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</si>
  <si>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</si>
  <si>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</si>
  <si>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</si>
  <si>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150</t>
  </si>
  <si>
    <t>HOSPITAL DE LIMA ESTE - VITARTE</t>
  </si>
  <si>
    <t xml:space="preserve">PLIEGO 011 MINISTERIO DE SALUD </t>
  </si>
  <si>
    <t>EJECUCION PRESUPUESTAL A MES DE FEBRERO 2024</t>
  </si>
  <si>
    <t>Fuente: SIAF, Consulta Amigable y Base de Datos al 29 de febrero del 2024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</si>
</sst>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.4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- 2024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MES'!$A$50:$A$83</c:f>
              <c:strCache/>
            </c:strRef>
          </c:cat>
          <c:val>
            <c:numRef>
              <c:f>'EJECUCION MES'!$B$50:$B$83</c:f>
              <c:numCache/>
            </c:numRef>
          </c:val>
        </c:ser>
        <c:axId val="13505067"/>
        <c:axId val="54436740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MES'!$A$50:$A$83</c:f>
              <c:strCache/>
            </c:strRef>
          </c:cat>
          <c:val>
            <c:numRef>
              <c:f>'EJECUCION MES'!$C$50:$C$83</c:f>
              <c:numCache/>
            </c:numRef>
          </c:val>
          <c:smooth val="0"/>
        </c:ser>
        <c:axId val="20168613"/>
        <c:axId val="4729979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05067"/>
        <c:crossesAt val="1"/>
        <c:crossBetween val="between"/>
        <c:dispUnits/>
      </c:valAx>
      <c:catAx>
        <c:axId val="2016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686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25"/>
          <c:y val="0.984"/>
          <c:w val="0.05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23044927"/>
        <c:axId val="6077752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54699769"/>
        <c:axId val="22535874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44927"/>
        <c:crossesAt val="1"/>
        <c:crossBetween val="between"/>
        <c:dispUnits/>
      </c:valAx>
      <c:catAx>
        <c:axId val="5469976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997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1496275"/>
        <c:axId val="13466476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54089421"/>
        <c:axId val="17042742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6275"/>
        <c:crossesAt val="1"/>
        <c:crossBetween val="between"/>
        <c:dispUnits/>
      </c:valAx>
      <c:catAx>
        <c:axId val="540894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894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0.01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9166951"/>
        <c:axId val="38284832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9019169"/>
        <c:axId val="14063658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166951"/>
        <c:crossesAt val="1"/>
        <c:crossBetween val="between"/>
        <c:dispUnits/>
      </c:valAx>
      <c:catAx>
        <c:axId val="901916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191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59464059"/>
        <c:axId val="65414484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51859445"/>
        <c:axId val="64081822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64059"/>
        <c:crossesAt val="1"/>
        <c:crossBetween val="between"/>
        <c:dispUnits/>
      </c:valAx>
      <c:catAx>
        <c:axId val="51859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59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DYT'!$C$60:$C$64</c:f>
              <c:strCache/>
            </c:strRef>
          </c:cat>
          <c:val>
            <c:numRef>
              <c:f>'EJECUCION DYT'!$D$60:$D$64</c:f>
              <c:numCache/>
            </c:numRef>
          </c:val>
        </c:ser>
        <c:overlap val="-27"/>
        <c:gapWidth val="219"/>
        <c:axId val="39865487"/>
        <c:axId val="23245064"/>
      </c:barChart>
      <c:lineChart>
        <c:grouping val="standard"/>
        <c:varyColors val="0"/>
        <c:ser>
          <c:idx val="1"/>
          <c:order val="1"/>
          <c:tx>
            <c:strRef>
              <c:f>'EJECUCION DYT'!$E$59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DYT'!$C$60:$C$64</c:f>
              <c:strCache/>
            </c:strRef>
          </c:cat>
          <c:val>
            <c:numRef>
              <c:f>'EJECUCION DYT'!$E$60:$E$64</c:f>
              <c:numCache/>
            </c:numRef>
          </c:val>
          <c:smooth val="0"/>
        </c:ser>
        <c:axId val="7878985"/>
        <c:axId val="3802002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65487"/>
        <c:crossesAt val="1"/>
        <c:crossBetween val="between"/>
        <c:dispUnits/>
      </c:valAx>
      <c:catAx>
        <c:axId val="7878985"/>
        <c:scaling>
          <c:orientation val="minMax"/>
        </c:scaling>
        <c:axPos val="b"/>
        <c:delete val="1"/>
        <c:majorTickMark val="out"/>
        <c:minorTickMark val="none"/>
        <c:tickLblPos val="nextTo"/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789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123825</xdr:rowOff>
    </xdr:from>
    <xdr:to>
      <xdr:col>35</xdr:col>
      <xdr:colOff>504825</xdr:colOff>
      <xdr:row>121</xdr:row>
      <xdr:rowOff>133350</xdr:rowOff>
    </xdr:to>
    <xdr:graphicFrame>
      <xdr:nvGraphicFramePr>
        <xdr:cNvPr id="1" name="Gráfico 9"/>
        <xdr:cNvGraphicFramePr/>
      </xdr:nvGraphicFramePr>
      <xdr:xfrm>
        <a:off x="19050" y="8791575"/>
        <a:ext cx="153066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57</xdr:row>
      <xdr:rowOff>19050</xdr:rowOff>
    </xdr:from>
    <xdr:to>
      <xdr:col>9</xdr:col>
      <xdr:colOff>685800</xdr:colOff>
      <xdr:row>85</xdr:row>
      <xdr:rowOff>66675</xdr:rowOff>
    </xdr:to>
    <xdr:graphicFrame>
      <xdr:nvGraphicFramePr>
        <xdr:cNvPr id="5" name="Gráfico 1"/>
        <xdr:cNvGraphicFramePr/>
      </xdr:nvGraphicFramePr>
      <xdr:xfrm>
        <a:off x="28575" y="101822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19050</xdr:rowOff>
    </xdr:from>
    <xdr:to>
      <xdr:col>7</xdr:col>
      <xdr:colOff>752475</xdr:colOff>
      <xdr:row>87</xdr:row>
      <xdr:rowOff>104775</xdr:rowOff>
    </xdr:to>
    <xdr:graphicFrame>
      <xdr:nvGraphicFramePr>
        <xdr:cNvPr id="1" name="Gráfico 1"/>
        <xdr:cNvGraphicFramePr/>
      </xdr:nvGraphicFramePr>
      <xdr:xfrm>
        <a:off x="19050" y="92678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zoomScale="130" zoomScaleNormal="130" zoomScalePageLayoutView="0" workbookViewId="0" topLeftCell="A1">
      <selection activeCell="E13" sqref="E13:E45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172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112834692.33999994</v>
      </c>
      <c r="D13" s="39">
        <f aca="true" t="shared" si="0" ref="D13:D46">+C13/$C$46*100</f>
        <v>23.482819595169993</v>
      </c>
      <c r="E13" s="41">
        <v>114730025.31999998</v>
      </c>
      <c r="F13" s="39">
        <f aca="true" t="shared" si="1" ref="F13:F46">+E13/$E$46*100</f>
        <v>18.75164787934996</v>
      </c>
      <c r="G13" s="41"/>
      <c r="H13" s="39" t="e">
        <f aca="true" t="shared" si="2" ref="H13:H46">+G13/$G$46*100</f>
        <v>#DIV/0!</v>
      </c>
      <c r="I13" s="4"/>
      <c r="J13" s="39" t="e">
        <f aca="true" t="shared" si="3" ref="J13:J46">+I13/$I$46*100</f>
        <v>#DIV/0!</v>
      </c>
      <c r="K13" s="4"/>
      <c r="L13" s="39" t="e">
        <f aca="true" t="shared" si="4" ref="L13:L46">+K13/$K$46*100</f>
        <v>#DIV/0!</v>
      </c>
      <c r="M13" s="4"/>
      <c r="N13" s="39" t="e">
        <f aca="true" t="shared" si="5" ref="N13:N46">+M13/$M$46*100</f>
        <v>#DIV/0!</v>
      </c>
      <c r="O13" s="4"/>
      <c r="P13" s="39" t="e">
        <f aca="true" t="shared" si="6" ref="P13:P46">+O13/$O$46*100</f>
        <v>#DIV/0!</v>
      </c>
      <c r="Q13" s="4"/>
      <c r="R13" s="39" t="e">
        <f aca="true" t="shared" si="7" ref="R13:R46">+Q13/$Q$46*100</f>
        <v>#DIV/0!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3">+C13+E13+G13+I13+K13+M13+O13+Q13+S13+U13+W13+Y13</f>
        <v>227564717.6599999</v>
      </c>
      <c r="AB13" s="8"/>
    </row>
    <row r="14" spans="1:28" ht="15" customHeight="1">
      <c r="A14" s="2" t="s">
        <v>35</v>
      </c>
      <c r="B14" s="3" t="s">
        <v>66</v>
      </c>
      <c r="C14" s="41">
        <v>3290193.999999998</v>
      </c>
      <c r="D14" s="39">
        <f t="shared" si="0"/>
        <v>0.6847453609595292</v>
      </c>
      <c r="E14" s="41">
        <v>4321402.259999999</v>
      </c>
      <c r="F14" s="39">
        <f t="shared" si="1"/>
        <v>0.7062964842771736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7611596.259999997</v>
      </c>
      <c r="AB14" s="8"/>
    </row>
    <row r="15" spans="1:28" ht="15" customHeight="1">
      <c r="A15" s="2" t="s">
        <v>36</v>
      </c>
      <c r="B15" s="3" t="s">
        <v>67</v>
      </c>
      <c r="C15" s="41">
        <v>4255964.200000002</v>
      </c>
      <c r="D15" s="39">
        <f t="shared" si="0"/>
        <v>0.8857385741873693</v>
      </c>
      <c r="E15" s="41">
        <v>5137553.200000003</v>
      </c>
      <c r="F15" s="39">
        <f t="shared" si="1"/>
        <v>0.8396894213099584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9393517.400000006</v>
      </c>
      <c r="AB15" s="8"/>
    </row>
    <row r="16" spans="1:28" ht="15" customHeight="1">
      <c r="A16" s="2" t="s">
        <v>37</v>
      </c>
      <c r="B16" s="3" t="s">
        <v>68</v>
      </c>
      <c r="C16" s="41">
        <v>2372614.4500000016</v>
      </c>
      <c r="D16" s="39">
        <f t="shared" si="0"/>
        <v>0.4937814420617893</v>
      </c>
      <c r="E16" s="41">
        <v>2940593.580000001</v>
      </c>
      <c r="F16" s="39">
        <f t="shared" si="1"/>
        <v>0.48061503703708186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5313208.030000003</v>
      </c>
      <c r="AB16" s="8"/>
    </row>
    <row r="17" spans="1:28" ht="15" customHeight="1">
      <c r="A17" s="2" t="s">
        <v>38</v>
      </c>
      <c r="B17" s="3" t="s">
        <v>69</v>
      </c>
      <c r="C17" s="41">
        <v>3045572.1399999987</v>
      </c>
      <c r="D17" s="39">
        <f t="shared" si="0"/>
        <v>0.6338353891389341</v>
      </c>
      <c r="E17" s="41">
        <v>4094944.71</v>
      </c>
      <c r="F17" s="39">
        <f t="shared" si="1"/>
        <v>0.6692839217384987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7140516.849999999</v>
      </c>
      <c r="AB17" s="8"/>
    </row>
    <row r="18" spans="1:28" ht="15" customHeight="1">
      <c r="A18" s="2" t="s">
        <v>39</v>
      </c>
      <c r="B18" s="3" t="s">
        <v>70</v>
      </c>
      <c r="C18" s="41">
        <v>15793869.929999994</v>
      </c>
      <c r="D18" s="39">
        <f t="shared" si="0"/>
        <v>3.2869730982932035</v>
      </c>
      <c r="E18" s="41">
        <v>18727601.070000004</v>
      </c>
      <c r="F18" s="39">
        <f t="shared" si="1"/>
        <v>3.0608672830856625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34521471</v>
      </c>
      <c r="AB18" s="8"/>
    </row>
    <row r="19" spans="1:28" ht="15" customHeight="1">
      <c r="A19" s="2" t="s">
        <v>40</v>
      </c>
      <c r="B19" s="3" t="s">
        <v>71</v>
      </c>
      <c r="C19" s="41">
        <v>13107874.02000001</v>
      </c>
      <c r="D19" s="39">
        <f t="shared" si="0"/>
        <v>2.7279716415618496</v>
      </c>
      <c r="E19" s="41">
        <v>15374636.499999994</v>
      </c>
      <c r="F19" s="39">
        <f t="shared" si="1"/>
        <v>2.5128537112834084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28482510.520000003</v>
      </c>
      <c r="AB19" s="8"/>
    </row>
    <row r="20" spans="1:28" ht="15" customHeight="1">
      <c r="A20" s="2" t="s">
        <v>41</v>
      </c>
      <c r="B20" s="3" t="s">
        <v>72</v>
      </c>
      <c r="C20" s="41">
        <v>13968452.009999994</v>
      </c>
      <c r="D20" s="39">
        <f t="shared" si="0"/>
        <v>2.9070725658223537</v>
      </c>
      <c r="E20" s="41">
        <v>16580211.249999996</v>
      </c>
      <c r="F20" s="39">
        <f t="shared" si="1"/>
        <v>2.709894661472187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30548663.25999999</v>
      </c>
      <c r="AB20" s="8"/>
    </row>
    <row r="21" spans="1:28" ht="15" customHeight="1">
      <c r="A21" s="2" t="s">
        <v>42</v>
      </c>
      <c r="B21" s="3" t="s">
        <v>73</v>
      </c>
      <c r="C21" s="41">
        <v>3174983.5</v>
      </c>
      <c r="D21" s="39">
        <f t="shared" si="0"/>
        <v>0.6607680953609577</v>
      </c>
      <c r="E21" s="41">
        <v>3836631.1899999985</v>
      </c>
      <c r="F21" s="39">
        <f t="shared" si="1"/>
        <v>0.6270647715552287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7011614.689999999</v>
      </c>
      <c r="AB21" s="8"/>
    </row>
    <row r="22" spans="1:28" ht="15" customHeight="1">
      <c r="A22" s="2" t="s">
        <v>43</v>
      </c>
      <c r="B22" s="3" t="s">
        <v>74</v>
      </c>
      <c r="C22" s="41">
        <v>8438328.619999997</v>
      </c>
      <c r="D22" s="39">
        <f t="shared" si="0"/>
        <v>1.7561597817019385</v>
      </c>
      <c r="E22" s="41">
        <v>9805291.959999997</v>
      </c>
      <c r="F22" s="39">
        <f t="shared" si="1"/>
        <v>1.602591663998259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18243620.579999994</v>
      </c>
      <c r="AB22" s="8"/>
    </row>
    <row r="23" spans="1:28" ht="15" customHeight="1">
      <c r="A23" s="2" t="s">
        <v>44</v>
      </c>
      <c r="B23" s="3" t="s">
        <v>75</v>
      </c>
      <c r="C23" s="41">
        <v>15258121.65</v>
      </c>
      <c r="D23" s="39">
        <f t="shared" si="0"/>
        <v>3.175474764343277</v>
      </c>
      <c r="E23" s="41">
        <v>18580218.710000005</v>
      </c>
      <c r="F23" s="39">
        <f t="shared" si="1"/>
        <v>3.036778888520776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33838340.36000001</v>
      </c>
      <c r="AB23" s="8"/>
    </row>
    <row r="24" spans="1:28" ht="15" customHeight="1">
      <c r="A24" s="2" t="s">
        <v>45</v>
      </c>
      <c r="B24" s="3" t="s">
        <v>76</v>
      </c>
      <c r="C24" s="41">
        <v>12775653.949999994</v>
      </c>
      <c r="D24" s="39">
        <f t="shared" si="0"/>
        <v>2.6588309915727724</v>
      </c>
      <c r="E24" s="41">
        <v>15894956.510000005</v>
      </c>
      <c r="F24" s="39">
        <f t="shared" si="1"/>
        <v>2.597895596220561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28670610.46</v>
      </c>
      <c r="AB24" s="8"/>
    </row>
    <row r="25" spans="1:28" ht="15" customHeight="1">
      <c r="A25" s="2" t="s">
        <v>46</v>
      </c>
      <c r="B25" s="3" t="s">
        <v>77</v>
      </c>
      <c r="C25" s="41">
        <v>21138597.259999998</v>
      </c>
      <c r="D25" s="39">
        <f t="shared" si="0"/>
        <v>4.399301807424372</v>
      </c>
      <c r="E25" s="41">
        <v>25180764.429999996</v>
      </c>
      <c r="F25" s="39">
        <f t="shared" si="1"/>
        <v>4.115582007475673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46319361.69</v>
      </c>
      <c r="AB25" s="8"/>
    </row>
    <row r="26" spans="1:28" ht="15" customHeight="1">
      <c r="A26" s="2" t="s">
        <v>47</v>
      </c>
      <c r="B26" s="3" t="s">
        <v>78</v>
      </c>
      <c r="C26" s="41">
        <v>14998970.18</v>
      </c>
      <c r="D26" s="39">
        <f t="shared" si="0"/>
        <v>3.1215409334298587</v>
      </c>
      <c r="E26" s="41">
        <v>18458236.470000003</v>
      </c>
      <c r="F26" s="39">
        <f t="shared" si="1"/>
        <v>3.0168419277676115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33457206.650000002</v>
      </c>
      <c r="AB26" s="8"/>
    </row>
    <row r="27" spans="1:28" ht="15" customHeight="1">
      <c r="A27" s="2" t="s">
        <v>48</v>
      </c>
      <c r="B27" s="3" t="s">
        <v>79</v>
      </c>
      <c r="C27" s="41">
        <v>8468204.519999996</v>
      </c>
      <c r="D27" s="39">
        <f t="shared" si="0"/>
        <v>1.7623774648931088</v>
      </c>
      <c r="E27" s="41">
        <v>9354775.620000003</v>
      </c>
      <c r="F27" s="39">
        <f t="shared" si="1"/>
        <v>1.5289585958627747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17822980.14</v>
      </c>
      <c r="AB27" s="8"/>
    </row>
    <row r="28" spans="1:28" ht="15" customHeight="1">
      <c r="A28" s="2" t="s">
        <v>49</v>
      </c>
      <c r="B28" s="3" t="s">
        <v>80</v>
      </c>
      <c r="C28" s="41">
        <v>5984743.050000003</v>
      </c>
      <c r="D28" s="39">
        <f t="shared" si="0"/>
        <v>1.2455268716745238</v>
      </c>
      <c r="E28" s="41">
        <v>7976483.210000006</v>
      </c>
      <c r="F28" s="39">
        <f t="shared" si="1"/>
        <v>1.30368841157567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13961226.26000001</v>
      </c>
      <c r="AB28" s="8"/>
    </row>
    <row r="29" spans="1:28" ht="15" customHeight="1">
      <c r="A29" s="2" t="s">
        <v>50</v>
      </c>
      <c r="B29" s="3" t="s">
        <v>81</v>
      </c>
      <c r="C29" s="41">
        <v>3795601.3000000003</v>
      </c>
      <c r="D29" s="39">
        <f t="shared" si="0"/>
        <v>0.7899292206559735</v>
      </c>
      <c r="E29" s="41">
        <v>4426678.34</v>
      </c>
      <c r="F29" s="39">
        <f t="shared" si="1"/>
        <v>0.723502965115753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8222279.640000001</v>
      </c>
      <c r="AB29" s="8"/>
    </row>
    <row r="30" spans="1:28" ht="15" customHeight="1">
      <c r="A30" s="2" t="s">
        <v>51</v>
      </c>
      <c r="B30" s="3" t="s">
        <v>82</v>
      </c>
      <c r="C30" s="41">
        <v>4987003.940000002</v>
      </c>
      <c r="D30" s="39">
        <f t="shared" si="0"/>
        <v>1.0378803842575537</v>
      </c>
      <c r="E30" s="41">
        <v>5105610.279999999</v>
      </c>
      <c r="F30" s="39">
        <f t="shared" si="1"/>
        <v>0.8344686224266002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10092614.220000003</v>
      </c>
      <c r="AB30" s="8"/>
    </row>
    <row r="31" spans="1:28" ht="15" customHeight="1">
      <c r="A31" s="2" t="s">
        <v>52</v>
      </c>
      <c r="B31" s="3" t="s">
        <v>83</v>
      </c>
      <c r="C31" s="41">
        <v>9056910.12</v>
      </c>
      <c r="D31" s="39">
        <f t="shared" si="0"/>
        <v>1.8848971183150345</v>
      </c>
      <c r="E31" s="41">
        <v>10963748.51999999</v>
      </c>
      <c r="F31" s="39">
        <f t="shared" si="1"/>
        <v>1.7919315463529797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20020658.63999999</v>
      </c>
      <c r="AB31" s="8"/>
    </row>
    <row r="32" spans="1:28" ht="15" customHeight="1">
      <c r="A32" s="2" t="s">
        <v>53</v>
      </c>
      <c r="B32" s="3" t="s">
        <v>84</v>
      </c>
      <c r="C32" s="41">
        <v>4552647.6499999985</v>
      </c>
      <c r="D32" s="39">
        <f t="shared" si="0"/>
        <v>0.9474834488242345</v>
      </c>
      <c r="E32" s="41">
        <v>5555531.98</v>
      </c>
      <c r="F32" s="39">
        <f t="shared" si="1"/>
        <v>0.908004501706214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10108179.629999999</v>
      </c>
      <c r="AB32" s="8"/>
    </row>
    <row r="33" spans="1:28" ht="15" customHeight="1">
      <c r="A33" s="2" t="s">
        <v>54</v>
      </c>
      <c r="B33" s="3" t="s">
        <v>85</v>
      </c>
      <c r="C33" s="41">
        <v>2255230.589999999</v>
      </c>
      <c r="D33" s="39">
        <f t="shared" si="0"/>
        <v>0.4693518632629329</v>
      </c>
      <c r="E33" s="41">
        <v>5654380.640000002</v>
      </c>
      <c r="F33" s="39">
        <f t="shared" si="1"/>
        <v>0.9241604753538768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7909611.230000001</v>
      </c>
      <c r="AB33" s="8"/>
    </row>
    <row r="34" spans="1:28" ht="15" customHeight="1">
      <c r="A34" s="2" t="s">
        <v>55</v>
      </c>
      <c r="B34" s="3" t="s">
        <v>86</v>
      </c>
      <c r="C34" s="41">
        <v>7222226.570000004</v>
      </c>
      <c r="D34" s="39">
        <f t="shared" si="0"/>
        <v>1.503068250567036</v>
      </c>
      <c r="E34" s="41">
        <v>8950217.78000001</v>
      </c>
      <c r="F34" s="39">
        <f t="shared" si="1"/>
        <v>1.4628370540837037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16172444.350000015</v>
      </c>
      <c r="AB34" s="8"/>
    </row>
    <row r="35" spans="1:28" ht="15" customHeight="1">
      <c r="A35" s="2" t="s">
        <v>57</v>
      </c>
      <c r="B35" s="3" t="s">
        <v>88</v>
      </c>
      <c r="C35" s="41">
        <v>12970179.59</v>
      </c>
      <c r="D35" s="39">
        <f t="shared" si="0"/>
        <v>2.6993150875189955</v>
      </c>
      <c r="E35" s="41">
        <v>59151353.57</v>
      </c>
      <c r="F35" s="39">
        <f t="shared" si="1"/>
        <v>9.66778618446112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72121533.16</v>
      </c>
      <c r="AB35" s="8"/>
    </row>
    <row r="36" spans="1:28" ht="15" customHeight="1">
      <c r="A36" s="2" t="s">
        <v>58</v>
      </c>
      <c r="B36" s="3" t="s">
        <v>89</v>
      </c>
      <c r="C36" s="41">
        <v>51336981.20000001</v>
      </c>
      <c r="D36" s="39">
        <f t="shared" si="0"/>
        <v>10.684099394250488</v>
      </c>
      <c r="E36" s="41">
        <v>69631043.77999997</v>
      </c>
      <c r="F36" s="39">
        <f t="shared" si="1"/>
        <v>11.380602512658461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120968024.97999999</v>
      </c>
      <c r="AB36" s="8"/>
    </row>
    <row r="37" spans="1:28" ht="15" customHeight="1">
      <c r="A37" s="2" t="s">
        <v>59</v>
      </c>
      <c r="B37" s="3" t="s">
        <v>90</v>
      </c>
      <c r="C37" s="41">
        <v>8172021.200000002</v>
      </c>
      <c r="D37" s="39">
        <f t="shared" si="0"/>
        <v>1.7007366758200064</v>
      </c>
      <c r="E37" s="41">
        <v>14082808.720000014</v>
      </c>
      <c r="F37" s="39">
        <f t="shared" si="1"/>
        <v>2.3017154361565813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22254829.920000017</v>
      </c>
      <c r="AB37" s="8"/>
    </row>
    <row r="38" spans="1:28" ht="15" customHeight="1">
      <c r="A38" s="2" t="s">
        <v>60</v>
      </c>
      <c r="B38" s="3" t="s">
        <v>91</v>
      </c>
      <c r="C38" s="41">
        <v>2086946.0899999994</v>
      </c>
      <c r="D38" s="39">
        <f t="shared" si="0"/>
        <v>0.43432899509880835</v>
      </c>
      <c r="E38" s="41">
        <v>3907249.6199999987</v>
      </c>
      <c r="F38" s="39">
        <f t="shared" si="1"/>
        <v>0.6386067539566017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5994195.709999998</v>
      </c>
      <c r="AB38" s="8"/>
    </row>
    <row r="39" spans="1:28" ht="15" customHeight="1">
      <c r="A39" s="2" t="s">
        <v>61</v>
      </c>
      <c r="B39" s="3" t="s">
        <v>92</v>
      </c>
      <c r="C39" s="41">
        <v>7030637.420000021</v>
      </c>
      <c r="D39" s="39">
        <f t="shared" si="0"/>
        <v>1.463195288160361</v>
      </c>
      <c r="E39" s="41">
        <v>8814815.560000002</v>
      </c>
      <c r="F39" s="39">
        <f t="shared" si="1"/>
        <v>1.4407067116171983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15845452.980000023</v>
      </c>
      <c r="AB39" s="8"/>
    </row>
    <row r="40" spans="1:28" ht="15" customHeight="1">
      <c r="A40" s="2" t="s">
        <v>62</v>
      </c>
      <c r="B40" s="3" t="s">
        <v>93</v>
      </c>
      <c r="C40" s="41">
        <v>26258669.220000003</v>
      </c>
      <c r="D40" s="39">
        <f t="shared" si="0"/>
        <v>5.464875911075697</v>
      </c>
      <c r="E40" s="41">
        <v>28360141.85000001</v>
      </c>
      <c r="F40" s="39">
        <f t="shared" si="1"/>
        <v>4.635224234426386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54618811.07000001</v>
      </c>
      <c r="AB40" s="8"/>
    </row>
    <row r="41" spans="1:28" ht="15" customHeight="1">
      <c r="A41" s="2" t="s">
        <v>63</v>
      </c>
      <c r="B41" s="3" t="s">
        <v>94</v>
      </c>
      <c r="C41" s="41">
        <v>26544967.55000001</v>
      </c>
      <c r="D41" s="39">
        <f t="shared" si="0"/>
        <v>5.524459465515942</v>
      </c>
      <c r="E41" s="41">
        <v>34060237.580000006</v>
      </c>
      <c r="F41" s="39">
        <f t="shared" si="1"/>
        <v>5.566856452840213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60605205.13000001</v>
      </c>
      <c r="AB41" s="8"/>
    </row>
    <row r="42" spans="1:28" ht="15" customHeight="1">
      <c r="A42" s="2" t="s">
        <v>64</v>
      </c>
      <c r="B42" s="3" t="s">
        <v>95</v>
      </c>
      <c r="C42" s="41">
        <v>29305359.129999995</v>
      </c>
      <c r="D42" s="39">
        <f t="shared" si="0"/>
        <v>6.098943927172833</v>
      </c>
      <c r="E42" s="41">
        <v>31894276.510000024</v>
      </c>
      <c r="F42" s="39">
        <f t="shared" si="1"/>
        <v>5.212848518197672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61199635.640000015</v>
      </c>
      <c r="AB42" s="8"/>
    </row>
    <row r="43" spans="1:28" ht="15" customHeight="1">
      <c r="A43" s="2" t="s">
        <v>65</v>
      </c>
      <c r="B43" s="3" t="s">
        <v>96</v>
      </c>
      <c r="C43" s="41">
        <v>14443030.649999997</v>
      </c>
      <c r="D43" s="39">
        <f t="shared" si="0"/>
        <v>3.005840456758415</v>
      </c>
      <c r="E43" s="41">
        <v>15085590.990000013</v>
      </c>
      <c r="F43" s="39">
        <f t="shared" si="1"/>
        <v>2.4656116784370865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29528621.640000008</v>
      </c>
      <c r="AB43" s="8"/>
    </row>
    <row r="44" spans="1:28" ht="15" customHeight="1">
      <c r="A44" s="2" t="s">
        <v>165</v>
      </c>
      <c r="B44" s="3" t="s">
        <v>166</v>
      </c>
      <c r="C44" s="41">
        <v>2513038.1900000004</v>
      </c>
      <c r="D44" s="39">
        <f t="shared" si="0"/>
        <v>0.5230060119605815</v>
      </c>
      <c r="E44" s="41">
        <v>3324857.91</v>
      </c>
      <c r="F44" s="39">
        <f t="shared" si="1"/>
        <v>0.5434197770225982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5837896.100000001</v>
      </c>
      <c r="AB44" s="8"/>
    </row>
    <row r="45" spans="1:28" ht="15" customHeight="1">
      <c r="A45" s="2" t="s">
        <v>169</v>
      </c>
      <c r="B45" s="3" t="s">
        <v>170</v>
      </c>
      <c r="C45" s="41">
        <v>9060624.4</v>
      </c>
      <c r="D45" s="39">
        <f t="shared" si="0"/>
        <v>1.885670123189308</v>
      </c>
      <c r="E45" s="41">
        <v>11876826.060000008</v>
      </c>
      <c r="F45" s="39">
        <f t="shared" si="1"/>
        <v>1.941166312656467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20937450.46000001</v>
      </c>
      <c r="AB45" s="8"/>
    </row>
    <row r="46" spans="1:28" ht="18" customHeight="1">
      <c r="A46" s="58" t="s">
        <v>7</v>
      </c>
      <c r="B46" s="59"/>
      <c r="C46" s="42">
        <f>SUM(C13:C45)</f>
        <v>480498910.6299998</v>
      </c>
      <c r="D46" s="40">
        <f t="shared" si="0"/>
        <v>100</v>
      </c>
      <c r="E46" s="42">
        <f>SUM(E13:E45)</f>
        <v>611839695.6800001</v>
      </c>
      <c r="F46" s="40">
        <f t="shared" si="1"/>
        <v>100</v>
      </c>
      <c r="G46" s="6">
        <f>SUM(G13:G45)</f>
        <v>0</v>
      </c>
      <c r="H46" s="40" t="e">
        <f t="shared" si="2"/>
        <v>#DIV/0!</v>
      </c>
      <c r="I46" s="6">
        <f>SUM(I13:I45)</f>
        <v>0</v>
      </c>
      <c r="J46" s="40" t="e">
        <f t="shared" si="3"/>
        <v>#DIV/0!</v>
      </c>
      <c r="K46" s="6">
        <f>SUM(K13:K45)</f>
        <v>0</v>
      </c>
      <c r="L46" s="40" t="e">
        <f t="shared" si="4"/>
        <v>#DIV/0!</v>
      </c>
      <c r="M46" s="6">
        <f>SUM(M13:M45)</f>
        <v>0</v>
      </c>
      <c r="N46" s="40" t="e">
        <f t="shared" si="5"/>
        <v>#DIV/0!</v>
      </c>
      <c r="O46" s="6">
        <f>SUM(O13:O45)</f>
        <v>0</v>
      </c>
      <c r="P46" s="40" t="e">
        <f t="shared" si="6"/>
        <v>#DIV/0!</v>
      </c>
      <c r="Q46" s="6">
        <f>SUM(Q13:Q45)</f>
        <v>0</v>
      </c>
      <c r="R46" s="40" t="e">
        <f t="shared" si="7"/>
        <v>#DIV/0!</v>
      </c>
      <c r="S46" s="6">
        <f>SUM(S13:S45)</f>
        <v>0</v>
      </c>
      <c r="T46" s="40" t="e">
        <f t="shared" si="8"/>
        <v>#DIV/0!</v>
      </c>
      <c r="U46" s="6">
        <f>SUM(U13:U45)</f>
        <v>0</v>
      </c>
      <c r="V46" s="40" t="e">
        <f t="shared" si="9"/>
        <v>#DIV/0!</v>
      </c>
      <c r="W46" s="6">
        <f>SUM(W13:W45)</f>
        <v>0</v>
      </c>
      <c r="X46" s="40" t="e">
        <f t="shared" si="10"/>
        <v>#DIV/0!</v>
      </c>
      <c r="Y46" s="6">
        <f>SUM(Y13:Y45)</f>
        <v>0</v>
      </c>
      <c r="Z46" s="40" t="e">
        <f t="shared" si="11"/>
        <v>#DIV/0!</v>
      </c>
      <c r="AA46" s="6">
        <f>SUM(AA13:AA45)</f>
        <v>1092338606.31</v>
      </c>
      <c r="AB46" s="18"/>
    </row>
    <row r="47" spans="1:4" ht="12.75">
      <c r="A47" s="33" t="s">
        <v>173</v>
      </c>
      <c r="C47" s="17">
        <v>1000000</v>
      </c>
      <c r="D47" s="17"/>
    </row>
    <row r="48" spans="1:27" s="46" customFormat="1" ht="12.75">
      <c r="A48" s="4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16" customFormat="1" ht="12.75">
      <c r="A49" s="5" t="s">
        <v>145</v>
      </c>
      <c r="B49" s="22" t="s">
        <v>146</v>
      </c>
      <c r="C49" s="5" t="s">
        <v>103</v>
      </c>
      <c r="D49" s="5"/>
      <c r="E49" s="5"/>
      <c r="F49" s="5"/>
      <c r="G49" s="5"/>
      <c r="H49" s="5"/>
      <c r="I49" s="5"/>
      <c r="J49" s="5"/>
      <c r="K49" s="5"/>
      <c r="L49" s="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8" s="16" customFormat="1" ht="12.75">
      <c r="A50" s="5" t="s">
        <v>127</v>
      </c>
      <c r="B50" s="18">
        <f aca="true" t="shared" si="13" ref="B50:B82">+AA13</f>
        <v>227564717.6599999</v>
      </c>
      <c r="C50" s="51">
        <f>+B50/$B$84*100</f>
        <v>20.83280004436813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s="16" customFormat="1" ht="12.75">
      <c r="A51" s="5" t="s">
        <v>128</v>
      </c>
      <c r="B51" s="18">
        <f t="shared" si="13"/>
        <v>7611596.259999997</v>
      </c>
      <c r="C51" s="51">
        <f aca="true" t="shared" si="14" ref="C51:C83">+B51/$B$84*100</f>
        <v>0.696816556334352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129</v>
      </c>
      <c r="B52" s="18">
        <f t="shared" si="13"/>
        <v>9393517.400000006</v>
      </c>
      <c r="C52" s="51">
        <f t="shared" si="14"/>
        <v>0.8599455650232851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130</v>
      </c>
      <c r="B53" s="18">
        <f t="shared" si="13"/>
        <v>5313208.030000003</v>
      </c>
      <c r="C53" s="51">
        <f t="shared" si="14"/>
        <v>0.48640668738683607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131</v>
      </c>
      <c r="B54" s="18">
        <f t="shared" si="13"/>
        <v>7140516.849999999</v>
      </c>
      <c r="C54" s="51">
        <f t="shared" si="14"/>
        <v>0.6536907886210476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132</v>
      </c>
      <c r="B55" s="18">
        <f t="shared" si="13"/>
        <v>34521471</v>
      </c>
      <c r="C55" s="51">
        <f t="shared" si="14"/>
        <v>3.160326917000221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133</v>
      </c>
      <c r="B56" s="18">
        <f t="shared" si="13"/>
        <v>28482510.520000003</v>
      </c>
      <c r="C56" s="51">
        <f t="shared" si="14"/>
        <v>2.6074799842711793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158</v>
      </c>
      <c r="B57" s="18">
        <f t="shared" si="13"/>
        <v>30548663.25999999</v>
      </c>
      <c r="C57" s="51">
        <f t="shared" si="14"/>
        <v>2.796629459357444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134</v>
      </c>
      <c r="B58" s="18">
        <f t="shared" si="13"/>
        <v>7011614.689999999</v>
      </c>
      <c r="C58" s="51">
        <f t="shared" si="14"/>
        <v>0.6418902206235984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"/>
    </row>
    <row r="59" spans="1:28" s="16" customFormat="1" ht="12.75">
      <c r="A59" s="5" t="s">
        <v>135</v>
      </c>
      <c r="B59" s="18">
        <f t="shared" si="13"/>
        <v>18243620.579999994</v>
      </c>
      <c r="C59" s="51">
        <f t="shared" si="14"/>
        <v>1.6701433488310264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136</v>
      </c>
      <c r="B60" s="18">
        <f t="shared" si="13"/>
        <v>33838340.36000001</v>
      </c>
      <c r="C60" s="51">
        <f t="shared" si="14"/>
        <v>3.0977885579187214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147</v>
      </c>
      <c r="B61" s="18">
        <f t="shared" si="13"/>
        <v>28670610.46</v>
      </c>
      <c r="C61" s="51">
        <f t="shared" si="14"/>
        <v>2.624699913962707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155</v>
      </c>
      <c r="B62" s="18">
        <f t="shared" si="13"/>
        <v>46319361.69</v>
      </c>
      <c r="C62" s="51">
        <f t="shared" si="14"/>
        <v>4.240384933978503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157</v>
      </c>
      <c r="B63" s="18">
        <f t="shared" si="13"/>
        <v>33457206.650000002</v>
      </c>
      <c r="C63" s="51">
        <f t="shared" si="14"/>
        <v>3.062897022656821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160</v>
      </c>
      <c r="B64" s="18">
        <f t="shared" si="13"/>
        <v>17822980.14</v>
      </c>
      <c r="C64" s="51">
        <f t="shared" si="14"/>
        <v>1.6316351026177986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154</v>
      </c>
      <c r="B65" s="18">
        <f t="shared" si="13"/>
        <v>13961226.26000001</v>
      </c>
      <c r="C65" s="51">
        <f t="shared" si="14"/>
        <v>1.2781042599201047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156</v>
      </c>
      <c r="B66" s="18">
        <f t="shared" si="13"/>
        <v>8222279.640000001</v>
      </c>
      <c r="C66" s="51">
        <f t="shared" si="14"/>
        <v>0.7527226074866533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148</v>
      </c>
      <c r="B67" s="18">
        <f t="shared" si="13"/>
        <v>10092614.220000003</v>
      </c>
      <c r="C67" s="51">
        <f t="shared" si="14"/>
        <v>0.9239455752730003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149</v>
      </c>
      <c r="B68" s="18">
        <f t="shared" si="13"/>
        <v>20020658.63999999</v>
      </c>
      <c r="C68" s="51">
        <f t="shared" si="14"/>
        <v>1.8328253276363862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137</v>
      </c>
      <c r="B69" s="18">
        <f t="shared" si="13"/>
        <v>10108179.629999999</v>
      </c>
      <c r="C69" s="51">
        <f t="shared" si="14"/>
        <v>0.9253705372683085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159</v>
      </c>
      <c r="B70" s="18">
        <f t="shared" si="13"/>
        <v>7909611.230000001</v>
      </c>
      <c r="C70" s="51">
        <f t="shared" si="14"/>
        <v>0.7240988448370647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138</v>
      </c>
      <c r="B71" s="18">
        <f t="shared" si="13"/>
        <v>16172444.350000015</v>
      </c>
      <c r="C71" s="51">
        <f t="shared" si="14"/>
        <v>1.4805339897883605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139</v>
      </c>
      <c r="B72" s="18">
        <f t="shared" si="13"/>
        <v>72121533.16</v>
      </c>
      <c r="C72" s="51">
        <f t="shared" si="14"/>
        <v>6.602488710312257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140</v>
      </c>
      <c r="B73" s="18">
        <f t="shared" si="13"/>
        <v>120968024.97999999</v>
      </c>
      <c r="C73" s="51">
        <f t="shared" si="14"/>
        <v>11.074224080446893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141</v>
      </c>
      <c r="B74" s="18">
        <f t="shared" si="13"/>
        <v>22254829.920000017</v>
      </c>
      <c r="C74" s="51">
        <f t="shared" si="14"/>
        <v>2.0373563464151894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142</v>
      </c>
      <c r="B75" s="18">
        <f t="shared" si="13"/>
        <v>5994195.709999998</v>
      </c>
      <c r="C75" s="51">
        <f t="shared" si="14"/>
        <v>0.5487488655416869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143</v>
      </c>
      <c r="B76" s="18">
        <f t="shared" si="13"/>
        <v>15845452.980000023</v>
      </c>
      <c r="C76" s="51">
        <f t="shared" si="14"/>
        <v>1.4505990073469186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144</v>
      </c>
      <c r="B77" s="18">
        <f t="shared" si="13"/>
        <v>54618811.07000001</v>
      </c>
      <c r="C77" s="51">
        <f t="shared" si="14"/>
        <v>5.000172176877128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150</v>
      </c>
      <c r="B78" s="18">
        <f t="shared" si="13"/>
        <v>60605205.13000001</v>
      </c>
      <c r="C78" s="51">
        <f t="shared" si="14"/>
        <v>5.548206827068838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151</v>
      </c>
      <c r="B79" s="18">
        <f t="shared" si="13"/>
        <v>61199635.640000015</v>
      </c>
      <c r="C79" s="51">
        <f t="shared" si="14"/>
        <v>5.602624981528107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152</v>
      </c>
      <c r="B80" s="18">
        <f t="shared" si="13"/>
        <v>29528621.640000008</v>
      </c>
      <c r="C80" s="51">
        <f t="shared" si="14"/>
        <v>2.703248010225498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153</v>
      </c>
      <c r="B81" s="18">
        <f t="shared" si="13"/>
        <v>5837896.100000001</v>
      </c>
      <c r="C81" s="51">
        <f t="shared" si="14"/>
        <v>0.5344401512751474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163</v>
      </c>
      <c r="B82" s="18">
        <f t="shared" si="13"/>
        <v>20937450.46000001</v>
      </c>
      <c r="C82" s="51">
        <f t="shared" si="14"/>
        <v>1.9167545978007912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12" t="s">
        <v>167</v>
      </c>
      <c r="B83" s="18" t="e">
        <f>+#REF!</f>
        <v>#REF!</v>
      </c>
      <c r="C83" s="51" t="e">
        <f t="shared" si="14"/>
        <v>#REF!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7" s="46" customFormat="1" ht="12.75">
      <c r="A84" s="11"/>
      <c r="B84" s="18">
        <f>+AA46</f>
        <v>1092338606.31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46" customFormat="1" ht="12.75">
      <c r="A85" s="49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172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227564717.66000026</v>
      </c>
      <c r="D12" s="15">
        <v>0</v>
      </c>
      <c r="E12" s="15">
        <v>0</v>
      </c>
      <c r="F12" s="15">
        <v>0</v>
      </c>
      <c r="G12" s="15">
        <v>0</v>
      </c>
      <c r="H12" s="24">
        <f>SUM(C12:G12)</f>
        <v>227564717.66000026</v>
      </c>
    </row>
    <row r="13" spans="1:8" ht="15" customHeight="1">
      <c r="A13" s="2" t="s">
        <v>35</v>
      </c>
      <c r="B13" s="3" t="s">
        <v>66</v>
      </c>
      <c r="C13" s="15">
        <v>7558596.26</v>
      </c>
      <c r="D13" s="15">
        <v>0</v>
      </c>
      <c r="E13" s="15">
        <v>0</v>
      </c>
      <c r="F13" s="15">
        <v>53000</v>
      </c>
      <c r="G13" s="15">
        <v>0</v>
      </c>
      <c r="H13" s="24">
        <f aca="true" t="shared" si="0" ref="H13:H41">SUM(C13:G13)</f>
        <v>7611596.26</v>
      </c>
    </row>
    <row r="14" spans="1:8" ht="15" customHeight="1">
      <c r="A14" s="2" t="s">
        <v>36</v>
      </c>
      <c r="B14" s="3" t="s">
        <v>67</v>
      </c>
      <c r="C14" s="15">
        <v>9393517.4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9393517.4</v>
      </c>
    </row>
    <row r="15" spans="1:8" ht="15" customHeight="1">
      <c r="A15" s="2" t="s">
        <v>37</v>
      </c>
      <c r="B15" s="3" t="s">
        <v>68</v>
      </c>
      <c r="C15" s="15">
        <v>5252858.030000001</v>
      </c>
      <c r="D15" s="15">
        <v>0</v>
      </c>
      <c r="E15" s="15">
        <v>0</v>
      </c>
      <c r="F15" s="15">
        <v>60350</v>
      </c>
      <c r="G15" s="15">
        <v>0</v>
      </c>
      <c r="H15" s="24">
        <f t="shared" si="0"/>
        <v>5313208.030000001</v>
      </c>
    </row>
    <row r="16" spans="1:8" ht="15" customHeight="1">
      <c r="A16" s="2" t="s">
        <v>38</v>
      </c>
      <c r="B16" s="3" t="s">
        <v>69</v>
      </c>
      <c r="C16" s="15">
        <v>7140516.849999996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7140516.849999996</v>
      </c>
    </row>
    <row r="17" spans="1:8" ht="15" customHeight="1">
      <c r="A17" s="2" t="s">
        <v>39</v>
      </c>
      <c r="B17" s="3" t="s">
        <v>70</v>
      </c>
      <c r="C17" s="15">
        <v>34521471.00000001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34521471.00000001</v>
      </c>
    </row>
    <row r="18" spans="1:8" ht="15" customHeight="1">
      <c r="A18" s="2" t="s">
        <v>40</v>
      </c>
      <c r="B18" s="3" t="s">
        <v>71</v>
      </c>
      <c r="C18" s="15">
        <v>27895451.320000015</v>
      </c>
      <c r="D18" s="15">
        <v>0</v>
      </c>
      <c r="E18" s="15">
        <v>0</v>
      </c>
      <c r="F18" s="15">
        <v>587059.2</v>
      </c>
      <c r="G18" s="15">
        <v>0</v>
      </c>
      <c r="H18" s="24">
        <f t="shared" si="0"/>
        <v>28482510.520000014</v>
      </c>
    </row>
    <row r="19" spans="1:8" ht="15" customHeight="1">
      <c r="A19" s="2" t="s">
        <v>41</v>
      </c>
      <c r="B19" s="3" t="s">
        <v>72</v>
      </c>
      <c r="C19" s="15">
        <v>30001618.759999987</v>
      </c>
      <c r="D19" s="15">
        <v>0</v>
      </c>
      <c r="E19" s="15">
        <v>0</v>
      </c>
      <c r="F19" s="15">
        <v>547044.5</v>
      </c>
      <c r="G19" s="15">
        <v>0</v>
      </c>
      <c r="H19" s="24">
        <f t="shared" si="0"/>
        <v>30548663.259999987</v>
      </c>
    </row>
    <row r="20" spans="1:8" ht="15" customHeight="1">
      <c r="A20" s="2" t="s">
        <v>42</v>
      </c>
      <c r="B20" s="3" t="s">
        <v>73</v>
      </c>
      <c r="C20" s="15">
        <v>7011614.689999998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7011614.689999998</v>
      </c>
    </row>
    <row r="21" spans="1:8" ht="15" customHeight="1">
      <c r="A21" s="2" t="s">
        <v>43</v>
      </c>
      <c r="B21" s="3" t="s">
        <v>74</v>
      </c>
      <c r="C21" s="15">
        <v>18219020.580000006</v>
      </c>
      <c r="D21" s="15">
        <v>0</v>
      </c>
      <c r="E21" s="15">
        <v>0</v>
      </c>
      <c r="F21" s="15">
        <v>24600</v>
      </c>
      <c r="G21" s="15">
        <v>0</v>
      </c>
      <c r="H21" s="24">
        <f t="shared" si="0"/>
        <v>18243620.580000006</v>
      </c>
    </row>
    <row r="22" spans="1:8" ht="15" customHeight="1">
      <c r="A22" s="2" t="s">
        <v>44</v>
      </c>
      <c r="B22" s="3" t="s">
        <v>75</v>
      </c>
      <c r="C22" s="15">
        <v>33838340.360000014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33838340.360000014</v>
      </c>
    </row>
    <row r="23" spans="1:8" ht="15" customHeight="1">
      <c r="A23" s="2" t="s">
        <v>45</v>
      </c>
      <c r="B23" s="3" t="s">
        <v>76</v>
      </c>
      <c r="C23" s="15">
        <v>27457601.320000015</v>
      </c>
      <c r="D23" s="15">
        <v>0</v>
      </c>
      <c r="E23" s="15">
        <v>0</v>
      </c>
      <c r="F23" s="15">
        <v>1213009.14</v>
      </c>
      <c r="G23" s="15">
        <v>0</v>
      </c>
      <c r="H23" s="24">
        <f t="shared" si="0"/>
        <v>28670610.460000016</v>
      </c>
    </row>
    <row r="24" spans="1:8" ht="15" customHeight="1">
      <c r="A24" s="2" t="s">
        <v>46</v>
      </c>
      <c r="B24" s="3" t="s">
        <v>77</v>
      </c>
      <c r="C24" s="15">
        <v>45825063.709999986</v>
      </c>
      <c r="D24" s="15">
        <v>0</v>
      </c>
      <c r="E24" s="15">
        <v>0</v>
      </c>
      <c r="F24" s="15">
        <v>494297.98</v>
      </c>
      <c r="G24" s="15">
        <v>0</v>
      </c>
      <c r="H24" s="24">
        <f t="shared" si="0"/>
        <v>46319361.68999998</v>
      </c>
    </row>
    <row r="25" spans="1:8" ht="15" customHeight="1">
      <c r="A25" s="2" t="s">
        <v>47</v>
      </c>
      <c r="B25" s="3" t="s">
        <v>78</v>
      </c>
      <c r="C25" s="15">
        <v>33093853.129999988</v>
      </c>
      <c r="D25" s="15">
        <v>0</v>
      </c>
      <c r="E25" s="15">
        <v>0</v>
      </c>
      <c r="F25" s="15">
        <v>363353.51999999996</v>
      </c>
      <c r="G25" s="15">
        <v>0</v>
      </c>
      <c r="H25" s="24">
        <f t="shared" si="0"/>
        <v>33457206.649999987</v>
      </c>
    </row>
    <row r="26" spans="1:8" ht="15" customHeight="1">
      <c r="A26" s="2" t="s">
        <v>48</v>
      </c>
      <c r="B26" s="3" t="s">
        <v>79</v>
      </c>
      <c r="C26" s="15">
        <v>17719430.140000015</v>
      </c>
      <c r="D26" s="15">
        <v>0</v>
      </c>
      <c r="E26" s="15">
        <v>0</v>
      </c>
      <c r="F26" s="15">
        <v>103550</v>
      </c>
      <c r="G26" s="15">
        <v>0</v>
      </c>
      <c r="H26" s="24">
        <f t="shared" si="0"/>
        <v>17822980.140000015</v>
      </c>
    </row>
    <row r="27" spans="1:8" ht="15" customHeight="1">
      <c r="A27" s="2" t="s">
        <v>49</v>
      </c>
      <c r="B27" s="3" t="s">
        <v>80</v>
      </c>
      <c r="C27" s="15">
        <v>13809746.26000001</v>
      </c>
      <c r="D27" s="15">
        <v>0</v>
      </c>
      <c r="E27" s="15">
        <v>0</v>
      </c>
      <c r="F27" s="15">
        <v>151480</v>
      </c>
      <c r="G27" s="15">
        <v>0</v>
      </c>
      <c r="H27" s="24">
        <f t="shared" si="0"/>
        <v>13961226.26000001</v>
      </c>
    </row>
    <row r="28" spans="1:8" ht="15" customHeight="1">
      <c r="A28" s="2" t="s">
        <v>50</v>
      </c>
      <c r="B28" s="3" t="s">
        <v>81</v>
      </c>
      <c r="C28" s="15">
        <v>8221829.639999997</v>
      </c>
      <c r="D28" s="15">
        <v>0</v>
      </c>
      <c r="E28" s="15">
        <v>0</v>
      </c>
      <c r="F28" s="15">
        <v>450</v>
      </c>
      <c r="G28" s="15">
        <v>0</v>
      </c>
      <c r="H28" s="24">
        <f t="shared" si="0"/>
        <v>8222279.639999997</v>
      </c>
    </row>
    <row r="29" spans="1:8" ht="15" customHeight="1">
      <c r="A29" s="2" t="s">
        <v>51</v>
      </c>
      <c r="B29" s="3" t="s">
        <v>82</v>
      </c>
      <c r="C29" s="15">
        <v>10069624.219999997</v>
      </c>
      <c r="D29" s="15">
        <v>0</v>
      </c>
      <c r="E29" s="15">
        <v>0</v>
      </c>
      <c r="F29" s="15">
        <v>22990</v>
      </c>
      <c r="G29" s="15">
        <v>0</v>
      </c>
      <c r="H29" s="24">
        <f t="shared" si="0"/>
        <v>10092614.219999997</v>
      </c>
    </row>
    <row r="30" spans="1:8" ht="15" customHeight="1">
      <c r="A30" s="2" t="s">
        <v>52</v>
      </c>
      <c r="B30" s="3" t="s">
        <v>83</v>
      </c>
      <c r="C30" s="15">
        <v>19855336.040000003</v>
      </c>
      <c r="D30" s="15">
        <v>0</v>
      </c>
      <c r="E30" s="15">
        <v>0</v>
      </c>
      <c r="F30" s="15">
        <v>165322.6</v>
      </c>
      <c r="G30" s="15">
        <v>0</v>
      </c>
      <c r="H30" s="24">
        <f t="shared" si="0"/>
        <v>20020658.640000004</v>
      </c>
    </row>
    <row r="31" spans="1:8" ht="15" customHeight="1">
      <c r="A31" s="2" t="s">
        <v>53</v>
      </c>
      <c r="B31" s="3" t="s">
        <v>84</v>
      </c>
      <c r="C31" s="15">
        <v>10108179.63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10108179.63</v>
      </c>
    </row>
    <row r="32" spans="1:8" ht="15" customHeight="1">
      <c r="A32" s="2" t="s">
        <v>54</v>
      </c>
      <c r="B32" s="3" t="s">
        <v>85</v>
      </c>
      <c r="C32" s="15">
        <v>7909611.23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7909611.23</v>
      </c>
    </row>
    <row r="33" spans="1:8" ht="15" customHeight="1">
      <c r="A33" s="2" t="s">
        <v>55</v>
      </c>
      <c r="B33" s="3" t="s">
        <v>86</v>
      </c>
      <c r="C33" s="15">
        <v>15788872.349999998</v>
      </c>
      <c r="D33" s="15">
        <v>0</v>
      </c>
      <c r="E33" s="15">
        <v>0</v>
      </c>
      <c r="F33" s="15">
        <v>383572</v>
      </c>
      <c r="G33" s="15">
        <v>0</v>
      </c>
      <c r="H33" s="24">
        <f t="shared" si="0"/>
        <v>16172444.349999998</v>
      </c>
    </row>
    <row r="34" spans="1:8" ht="15" customHeight="1">
      <c r="A34" s="2" t="s">
        <v>57</v>
      </c>
      <c r="B34" s="3" t="s">
        <v>88</v>
      </c>
      <c r="C34" s="15">
        <v>72121533.16000001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72121533.16000001</v>
      </c>
    </row>
    <row r="35" spans="1:8" ht="15" customHeight="1">
      <c r="A35" s="2" t="s">
        <v>58</v>
      </c>
      <c r="B35" s="3" t="s">
        <v>89</v>
      </c>
      <c r="C35" s="15">
        <v>120968024.97999999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120968024.97999999</v>
      </c>
    </row>
    <row r="36" spans="1:8" ht="15" customHeight="1">
      <c r="A36" s="2" t="s">
        <v>59</v>
      </c>
      <c r="B36" s="3" t="s">
        <v>90</v>
      </c>
      <c r="C36" s="15">
        <v>21978210.560000025</v>
      </c>
      <c r="D36" s="15">
        <v>0</v>
      </c>
      <c r="E36" s="15">
        <v>0</v>
      </c>
      <c r="F36" s="15">
        <v>276619.36</v>
      </c>
      <c r="G36" s="15">
        <v>0</v>
      </c>
      <c r="H36" s="24">
        <f t="shared" si="0"/>
        <v>22254829.920000024</v>
      </c>
    </row>
    <row r="37" spans="1:8" ht="15" customHeight="1">
      <c r="A37" s="2" t="s">
        <v>60</v>
      </c>
      <c r="B37" s="3" t="s">
        <v>91</v>
      </c>
      <c r="C37" s="15">
        <v>5994195.710000001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5994195.710000001</v>
      </c>
    </row>
    <row r="38" spans="1:8" ht="15" customHeight="1">
      <c r="A38" s="2" t="s">
        <v>61</v>
      </c>
      <c r="B38" s="3" t="s">
        <v>92</v>
      </c>
      <c r="C38" s="15">
        <v>15694562.98000003</v>
      </c>
      <c r="D38" s="15">
        <v>0</v>
      </c>
      <c r="E38" s="15">
        <v>0</v>
      </c>
      <c r="F38" s="15">
        <v>150890</v>
      </c>
      <c r="G38" s="15">
        <v>0</v>
      </c>
      <c r="H38" s="24">
        <f t="shared" si="0"/>
        <v>15845452.98000003</v>
      </c>
    </row>
    <row r="39" spans="1:8" ht="15" customHeight="1">
      <c r="A39" s="2" t="s">
        <v>62</v>
      </c>
      <c r="B39" s="3" t="s">
        <v>93</v>
      </c>
      <c r="C39" s="15">
        <v>53023329.070000015</v>
      </c>
      <c r="D39" s="15">
        <v>0</v>
      </c>
      <c r="E39" s="15">
        <v>0</v>
      </c>
      <c r="F39" s="15">
        <v>1595482</v>
      </c>
      <c r="G39" s="15">
        <v>0</v>
      </c>
      <c r="H39" s="24">
        <f t="shared" si="0"/>
        <v>54618811.070000015</v>
      </c>
    </row>
    <row r="40" spans="1:8" ht="15" customHeight="1">
      <c r="A40" s="2" t="s">
        <v>63</v>
      </c>
      <c r="B40" s="3" t="s">
        <v>94</v>
      </c>
      <c r="C40" s="15">
        <v>60470990.87</v>
      </c>
      <c r="D40" s="15">
        <v>0</v>
      </c>
      <c r="E40" s="15">
        <v>0</v>
      </c>
      <c r="F40" s="15">
        <v>134214.26</v>
      </c>
      <c r="G40" s="15">
        <v>0</v>
      </c>
      <c r="H40" s="24">
        <f t="shared" si="0"/>
        <v>60605205.129999995</v>
      </c>
    </row>
    <row r="41" spans="1:8" ht="15" customHeight="1">
      <c r="A41" s="2" t="s">
        <v>64</v>
      </c>
      <c r="B41" s="3" t="s">
        <v>95</v>
      </c>
      <c r="C41" s="15">
        <v>60970524.72999999</v>
      </c>
      <c r="D41" s="15">
        <v>0</v>
      </c>
      <c r="E41" s="15">
        <v>0</v>
      </c>
      <c r="F41" s="15">
        <v>229110.91</v>
      </c>
      <c r="G41" s="15">
        <v>0</v>
      </c>
      <c r="H41" s="24">
        <f t="shared" si="0"/>
        <v>61199635.639999986</v>
      </c>
    </row>
    <row r="42" spans="1:8" ht="15" customHeight="1">
      <c r="A42" s="2" t="s">
        <v>65</v>
      </c>
      <c r="B42" s="3" t="s">
        <v>96</v>
      </c>
      <c r="C42" s="15">
        <v>29528621.639999993</v>
      </c>
      <c r="D42" s="15">
        <v>0</v>
      </c>
      <c r="E42" s="15">
        <v>0</v>
      </c>
      <c r="F42" s="15">
        <v>0</v>
      </c>
      <c r="G42" s="15">
        <v>0</v>
      </c>
      <c r="H42" s="24">
        <f>SUM(C42:G42)</f>
        <v>29528621.639999993</v>
      </c>
    </row>
    <row r="43" spans="1:8" ht="15" customHeight="1">
      <c r="A43" s="2" t="s">
        <v>165</v>
      </c>
      <c r="B43" s="3" t="s">
        <v>166</v>
      </c>
      <c r="C43" s="15">
        <v>2034746.0500000005</v>
      </c>
      <c r="D43" s="15">
        <v>0</v>
      </c>
      <c r="E43" s="15">
        <v>3803150.0500000003</v>
      </c>
      <c r="F43" s="15">
        <v>0</v>
      </c>
      <c r="G43" s="15">
        <v>0</v>
      </c>
      <c r="H43" s="24">
        <f>SUM(C43:G43)</f>
        <v>5837896.100000001</v>
      </c>
    </row>
    <row r="44" spans="1:8" ht="15" customHeight="1">
      <c r="A44" s="2" t="s">
        <v>169</v>
      </c>
      <c r="B44" s="3" t="s">
        <v>170</v>
      </c>
      <c r="C44" s="15">
        <v>20601510.730000015</v>
      </c>
      <c r="D44" s="15">
        <v>0</v>
      </c>
      <c r="E44" s="15">
        <v>0</v>
      </c>
      <c r="F44" s="15">
        <v>335939.73</v>
      </c>
      <c r="G44" s="15">
        <v>0</v>
      </c>
      <c r="H44" s="24">
        <f>SUM(C44:G44)</f>
        <v>20937450.460000016</v>
      </c>
    </row>
    <row r="45" spans="1:9" ht="19.5" customHeight="1">
      <c r="A45" s="58" t="s">
        <v>7</v>
      </c>
      <c r="B45" s="59"/>
      <c r="C45" s="6">
        <f aca="true" t="shared" si="1" ref="C45:H45">SUM(C12:C44)</f>
        <v>1081643121.0600004</v>
      </c>
      <c r="D45" s="6">
        <f t="shared" si="1"/>
        <v>0</v>
      </c>
      <c r="E45" s="6">
        <f t="shared" si="1"/>
        <v>3803150.0500000003</v>
      </c>
      <c r="F45" s="6">
        <f t="shared" si="1"/>
        <v>6892335.199999999</v>
      </c>
      <c r="G45" s="6">
        <f t="shared" si="1"/>
        <v>0</v>
      </c>
      <c r="H45" s="6">
        <f t="shared" si="1"/>
        <v>1092338606.3100004</v>
      </c>
      <c r="I45" s="5"/>
    </row>
    <row r="46" spans="1:8" ht="12.75">
      <c r="A46" s="33" t="s">
        <v>173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6" customFormat="1" ht="12.75">
      <c r="A54" s="49"/>
      <c r="I54" s="48"/>
      <c r="J54" s="48"/>
      <c r="K54" s="48"/>
      <c r="L54" s="48"/>
      <c r="M54" s="48"/>
      <c r="N54" s="48"/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C56" s="67"/>
      <c r="D56" s="67"/>
      <c r="E56" s="67"/>
      <c r="F56" s="67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16">
        <v>1000000</v>
      </c>
      <c r="D57" s="16"/>
      <c r="E57" s="16"/>
      <c r="F57" s="16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 t="s">
        <v>101</v>
      </c>
      <c r="D58" s="44" t="s">
        <v>102</v>
      </c>
      <c r="E58" s="44" t="s">
        <v>103</v>
      </c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97</v>
      </c>
      <c r="D59" s="25">
        <f>+C45/$C$57</f>
        <v>1081.6431210600003</v>
      </c>
      <c r="E59" s="25">
        <f>+C45/H45*100</f>
        <v>99.02086356847441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98</v>
      </c>
      <c r="D60" s="25">
        <f>+D45/$C$57</f>
        <v>0</v>
      </c>
      <c r="E60" s="25">
        <f>+D45/H45*100</f>
        <v>0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99</v>
      </c>
      <c r="D61" s="25">
        <f>+E45/$C$57</f>
        <v>3.80315005</v>
      </c>
      <c r="E61" s="25">
        <f>+E45/H45*100</f>
        <v>0.3481658551689681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100</v>
      </c>
      <c r="D62" s="25">
        <f>+F45/$C$57</f>
        <v>6.892335199999999</v>
      </c>
      <c r="E62" s="25">
        <f>+F45/H45*100</f>
        <v>0.6309705763566126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161</v>
      </c>
      <c r="D63" s="16">
        <f>+G45/C57</f>
        <v>0</v>
      </c>
      <c r="E63" s="25">
        <f>+G45/H45*100</f>
        <v>0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/>
      <c r="D64" s="16"/>
      <c r="E64" s="16"/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172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200977386.22000024</v>
      </c>
      <c r="D12" s="15">
        <v>4356391.37</v>
      </c>
      <c r="E12" s="15">
        <v>16113861.76</v>
      </c>
      <c r="F12" s="15">
        <v>1998886</v>
      </c>
      <c r="G12" s="15">
        <v>4118192.31</v>
      </c>
      <c r="H12" s="43">
        <v>0</v>
      </c>
      <c r="I12" s="43">
        <v>0</v>
      </c>
      <c r="J12" s="24">
        <f>SUM(C12:I12)</f>
        <v>227564717.66000023</v>
      </c>
      <c r="M12" s="31"/>
    </row>
    <row r="13" spans="1:13" ht="15" customHeight="1">
      <c r="A13" s="2" t="s">
        <v>35</v>
      </c>
      <c r="B13" s="3" t="s">
        <v>66</v>
      </c>
      <c r="C13" s="15">
        <v>6325685.6400000015</v>
      </c>
      <c r="D13" s="15">
        <v>171816.41999999998</v>
      </c>
      <c r="E13" s="15">
        <v>1061094.2000000002</v>
      </c>
      <c r="F13" s="15">
        <v>0</v>
      </c>
      <c r="G13" s="15">
        <v>0</v>
      </c>
      <c r="H13" s="43">
        <v>0</v>
      </c>
      <c r="I13" s="43">
        <v>0</v>
      </c>
      <c r="J13" s="24">
        <f aca="true" t="shared" si="0" ref="J13:J43">SUM(C13:I13)</f>
        <v>7558596.260000002</v>
      </c>
      <c r="M13" s="31"/>
    </row>
    <row r="14" spans="1:13" ht="15" customHeight="1">
      <c r="A14" s="2" t="s">
        <v>36</v>
      </c>
      <c r="B14" s="3" t="s">
        <v>67</v>
      </c>
      <c r="C14" s="15">
        <v>7929081.860000003</v>
      </c>
      <c r="D14" s="15">
        <v>345005.08</v>
      </c>
      <c r="E14" s="15">
        <v>1083663.5699999998</v>
      </c>
      <c r="F14" s="15">
        <v>0</v>
      </c>
      <c r="G14" s="15">
        <v>32994.22</v>
      </c>
      <c r="H14" s="43">
        <v>0</v>
      </c>
      <c r="I14" s="43">
        <v>2772.67</v>
      </c>
      <c r="J14" s="24">
        <f t="shared" si="0"/>
        <v>9393517.400000004</v>
      </c>
      <c r="M14" s="31"/>
    </row>
    <row r="15" spans="1:13" ht="15" customHeight="1">
      <c r="A15" s="2" t="s">
        <v>37</v>
      </c>
      <c r="B15" s="3" t="s">
        <v>68</v>
      </c>
      <c r="C15" s="15">
        <v>4166100.700000003</v>
      </c>
      <c r="D15" s="15">
        <v>112847.18</v>
      </c>
      <c r="E15" s="15">
        <v>896857.8300000001</v>
      </c>
      <c r="F15" s="15">
        <v>0</v>
      </c>
      <c r="G15" s="15">
        <v>77052.32</v>
      </c>
      <c r="H15" s="43">
        <v>0</v>
      </c>
      <c r="I15" s="43">
        <v>0</v>
      </c>
      <c r="J15" s="24">
        <f t="shared" si="0"/>
        <v>5252858.030000003</v>
      </c>
      <c r="M15" s="31"/>
    </row>
    <row r="16" spans="1:13" ht="15" customHeight="1">
      <c r="A16" s="2" t="s">
        <v>38</v>
      </c>
      <c r="B16" s="3" t="s">
        <v>69</v>
      </c>
      <c r="C16" s="15">
        <v>5618674.269999997</v>
      </c>
      <c r="D16" s="15">
        <v>306281.9</v>
      </c>
      <c r="E16" s="15">
        <v>1209560.68</v>
      </c>
      <c r="F16" s="15">
        <v>0</v>
      </c>
      <c r="G16" s="15">
        <v>0</v>
      </c>
      <c r="H16" s="43">
        <v>0</v>
      </c>
      <c r="I16" s="43">
        <v>6000</v>
      </c>
      <c r="J16" s="24">
        <f t="shared" si="0"/>
        <v>7140516.849999997</v>
      </c>
      <c r="M16" s="31"/>
    </row>
    <row r="17" spans="1:13" ht="15" customHeight="1">
      <c r="A17" s="2" t="s">
        <v>39</v>
      </c>
      <c r="B17" s="3" t="s">
        <v>70</v>
      </c>
      <c r="C17" s="15">
        <v>28155802.670000006</v>
      </c>
      <c r="D17" s="15">
        <v>2386196.27</v>
      </c>
      <c r="E17" s="15">
        <v>3717125.25</v>
      </c>
      <c r="F17" s="15">
        <v>0</v>
      </c>
      <c r="G17" s="15">
        <v>262346.81</v>
      </c>
      <c r="H17" s="43">
        <v>0</v>
      </c>
      <c r="I17" s="43">
        <v>0</v>
      </c>
      <c r="J17" s="24">
        <f t="shared" si="0"/>
        <v>34521471.00000001</v>
      </c>
      <c r="M17" s="31"/>
    </row>
    <row r="18" spans="1:13" ht="15" customHeight="1">
      <c r="A18" s="2" t="s">
        <v>40</v>
      </c>
      <c r="B18" s="3" t="s">
        <v>71</v>
      </c>
      <c r="C18" s="15">
        <v>22881143.360000014</v>
      </c>
      <c r="D18" s="15">
        <v>1588445.87</v>
      </c>
      <c r="E18" s="15">
        <v>3425191.4299999997</v>
      </c>
      <c r="F18" s="15">
        <v>0</v>
      </c>
      <c r="G18" s="15">
        <v>670.66</v>
      </c>
      <c r="H18" s="43">
        <v>0</v>
      </c>
      <c r="I18" s="43">
        <v>0</v>
      </c>
      <c r="J18" s="24">
        <f t="shared" si="0"/>
        <v>27895451.320000015</v>
      </c>
      <c r="M18" s="31"/>
    </row>
    <row r="19" spans="1:13" ht="15" customHeight="1">
      <c r="A19" s="2" t="s">
        <v>41</v>
      </c>
      <c r="B19" s="3" t="s">
        <v>72</v>
      </c>
      <c r="C19" s="15">
        <v>25613154.909999978</v>
      </c>
      <c r="D19" s="15">
        <v>1504796.99</v>
      </c>
      <c r="E19" s="15">
        <v>2883666.8600000003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30001618.759999976</v>
      </c>
      <c r="M19" s="31"/>
    </row>
    <row r="20" spans="1:13" ht="15" customHeight="1">
      <c r="A20" s="2" t="s">
        <v>42</v>
      </c>
      <c r="B20" s="3" t="s">
        <v>73</v>
      </c>
      <c r="C20" s="15">
        <v>5778796.479999999</v>
      </c>
      <c r="D20" s="15">
        <v>337721.87</v>
      </c>
      <c r="E20" s="15">
        <v>895096.3400000003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7011614.6899999995</v>
      </c>
      <c r="M20" s="31"/>
    </row>
    <row r="21" spans="1:13" ht="15" customHeight="1">
      <c r="A21" s="2" t="s">
        <v>43</v>
      </c>
      <c r="B21" s="3" t="s">
        <v>74</v>
      </c>
      <c r="C21" s="15">
        <v>15585074.480000015</v>
      </c>
      <c r="D21" s="15">
        <v>915476.7</v>
      </c>
      <c r="E21" s="15">
        <v>1639779.4000000001</v>
      </c>
      <c r="F21" s="15">
        <v>0</v>
      </c>
      <c r="G21" s="15">
        <v>0</v>
      </c>
      <c r="H21" s="43">
        <v>0</v>
      </c>
      <c r="I21" s="43">
        <v>78690</v>
      </c>
      <c r="J21" s="24">
        <f t="shared" si="0"/>
        <v>18219020.580000013</v>
      </c>
      <c r="M21" s="31"/>
    </row>
    <row r="22" spans="1:13" ht="15" customHeight="1">
      <c r="A22" s="2" t="s">
        <v>44</v>
      </c>
      <c r="B22" s="3" t="s">
        <v>75</v>
      </c>
      <c r="C22" s="15">
        <v>27370273.290000018</v>
      </c>
      <c r="D22" s="15">
        <v>1492245.94</v>
      </c>
      <c r="E22" s="15">
        <v>4935469.85</v>
      </c>
      <c r="F22" s="15">
        <v>0</v>
      </c>
      <c r="G22" s="15">
        <v>0</v>
      </c>
      <c r="H22" s="43">
        <v>0</v>
      </c>
      <c r="I22" s="43">
        <v>40351.28</v>
      </c>
      <c r="J22" s="24">
        <f t="shared" si="0"/>
        <v>33838340.36000002</v>
      </c>
      <c r="M22" s="31"/>
    </row>
    <row r="23" spans="1:13" ht="15" customHeight="1">
      <c r="A23" s="2" t="s">
        <v>45</v>
      </c>
      <c r="B23" s="3" t="s">
        <v>76</v>
      </c>
      <c r="C23" s="15">
        <v>23379988.22000001</v>
      </c>
      <c r="D23" s="15">
        <v>774554.6699999999</v>
      </c>
      <c r="E23" s="15">
        <v>3282744.28</v>
      </c>
      <c r="F23" s="15">
        <v>0</v>
      </c>
      <c r="G23" s="15">
        <v>20314.15</v>
      </c>
      <c r="H23" s="43">
        <v>0</v>
      </c>
      <c r="I23" s="43">
        <v>0</v>
      </c>
      <c r="J23" s="24">
        <f t="shared" si="0"/>
        <v>27457601.320000008</v>
      </c>
      <c r="M23" s="31"/>
    </row>
    <row r="24" spans="1:13" ht="15" customHeight="1">
      <c r="A24" s="2" t="s">
        <v>46</v>
      </c>
      <c r="B24" s="3" t="s">
        <v>77</v>
      </c>
      <c r="C24" s="15">
        <v>37125516.71000002</v>
      </c>
      <c r="D24" s="15">
        <v>2681517.0300000003</v>
      </c>
      <c r="E24" s="15">
        <v>5748456.27</v>
      </c>
      <c r="F24" s="15">
        <v>0</v>
      </c>
      <c r="G24" s="15">
        <v>269573.7</v>
      </c>
      <c r="H24" s="43">
        <v>0</v>
      </c>
      <c r="I24" s="43">
        <v>0</v>
      </c>
      <c r="J24" s="24">
        <f t="shared" si="0"/>
        <v>45825063.71000002</v>
      </c>
      <c r="M24" s="31"/>
    </row>
    <row r="25" spans="1:13" ht="15" customHeight="1">
      <c r="A25" s="2" t="s">
        <v>47</v>
      </c>
      <c r="B25" s="3" t="s">
        <v>78</v>
      </c>
      <c r="C25" s="15">
        <v>27826392.79999999</v>
      </c>
      <c r="D25" s="15">
        <v>2367709.9299999997</v>
      </c>
      <c r="E25" s="15">
        <v>2899750.4000000004</v>
      </c>
      <c r="F25" s="15">
        <v>0</v>
      </c>
      <c r="G25" s="15">
        <v>0</v>
      </c>
      <c r="H25" s="43">
        <v>0</v>
      </c>
      <c r="I25" s="43">
        <v>0</v>
      </c>
      <c r="J25" s="24">
        <f t="shared" si="0"/>
        <v>33093853.129999988</v>
      </c>
      <c r="M25" s="31"/>
    </row>
    <row r="26" spans="1:13" ht="15" customHeight="1">
      <c r="A26" s="2" t="s">
        <v>48</v>
      </c>
      <c r="B26" s="3" t="s">
        <v>79</v>
      </c>
      <c r="C26" s="15">
        <v>14660722.320000013</v>
      </c>
      <c r="D26" s="15">
        <v>1696976.73</v>
      </c>
      <c r="E26" s="15">
        <v>1361731.0900000003</v>
      </c>
      <c r="F26" s="15">
        <v>0</v>
      </c>
      <c r="G26" s="15">
        <v>0</v>
      </c>
      <c r="H26" s="43">
        <v>0</v>
      </c>
      <c r="I26" s="43">
        <v>0</v>
      </c>
      <c r="J26" s="24">
        <f t="shared" si="0"/>
        <v>17719430.140000015</v>
      </c>
      <c r="M26" s="31"/>
    </row>
    <row r="27" spans="1:13" ht="15" customHeight="1">
      <c r="A27" s="2" t="s">
        <v>49</v>
      </c>
      <c r="B27" s="3" t="s">
        <v>80</v>
      </c>
      <c r="C27" s="15">
        <v>10423485.330000006</v>
      </c>
      <c r="D27" s="15">
        <v>451765.47</v>
      </c>
      <c r="E27" s="15">
        <v>2891546.82</v>
      </c>
      <c r="F27" s="15">
        <v>0</v>
      </c>
      <c r="G27" s="15">
        <v>39350.64</v>
      </c>
      <c r="H27" s="43">
        <v>0</v>
      </c>
      <c r="I27" s="43">
        <v>3598</v>
      </c>
      <c r="J27" s="24">
        <f t="shared" si="0"/>
        <v>13809746.260000007</v>
      </c>
      <c r="M27" s="31"/>
    </row>
    <row r="28" spans="1:13" ht="15" customHeight="1">
      <c r="A28" s="2" t="s">
        <v>50</v>
      </c>
      <c r="B28" s="3" t="s">
        <v>81</v>
      </c>
      <c r="C28" s="15">
        <v>7361583.939999997</v>
      </c>
      <c r="D28" s="15">
        <v>24267.8</v>
      </c>
      <c r="E28" s="15">
        <v>834030.9</v>
      </c>
      <c r="F28" s="15">
        <v>0</v>
      </c>
      <c r="G28" s="15">
        <v>0</v>
      </c>
      <c r="H28" s="43">
        <v>0</v>
      </c>
      <c r="I28" s="43">
        <v>1947</v>
      </c>
      <c r="J28" s="24">
        <f t="shared" si="0"/>
        <v>8221829.639999997</v>
      </c>
      <c r="M28" s="31"/>
    </row>
    <row r="29" spans="1:13" ht="15" customHeight="1">
      <c r="A29" s="2" t="s">
        <v>51</v>
      </c>
      <c r="B29" s="3" t="s">
        <v>82</v>
      </c>
      <c r="C29" s="15">
        <v>8680065.059999999</v>
      </c>
      <c r="D29" s="15">
        <v>646429.07</v>
      </c>
      <c r="E29" s="15">
        <v>741492.09</v>
      </c>
      <c r="F29" s="15">
        <v>0</v>
      </c>
      <c r="G29" s="15">
        <v>1638</v>
      </c>
      <c r="H29" s="43">
        <v>0</v>
      </c>
      <c r="I29" s="43">
        <v>0</v>
      </c>
      <c r="J29" s="24">
        <f t="shared" si="0"/>
        <v>10069624.219999999</v>
      </c>
      <c r="M29" s="31"/>
    </row>
    <row r="30" spans="1:13" ht="15" customHeight="1">
      <c r="A30" s="2" t="s">
        <v>52</v>
      </c>
      <c r="B30" s="3" t="s">
        <v>83</v>
      </c>
      <c r="C30" s="15">
        <v>16691160.350000009</v>
      </c>
      <c r="D30" s="15">
        <v>982830.8200000001</v>
      </c>
      <c r="E30" s="15">
        <v>2073689.47</v>
      </c>
      <c r="F30" s="15">
        <v>0</v>
      </c>
      <c r="G30" s="15">
        <v>107655.4</v>
      </c>
      <c r="H30" s="43">
        <v>0</v>
      </c>
      <c r="I30" s="43">
        <v>0</v>
      </c>
      <c r="J30" s="24">
        <f t="shared" si="0"/>
        <v>19855336.040000007</v>
      </c>
      <c r="M30" s="31"/>
    </row>
    <row r="31" spans="1:13" ht="15" customHeight="1">
      <c r="A31" s="2" t="s">
        <v>53</v>
      </c>
      <c r="B31" s="3" t="s">
        <v>84</v>
      </c>
      <c r="C31" s="15">
        <v>8858590.58</v>
      </c>
      <c r="D31" s="15">
        <v>152173.32</v>
      </c>
      <c r="E31" s="15">
        <v>1097415.73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10108179.63</v>
      </c>
      <c r="M31" s="31"/>
    </row>
    <row r="32" spans="1:13" ht="15" customHeight="1">
      <c r="A32" s="2" t="s">
        <v>54</v>
      </c>
      <c r="B32" s="3" t="s">
        <v>85</v>
      </c>
      <c r="C32" s="15">
        <v>4295467.949999998</v>
      </c>
      <c r="D32" s="15">
        <v>8089.7</v>
      </c>
      <c r="E32" s="15">
        <v>3606053.579999999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7909611.229999998</v>
      </c>
      <c r="M32" s="31"/>
    </row>
    <row r="33" spans="1:13" ht="15" customHeight="1">
      <c r="A33" s="2" t="s">
        <v>55</v>
      </c>
      <c r="B33" s="3" t="s">
        <v>86</v>
      </c>
      <c r="C33" s="15">
        <v>11884062.899999993</v>
      </c>
      <c r="D33" s="15">
        <v>42033.36</v>
      </c>
      <c r="E33" s="15">
        <v>3862776.0900000003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15788872.349999992</v>
      </c>
      <c r="M33" s="31"/>
    </row>
    <row r="34" spans="1:13" ht="15" customHeight="1">
      <c r="A34" s="2" t="s">
        <v>57</v>
      </c>
      <c r="B34" s="3" t="s">
        <v>88</v>
      </c>
      <c r="C34" s="15">
        <v>801271.05</v>
      </c>
      <c r="D34" s="15">
        <v>0</v>
      </c>
      <c r="E34" s="15">
        <v>26192535.39</v>
      </c>
      <c r="F34" s="15">
        <v>34501124.72</v>
      </c>
      <c r="G34" s="15">
        <v>10626602</v>
      </c>
      <c r="H34" s="43">
        <v>0</v>
      </c>
      <c r="I34" s="43">
        <v>0</v>
      </c>
      <c r="J34" s="24">
        <f t="shared" si="0"/>
        <v>72121533.16</v>
      </c>
      <c r="M34" s="31"/>
    </row>
    <row r="35" spans="1:13" ht="15" customHeight="1">
      <c r="A35" s="2" t="s">
        <v>58</v>
      </c>
      <c r="B35" s="3" t="s">
        <v>89</v>
      </c>
      <c r="C35" s="15">
        <v>2305904.43</v>
      </c>
      <c r="D35" s="15">
        <v>0</v>
      </c>
      <c r="E35" s="15">
        <v>16162729.729999999</v>
      </c>
      <c r="F35" s="15">
        <v>0</v>
      </c>
      <c r="G35" s="15">
        <v>2106.7</v>
      </c>
      <c r="H35" s="43">
        <v>1012986</v>
      </c>
      <c r="I35" s="43">
        <v>101484298.11999996</v>
      </c>
      <c r="J35" s="24">
        <f t="shared" si="0"/>
        <v>120968024.97999996</v>
      </c>
      <c r="M35" s="31"/>
    </row>
    <row r="36" spans="1:13" ht="15" customHeight="1">
      <c r="A36" s="2" t="s">
        <v>59</v>
      </c>
      <c r="B36" s="3" t="s">
        <v>90</v>
      </c>
      <c r="C36" s="15">
        <v>15784997.46000001</v>
      </c>
      <c r="D36" s="15">
        <v>0</v>
      </c>
      <c r="E36" s="15">
        <v>6104304.43</v>
      </c>
      <c r="F36" s="15">
        <v>0</v>
      </c>
      <c r="G36" s="15">
        <v>88908.67</v>
      </c>
      <c r="H36" s="43">
        <v>0</v>
      </c>
      <c r="I36" s="43">
        <v>0</v>
      </c>
      <c r="J36" s="24">
        <f t="shared" si="0"/>
        <v>21978210.56000001</v>
      </c>
      <c r="M36" s="31"/>
    </row>
    <row r="37" spans="1:13" ht="15" customHeight="1">
      <c r="A37" s="2" t="s">
        <v>60</v>
      </c>
      <c r="B37" s="3" t="s">
        <v>91</v>
      </c>
      <c r="C37" s="15">
        <v>4050401.2100000014</v>
      </c>
      <c r="D37" s="15">
        <v>2620.82</v>
      </c>
      <c r="E37" s="15">
        <v>1896021.68</v>
      </c>
      <c r="F37" s="15">
        <v>0</v>
      </c>
      <c r="G37" s="15">
        <v>45152</v>
      </c>
      <c r="H37" s="43">
        <v>0</v>
      </c>
      <c r="I37" s="43">
        <v>0</v>
      </c>
      <c r="J37" s="24">
        <f t="shared" si="0"/>
        <v>5994195.710000001</v>
      </c>
      <c r="M37" s="31"/>
    </row>
    <row r="38" spans="1:13" ht="15" customHeight="1">
      <c r="A38" s="2" t="s">
        <v>61</v>
      </c>
      <c r="B38" s="3" t="s">
        <v>92</v>
      </c>
      <c r="C38" s="15">
        <v>12471231.340000032</v>
      </c>
      <c r="D38" s="15">
        <v>0</v>
      </c>
      <c r="E38" s="15">
        <v>3218181.6400000006</v>
      </c>
      <c r="F38" s="15">
        <v>0</v>
      </c>
      <c r="G38" s="15">
        <v>5150</v>
      </c>
      <c r="H38" s="43">
        <v>0</v>
      </c>
      <c r="I38" s="43">
        <v>0</v>
      </c>
      <c r="J38" s="24">
        <f t="shared" si="0"/>
        <v>15694562.980000032</v>
      </c>
      <c r="M38" s="31"/>
    </row>
    <row r="39" spans="1:13" ht="15" customHeight="1">
      <c r="A39" s="2" t="s">
        <v>62</v>
      </c>
      <c r="B39" s="3" t="s">
        <v>93</v>
      </c>
      <c r="C39" s="15">
        <v>43282201.1</v>
      </c>
      <c r="D39" s="15">
        <v>1043841.7</v>
      </c>
      <c r="E39" s="15">
        <v>8687004.580000002</v>
      </c>
      <c r="F39" s="15">
        <v>0</v>
      </c>
      <c r="G39" s="15">
        <v>10281.69</v>
      </c>
      <c r="H39" s="43">
        <v>0</v>
      </c>
      <c r="I39" s="43">
        <v>0</v>
      </c>
      <c r="J39" s="24">
        <f t="shared" si="0"/>
        <v>53023329.07000001</v>
      </c>
      <c r="M39" s="31"/>
    </row>
    <row r="40" spans="1:13" ht="15" customHeight="1">
      <c r="A40" s="2" t="s">
        <v>63</v>
      </c>
      <c r="B40" s="3" t="s">
        <v>94</v>
      </c>
      <c r="C40" s="15">
        <v>51486429.75999998</v>
      </c>
      <c r="D40" s="15">
        <v>501477.33</v>
      </c>
      <c r="E40" s="15">
        <v>8483083.78</v>
      </c>
      <c r="F40" s="15">
        <v>0</v>
      </c>
      <c r="G40" s="15">
        <v>0</v>
      </c>
      <c r="H40" s="43">
        <v>0</v>
      </c>
      <c r="I40" s="43">
        <v>0</v>
      </c>
      <c r="J40" s="24">
        <f t="shared" si="0"/>
        <v>60470990.86999998</v>
      </c>
      <c r="M40" s="31"/>
    </row>
    <row r="41" spans="1:13" ht="15" customHeight="1">
      <c r="A41" s="2" t="s">
        <v>64</v>
      </c>
      <c r="B41" s="3" t="s">
        <v>95</v>
      </c>
      <c r="C41" s="15">
        <v>53567067.65999996</v>
      </c>
      <c r="D41" s="15">
        <v>1501834.9700000002</v>
      </c>
      <c r="E41" s="15">
        <v>5901107.1</v>
      </c>
      <c r="F41" s="15">
        <v>0</v>
      </c>
      <c r="G41" s="15">
        <v>515</v>
      </c>
      <c r="H41" s="43">
        <v>0</v>
      </c>
      <c r="I41" s="43">
        <v>0</v>
      </c>
      <c r="J41" s="24">
        <f t="shared" si="0"/>
        <v>60970524.72999996</v>
      </c>
      <c r="M41" s="31"/>
    </row>
    <row r="42" spans="1:13" ht="15" customHeight="1">
      <c r="A42" s="2" t="s">
        <v>65</v>
      </c>
      <c r="B42" s="3" t="s">
        <v>96</v>
      </c>
      <c r="C42" s="15">
        <v>27732364.739999987</v>
      </c>
      <c r="D42" s="15">
        <v>389200.81</v>
      </c>
      <c r="E42" s="15">
        <v>1407056.09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29528621.639999986</v>
      </c>
      <c r="M42" s="31"/>
    </row>
    <row r="43" spans="1:13" ht="15" customHeight="1">
      <c r="A43" s="2" t="s">
        <v>165</v>
      </c>
      <c r="B43" s="3" t="s">
        <v>166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43">
        <v>0</v>
      </c>
      <c r="I43" s="43">
        <v>2034746.0500000003</v>
      </c>
      <c r="J43" s="24">
        <f t="shared" si="0"/>
        <v>2034746.0500000003</v>
      </c>
      <c r="M43" s="31"/>
    </row>
    <row r="44" spans="1:13" ht="15" customHeight="1">
      <c r="A44" s="2" t="s">
        <v>169</v>
      </c>
      <c r="B44" s="3" t="s">
        <v>170</v>
      </c>
      <c r="C44" s="15">
        <v>17665107.77</v>
      </c>
      <c r="D44" s="15">
        <v>8040.46</v>
      </c>
      <c r="E44" s="15">
        <v>2913408.3000000003</v>
      </c>
      <c r="F44" s="15">
        <v>0</v>
      </c>
      <c r="G44" s="15">
        <v>5304.2</v>
      </c>
      <c r="H44" s="43">
        <v>0</v>
      </c>
      <c r="I44" s="43">
        <v>9650</v>
      </c>
      <c r="J44" s="24">
        <f>SUM(C44:I44)</f>
        <v>20601510.73</v>
      </c>
      <c r="M44" s="31"/>
    </row>
    <row r="45" spans="1:10" ht="15" customHeight="1">
      <c r="A45" s="58" t="s">
        <v>7</v>
      </c>
      <c r="B45" s="59"/>
      <c r="C45" s="6">
        <f aca="true" t="shared" si="1" ref="C45:J45">SUM(C12:C44)</f>
        <v>750735186.5600004</v>
      </c>
      <c r="D45" s="6">
        <f t="shared" si="1"/>
        <v>26792589.579999994</v>
      </c>
      <c r="E45" s="6">
        <f t="shared" si="1"/>
        <v>147226486.61</v>
      </c>
      <c r="F45" s="6">
        <f t="shared" si="1"/>
        <v>36500010.72</v>
      </c>
      <c r="G45" s="6">
        <f t="shared" si="1"/>
        <v>15713808.469999999</v>
      </c>
      <c r="H45" s="6">
        <f t="shared" si="1"/>
        <v>1012986</v>
      </c>
      <c r="I45" s="6">
        <f t="shared" si="1"/>
        <v>103662053.11999996</v>
      </c>
      <c r="J45" s="6">
        <f t="shared" si="1"/>
        <v>1081643121.0600002</v>
      </c>
    </row>
    <row r="46" ht="12.75">
      <c r="A46" s="33" t="s">
        <v>173</v>
      </c>
    </row>
    <row r="47" ht="6" customHeight="1"/>
    <row r="48" spans="1:10" ht="12.75">
      <c r="A48" s="38" t="s">
        <v>8</v>
      </c>
      <c r="J48" s="50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4"/>
      <c r="L56" s="35"/>
    </row>
    <row r="57" spans="1:12" s="16" customFormat="1" ht="12.75">
      <c r="A57" s="44"/>
      <c r="L57" s="35"/>
    </row>
    <row r="58" spans="1:12" s="16" customFormat="1" ht="12.75">
      <c r="A58" s="44"/>
      <c r="C58" s="16">
        <v>1000000</v>
      </c>
      <c r="L58" s="35"/>
    </row>
    <row r="59" spans="1:12" s="16" customFormat="1" ht="12.75">
      <c r="A59" s="44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4"/>
      <c r="C60" s="27" t="s">
        <v>105</v>
      </c>
      <c r="D60" s="37">
        <f>+C45/$C$58</f>
        <v>750.7351865600004</v>
      </c>
      <c r="E60" s="25">
        <f>+C45/J45*100</f>
        <v>69.40692100221439</v>
      </c>
      <c r="L60" s="35"/>
    </row>
    <row r="61" spans="1:12" s="16" customFormat="1" ht="12.75">
      <c r="A61" s="44"/>
      <c r="C61" s="27" t="s">
        <v>106</v>
      </c>
      <c r="D61" s="37">
        <f>+D45/$C$58</f>
        <v>26.792589579999994</v>
      </c>
      <c r="E61" s="25">
        <f>+D45/J45*100</f>
        <v>2.4770267621859885</v>
      </c>
      <c r="L61" s="35"/>
    </row>
    <row r="62" spans="1:12" s="16" customFormat="1" ht="12.75">
      <c r="A62" s="44"/>
      <c r="C62" s="27" t="s">
        <v>107</v>
      </c>
      <c r="D62" s="37">
        <f>+E45/$C$58</f>
        <v>147.22648661000002</v>
      </c>
      <c r="E62" s="25">
        <f>+E45/J45*100</f>
        <v>13.611373635485188</v>
      </c>
      <c r="L62" s="35"/>
    </row>
    <row r="63" spans="1:12" s="16" customFormat="1" ht="12.75">
      <c r="A63" s="44"/>
      <c r="C63" s="27" t="s">
        <v>108</v>
      </c>
      <c r="D63" s="37">
        <f>+F45/$C$58</f>
        <v>36.50001072</v>
      </c>
      <c r="E63" s="25">
        <f>+F45/J45*100</f>
        <v>3.3744966347338603</v>
      </c>
      <c r="L63" s="35"/>
    </row>
    <row r="64" spans="1:12" s="16" customFormat="1" ht="12.75">
      <c r="A64" s="44"/>
      <c r="C64" s="27" t="s">
        <v>109</v>
      </c>
      <c r="D64" s="37">
        <f>+G45/$C$58</f>
        <v>15.713808469999998</v>
      </c>
      <c r="E64" s="25">
        <f>+G45/J45*100</f>
        <v>1.4527720062233291</v>
      </c>
      <c r="L64" s="35"/>
    </row>
    <row r="65" spans="1:12" s="16" customFormat="1" ht="12.75">
      <c r="A65" s="44"/>
      <c r="C65" s="27" t="s">
        <v>110</v>
      </c>
      <c r="D65" s="37">
        <f>+H45/$C$58</f>
        <v>1.012986</v>
      </c>
      <c r="E65" s="25">
        <f>+H45/J45*100</f>
        <v>0.09365251627609697</v>
      </c>
      <c r="L65" s="35"/>
    </row>
    <row r="66" spans="1:12" s="16" customFormat="1" ht="12.75">
      <c r="A66" s="44"/>
      <c r="C66" s="27" t="s">
        <v>117</v>
      </c>
      <c r="D66" s="37">
        <f>+I45/$C$58</f>
        <v>103.66205311999995</v>
      </c>
      <c r="E66" s="25">
        <f>+I45/J45*100</f>
        <v>9.58375744288117</v>
      </c>
      <c r="L66" s="35"/>
    </row>
    <row r="67" spans="1:12" s="16" customFormat="1" ht="12.75">
      <c r="A67" s="44"/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C12" sqref="C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172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171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173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172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5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0</v>
      </c>
    </row>
    <row r="45" spans="1:10" ht="15" customHeight="1">
      <c r="A45" s="3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3803150.0500000003</v>
      </c>
      <c r="J45" s="24">
        <f t="shared" si="0"/>
        <v>3803150.0500000003</v>
      </c>
    </row>
    <row r="46" spans="1:10" ht="12.75">
      <c r="A46" s="58" t="s">
        <v>7</v>
      </c>
      <c r="B46" s="59"/>
      <c r="C46" s="6">
        <f aca="true" t="shared" si="1" ref="C46:J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3803150.0500000003</v>
      </c>
      <c r="J46" s="6">
        <f t="shared" si="1"/>
        <v>3803150.0500000003</v>
      </c>
    </row>
    <row r="47" ht="12.75">
      <c r="A47" s="33" t="s">
        <v>173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0</v>
      </c>
      <c r="E68" s="29">
        <f>+C46/J46*100</f>
        <v>0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0</v>
      </c>
      <c r="E70" s="29">
        <f>+E46/J46*100</f>
        <v>0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0</v>
      </c>
      <c r="E72" s="29">
        <f>+G46/J46*100</f>
        <v>0</v>
      </c>
      <c r="F72" s="29"/>
    </row>
    <row r="73" spans="3:6" ht="12.75">
      <c r="C73" s="28" t="s">
        <v>168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3.80315005</v>
      </c>
      <c r="E74" s="29">
        <f>+I46/J46*100</f>
        <v>100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172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35</v>
      </c>
      <c r="B12" s="3" t="s">
        <v>66</v>
      </c>
      <c r="C12" s="15">
        <v>0</v>
      </c>
      <c r="D12" s="15">
        <v>53000</v>
      </c>
      <c r="E12" s="15">
        <v>0</v>
      </c>
      <c r="F12" s="15">
        <v>0</v>
      </c>
      <c r="G12" s="15">
        <v>0</v>
      </c>
      <c r="H12" s="24">
        <f>SUM(C12:G12)</f>
        <v>53000</v>
      </c>
      <c r="J12" s="18"/>
      <c r="K12" s="31"/>
    </row>
    <row r="13" spans="1:11" ht="15" customHeight="1">
      <c r="A13" s="2" t="s">
        <v>36</v>
      </c>
      <c r="B13" s="3" t="s">
        <v>67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0">SUM(C13:G13)</f>
        <v>0</v>
      </c>
      <c r="J13" s="18"/>
      <c r="K13" s="31"/>
    </row>
    <row r="14" spans="1:11" ht="15" customHeight="1">
      <c r="A14" s="2" t="s">
        <v>37</v>
      </c>
      <c r="B14" s="3" t="s">
        <v>68</v>
      </c>
      <c r="C14" s="15">
        <v>0</v>
      </c>
      <c r="D14" s="15">
        <v>60350</v>
      </c>
      <c r="E14" s="15">
        <v>0</v>
      </c>
      <c r="F14" s="15">
        <v>0</v>
      </c>
      <c r="G14" s="15">
        <v>0</v>
      </c>
      <c r="H14" s="24">
        <f t="shared" si="0"/>
        <v>60350</v>
      </c>
      <c r="J14" s="18"/>
      <c r="K14" s="31"/>
    </row>
    <row r="15" spans="1:11" ht="15" customHeight="1">
      <c r="A15" s="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  <c r="J15" s="18"/>
      <c r="K15" s="31"/>
    </row>
    <row r="16" spans="1:11" ht="15" customHeight="1">
      <c r="A16" s="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  <c r="J16" s="18"/>
      <c r="K16" s="31"/>
    </row>
    <row r="17" spans="1:11" ht="15" customHeight="1">
      <c r="A17" s="2" t="s">
        <v>40</v>
      </c>
      <c r="B17" s="3" t="s">
        <v>71</v>
      </c>
      <c r="C17" s="15">
        <v>0</v>
      </c>
      <c r="D17" s="15">
        <v>587059.2</v>
      </c>
      <c r="E17" s="15">
        <v>0</v>
      </c>
      <c r="F17" s="15">
        <v>0</v>
      </c>
      <c r="G17" s="15">
        <v>0</v>
      </c>
      <c r="H17" s="24">
        <f t="shared" si="0"/>
        <v>587059.2</v>
      </c>
      <c r="J17" s="18"/>
      <c r="K17" s="31"/>
    </row>
    <row r="18" spans="1:11" ht="15" customHeight="1">
      <c r="A18" s="2" t="s">
        <v>41</v>
      </c>
      <c r="B18" s="3" t="s">
        <v>72</v>
      </c>
      <c r="C18" s="15">
        <v>0</v>
      </c>
      <c r="D18" s="15">
        <v>547044.5</v>
      </c>
      <c r="E18" s="15">
        <v>0</v>
      </c>
      <c r="F18" s="15">
        <v>0</v>
      </c>
      <c r="G18" s="15">
        <v>0</v>
      </c>
      <c r="H18" s="24">
        <f t="shared" si="0"/>
        <v>547044.5</v>
      </c>
      <c r="J18" s="18"/>
      <c r="K18" s="31"/>
    </row>
    <row r="19" spans="1:11" ht="15" customHeight="1">
      <c r="A19" s="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  <c r="J19" s="18"/>
      <c r="K19" s="31"/>
    </row>
    <row r="20" spans="1:11" ht="15" customHeight="1">
      <c r="A20" s="2" t="s">
        <v>43</v>
      </c>
      <c r="B20" s="3" t="s">
        <v>74</v>
      </c>
      <c r="C20" s="15">
        <v>0</v>
      </c>
      <c r="D20" s="15">
        <v>24600</v>
      </c>
      <c r="E20" s="15">
        <v>0</v>
      </c>
      <c r="F20" s="15">
        <v>0</v>
      </c>
      <c r="G20" s="15">
        <v>0</v>
      </c>
      <c r="H20" s="24">
        <f t="shared" si="0"/>
        <v>24600</v>
      </c>
      <c r="J20" s="18"/>
      <c r="K20" s="31"/>
    </row>
    <row r="21" spans="1:11" ht="15" customHeight="1">
      <c r="A21" s="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  <c r="J21" s="18"/>
      <c r="K21" s="31"/>
    </row>
    <row r="22" spans="1:11" ht="15" customHeight="1">
      <c r="A22" s="2" t="s">
        <v>45</v>
      </c>
      <c r="B22" s="3" t="s">
        <v>76</v>
      </c>
      <c r="C22" s="15">
        <v>0</v>
      </c>
      <c r="D22" s="15">
        <v>1213009.1400000001</v>
      </c>
      <c r="E22" s="15">
        <v>0</v>
      </c>
      <c r="F22" s="15">
        <v>0</v>
      </c>
      <c r="G22" s="15">
        <v>0</v>
      </c>
      <c r="H22" s="24">
        <f t="shared" si="0"/>
        <v>1213009.1400000001</v>
      </c>
      <c r="J22" s="18"/>
      <c r="K22" s="31"/>
    </row>
    <row r="23" spans="1:11" ht="15" customHeight="1">
      <c r="A23" s="2" t="s">
        <v>46</v>
      </c>
      <c r="B23" s="3" t="s">
        <v>77</v>
      </c>
      <c r="C23" s="15">
        <v>0</v>
      </c>
      <c r="D23" s="15">
        <v>494297.98</v>
      </c>
      <c r="E23" s="15">
        <v>0</v>
      </c>
      <c r="F23" s="15">
        <v>0</v>
      </c>
      <c r="G23" s="15">
        <v>0</v>
      </c>
      <c r="H23" s="24">
        <f t="shared" si="0"/>
        <v>494297.98</v>
      </c>
      <c r="J23" s="18"/>
      <c r="K23" s="31"/>
    </row>
    <row r="24" spans="1:11" ht="15" customHeight="1">
      <c r="A24" s="2" t="s">
        <v>47</v>
      </c>
      <c r="B24" s="3" t="s">
        <v>78</v>
      </c>
      <c r="C24" s="15">
        <v>0</v>
      </c>
      <c r="D24" s="15">
        <v>363353.52</v>
      </c>
      <c r="E24" s="15">
        <v>0</v>
      </c>
      <c r="F24" s="15">
        <v>0</v>
      </c>
      <c r="G24" s="15">
        <v>0</v>
      </c>
      <c r="H24" s="24">
        <f t="shared" si="0"/>
        <v>363353.52</v>
      </c>
      <c r="J24" s="18"/>
      <c r="K24" s="31"/>
    </row>
    <row r="25" spans="1:11" ht="15" customHeight="1">
      <c r="A25" s="2" t="s">
        <v>48</v>
      </c>
      <c r="B25" s="3" t="s">
        <v>79</v>
      </c>
      <c r="C25" s="15">
        <v>0</v>
      </c>
      <c r="D25" s="15">
        <v>103550</v>
      </c>
      <c r="E25" s="15">
        <v>0</v>
      </c>
      <c r="F25" s="15">
        <v>0</v>
      </c>
      <c r="G25" s="15">
        <v>0</v>
      </c>
      <c r="H25" s="24">
        <f t="shared" si="0"/>
        <v>103550</v>
      </c>
      <c r="J25" s="18"/>
      <c r="K25" s="31"/>
    </row>
    <row r="26" spans="1:11" ht="15" customHeight="1">
      <c r="A26" s="2" t="s">
        <v>49</v>
      </c>
      <c r="B26" s="3" t="s">
        <v>80</v>
      </c>
      <c r="C26" s="15">
        <v>0</v>
      </c>
      <c r="D26" s="15">
        <v>142732</v>
      </c>
      <c r="E26" s="15">
        <v>0</v>
      </c>
      <c r="F26" s="15">
        <v>0</v>
      </c>
      <c r="G26" s="15">
        <v>8748</v>
      </c>
      <c r="H26" s="24">
        <f t="shared" si="0"/>
        <v>151480</v>
      </c>
      <c r="J26" s="18"/>
      <c r="K26" s="31"/>
    </row>
    <row r="27" spans="1:11" ht="15" customHeight="1">
      <c r="A27" s="2" t="s">
        <v>50</v>
      </c>
      <c r="B27" s="3" t="s">
        <v>81</v>
      </c>
      <c r="C27" s="15">
        <v>0</v>
      </c>
      <c r="D27" s="15">
        <v>450</v>
      </c>
      <c r="E27" s="15">
        <v>0</v>
      </c>
      <c r="F27" s="15">
        <v>0</v>
      </c>
      <c r="G27" s="15">
        <v>0</v>
      </c>
      <c r="H27" s="24">
        <f t="shared" si="0"/>
        <v>450</v>
      </c>
      <c r="J27" s="18"/>
      <c r="K27" s="31"/>
    </row>
    <row r="28" spans="1:11" ht="15" customHeight="1">
      <c r="A28" s="2" t="s">
        <v>51</v>
      </c>
      <c r="B28" s="3" t="s">
        <v>82</v>
      </c>
      <c r="C28" s="15">
        <v>0</v>
      </c>
      <c r="D28" s="15">
        <v>22990</v>
      </c>
      <c r="E28" s="15">
        <v>0</v>
      </c>
      <c r="F28" s="15">
        <v>0</v>
      </c>
      <c r="G28" s="15">
        <v>0</v>
      </c>
      <c r="H28" s="24">
        <f t="shared" si="0"/>
        <v>22990</v>
      </c>
      <c r="J28" s="18"/>
      <c r="K28" s="31"/>
    </row>
    <row r="29" spans="1:11" ht="15" customHeight="1">
      <c r="A29" s="2" t="s">
        <v>52</v>
      </c>
      <c r="B29" s="3" t="s">
        <v>83</v>
      </c>
      <c r="C29" s="15">
        <v>0</v>
      </c>
      <c r="D29" s="15">
        <v>165322.6</v>
      </c>
      <c r="E29" s="15">
        <v>0</v>
      </c>
      <c r="F29" s="15">
        <v>0</v>
      </c>
      <c r="G29" s="15">
        <v>0</v>
      </c>
      <c r="H29" s="24">
        <f t="shared" si="0"/>
        <v>165322.6</v>
      </c>
      <c r="J29" s="18"/>
      <c r="K29" s="31"/>
    </row>
    <row r="30" spans="1:11" ht="15" customHeight="1">
      <c r="A30" s="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  <c r="J30" s="18"/>
      <c r="K30" s="31"/>
    </row>
    <row r="31" spans="1:11" ht="15" customHeight="1">
      <c r="A31" s="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  <c r="J31" s="18"/>
      <c r="K31" s="31"/>
    </row>
    <row r="32" spans="1:11" ht="15" customHeight="1">
      <c r="A32" s="2" t="s">
        <v>55</v>
      </c>
      <c r="B32" s="3" t="s">
        <v>86</v>
      </c>
      <c r="C32" s="15">
        <v>0</v>
      </c>
      <c r="D32" s="15">
        <v>383572</v>
      </c>
      <c r="E32" s="15">
        <v>0</v>
      </c>
      <c r="F32" s="15">
        <v>0</v>
      </c>
      <c r="G32" s="15">
        <v>0</v>
      </c>
      <c r="H32" s="24">
        <f t="shared" si="0"/>
        <v>383572</v>
      </c>
      <c r="J32" s="18"/>
      <c r="K32" s="31"/>
    </row>
    <row r="33" spans="1:11" ht="15" customHeight="1">
      <c r="A33" s="2" t="s">
        <v>59</v>
      </c>
      <c r="B33" s="3" t="s">
        <v>90</v>
      </c>
      <c r="C33" s="15">
        <v>0</v>
      </c>
      <c r="D33" s="15">
        <v>276619.36</v>
      </c>
      <c r="E33" s="15">
        <v>0</v>
      </c>
      <c r="F33" s="15">
        <v>0</v>
      </c>
      <c r="G33" s="15">
        <v>0</v>
      </c>
      <c r="H33" s="24">
        <f t="shared" si="0"/>
        <v>276619.36</v>
      </c>
      <c r="J33" s="18"/>
      <c r="K33" s="31"/>
    </row>
    <row r="34" spans="1:11" ht="15" customHeight="1">
      <c r="A34" s="2" t="s">
        <v>60</v>
      </c>
      <c r="B34" s="3" t="s">
        <v>91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  <c r="J34" s="18"/>
      <c r="K34" s="31"/>
    </row>
    <row r="35" spans="1:11" ht="15" customHeight="1">
      <c r="A35" s="2" t="s">
        <v>61</v>
      </c>
      <c r="B35" s="3" t="s">
        <v>92</v>
      </c>
      <c r="C35" s="15">
        <v>0</v>
      </c>
      <c r="D35" s="15">
        <v>150890</v>
      </c>
      <c r="E35" s="15">
        <v>0</v>
      </c>
      <c r="F35" s="15">
        <v>0</v>
      </c>
      <c r="G35" s="15">
        <v>0</v>
      </c>
      <c r="H35" s="24">
        <f t="shared" si="0"/>
        <v>150890</v>
      </c>
      <c r="J35" s="18"/>
      <c r="K35" s="31"/>
    </row>
    <row r="36" spans="1:11" ht="15" customHeight="1">
      <c r="A36" s="2" t="s">
        <v>62</v>
      </c>
      <c r="B36" s="3" t="s">
        <v>93</v>
      </c>
      <c r="C36" s="15">
        <v>0</v>
      </c>
      <c r="D36" s="15">
        <v>1595482</v>
      </c>
      <c r="E36" s="15">
        <v>0</v>
      </c>
      <c r="F36" s="15">
        <v>0</v>
      </c>
      <c r="G36" s="15">
        <v>0</v>
      </c>
      <c r="H36" s="24">
        <f t="shared" si="0"/>
        <v>1595482</v>
      </c>
      <c r="J36" s="18"/>
      <c r="K36" s="31"/>
    </row>
    <row r="37" spans="1:11" ht="15" customHeight="1">
      <c r="A37" s="2" t="s">
        <v>63</v>
      </c>
      <c r="B37" s="3" t="s">
        <v>94</v>
      </c>
      <c r="C37" s="15">
        <v>0</v>
      </c>
      <c r="D37" s="15">
        <v>134214.26</v>
      </c>
      <c r="E37" s="15">
        <v>0</v>
      </c>
      <c r="F37" s="15">
        <v>0</v>
      </c>
      <c r="G37" s="15">
        <v>0</v>
      </c>
      <c r="H37" s="24">
        <f t="shared" si="0"/>
        <v>134214.26</v>
      </c>
      <c r="J37" s="18"/>
      <c r="K37" s="31"/>
    </row>
    <row r="38" spans="1:11" ht="15" customHeight="1">
      <c r="A38" s="2" t="s">
        <v>64</v>
      </c>
      <c r="B38" s="3" t="s">
        <v>95</v>
      </c>
      <c r="C38" s="15">
        <v>0</v>
      </c>
      <c r="D38" s="15">
        <v>229110.91</v>
      </c>
      <c r="E38" s="15">
        <v>0</v>
      </c>
      <c r="F38" s="15">
        <v>0</v>
      </c>
      <c r="G38" s="15">
        <v>0</v>
      </c>
      <c r="H38" s="24">
        <f t="shared" si="0"/>
        <v>229110.91</v>
      </c>
      <c r="J38" s="18"/>
      <c r="K38" s="31"/>
    </row>
    <row r="39" spans="1:11" ht="15" customHeight="1">
      <c r="A39" s="2" t="s">
        <v>65</v>
      </c>
      <c r="B39" s="3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  <c r="J39" s="18"/>
      <c r="K39" s="31"/>
    </row>
    <row r="40" spans="1:11" ht="15" customHeight="1">
      <c r="A40" s="2" t="s">
        <v>169</v>
      </c>
      <c r="B40" s="3" t="s">
        <v>170</v>
      </c>
      <c r="C40" s="15">
        <v>0</v>
      </c>
      <c r="D40" s="15">
        <v>335939.73</v>
      </c>
      <c r="E40" s="15">
        <v>0</v>
      </c>
      <c r="F40" s="15">
        <v>0</v>
      </c>
      <c r="G40" s="15">
        <v>0</v>
      </c>
      <c r="H40" s="24">
        <f t="shared" si="0"/>
        <v>335939.73</v>
      </c>
      <c r="J40" s="18"/>
      <c r="K40" s="31"/>
    </row>
    <row r="41" spans="1:11" ht="15" customHeight="1">
      <c r="A41" s="58" t="s">
        <v>7</v>
      </c>
      <c r="B41" s="59"/>
      <c r="C41" s="6">
        <f aca="true" t="shared" si="1" ref="C41:H41">SUM(C12:C40)</f>
        <v>0</v>
      </c>
      <c r="D41" s="6">
        <f t="shared" si="1"/>
        <v>6883587.199999999</v>
      </c>
      <c r="E41" s="6">
        <f t="shared" si="1"/>
        <v>0</v>
      </c>
      <c r="F41" s="6">
        <f t="shared" si="1"/>
        <v>0</v>
      </c>
      <c r="G41" s="6">
        <f t="shared" si="1"/>
        <v>8748</v>
      </c>
      <c r="H41" s="6">
        <f t="shared" si="1"/>
        <v>6892335.199999999</v>
      </c>
      <c r="K41" s="31"/>
    </row>
    <row r="42" ht="12.75">
      <c r="A42" s="33" t="s">
        <v>173</v>
      </c>
    </row>
    <row r="43" ht="9.75" customHeight="1">
      <c r="A43" s="33"/>
    </row>
    <row r="44" spans="1:8" ht="12.75">
      <c r="A44" s="38" t="s">
        <v>8</v>
      </c>
      <c r="H44" s="8"/>
    </row>
    <row r="45" ht="12.75">
      <c r="A45" s="13" t="s">
        <v>119</v>
      </c>
    </row>
    <row r="46" ht="12.75">
      <c r="A46" s="13" t="s">
        <v>120</v>
      </c>
    </row>
    <row r="47" ht="12.75">
      <c r="A47" s="13" t="s">
        <v>121</v>
      </c>
    </row>
    <row r="48" ht="12.75">
      <c r="A48" s="13" t="s">
        <v>122</v>
      </c>
    </row>
    <row r="49" ht="12.75">
      <c r="A49" s="13" t="s">
        <v>123</v>
      </c>
    </row>
    <row r="50" ht="12.75">
      <c r="A50" s="13" t="s">
        <v>124</v>
      </c>
    </row>
    <row r="51" ht="12.75">
      <c r="A51" s="13" t="s">
        <v>125</v>
      </c>
    </row>
    <row r="52" ht="12.75">
      <c r="A52" s="13"/>
    </row>
    <row r="53" ht="12.75">
      <c r="B53" s="12"/>
    </row>
    <row r="54" ht="12.75">
      <c r="A54" s="13"/>
    </row>
    <row r="58" ht="12.75">
      <c r="C58" s="5">
        <v>1000000</v>
      </c>
    </row>
    <row r="59" spans="3:5" ht="12.75">
      <c r="C59" s="22" t="s">
        <v>104</v>
      </c>
      <c r="D59" s="22" t="s">
        <v>102</v>
      </c>
      <c r="E59" s="22" t="s">
        <v>103</v>
      </c>
    </row>
    <row r="60" spans="3:5" ht="12.75">
      <c r="C60" s="28" t="s">
        <v>112</v>
      </c>
      <c r="D60" s="29">
        <f>+C41/$C$58</f>
        <v>0</v>
      </c>
      <c r="E60" s="29">
        <f>+C41/H41*100</f>
        <v>0</v>
      </c>
    </row>
    <row r="61" spans="3:5" ht="12.75">
      <c r="C61" s="28" t="s">
        <v>113</v>
      </c>
      <c r="D61" s="29">
        <f>+D41/$C$58</f>
        <v>6.883587199999999</v>
      </c>
      <c r="E61" s="29">
        <f>+D41/H41*100</f>
        <v>99.87307639941831</v>
      </c>
    </row>
    <row r="62" spans="3:5" ht="12.75">
      <c r="C62" s="28" t="s">
        <v>114</v>
      </c>
      <c r="D62" s="29">
        <f>+E41/$C$58</f>
        <v>0</v>
      </c>
      <c r="E62" s="29">
        <f>+E41/H41*100</f>
        <v>0</v>
      </c>
    </row>
    <row r="63" spans="3:5" ht="12.75">
      <c r="C63" s="28" t="s">
        <v>116</v>
      </c>
      <c r="D63" s="29">
        <f>+F41/$C$58</f>
        <v>0</v>
      </c>
      <c r="E63" s="29">
        <f>+F41/H41*100</f>
        <v>0</v>
      </c>
    </row>
    <row r="64" spans="3:5" ht="12.75">
      <c r="C64" s="28" t="s">
        <v>118</v>
      </c>
      <c r="D64" s="29">
        <f>+G41/$C$58</f>
        <v>0.008748</v>
      </c>
      <c r="E64" s="29">
        <f>+G41/H41*100</f>
        <v>0.12692360058170127</v>
      </c>
    </row>
  </sheetData>
  <sheetProtection/>
  <mergeCells count="5">
    <mergeCell ref="H10:H11"/>
    <mergeCell ref="A41:B41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173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2024-03-18T17:00:30Z</dcterms:modified>
  <cp:category/>
  <cp:version/>
  <cp:contentType/>
  <cp:contentStatus/>
</cp:coreProperties>
</file>