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RMACION\Seguimiento Proyectos\ENLACE.Trans\Transparencia\Transparencia Deveng 2016\Transparencia Feb 2016\"/>
    </mc:Choice>
  </mc:AlternateContent>
  <bookViews>
    <workbookView xWindow="10725" yWindow="150" windowWidth="7065" windowHeight="8190"/>
  </bookViews>
  <sheets>
    <sheet name="CONSOLIDADO" sheetId="11" r:id="rId1"/>
    <sheet name="PLIEGO MINSA" sheetId="5" r:id="rId2"/>
    <sheet name="UE ADSCRITAS AL PLIEGO MINSA" sheetId="9" r:id="rId3"/>
  </sheets>
  <definedNames>
    <definedName name="_xlnm._FilterDatabase" localSheetId="2" hidden="1">'UE ADSCRITAS AL PLIEGO MINSA'!#REF!</definedName>
    <definedName name="_xlnm.Print_Area" localSheetId="0">CONSOLIDADO!$B$2:$E$19</definedName>
    <definedName name="_xlnm.Print_Area" localSheetId="1">'PLIEGO MINSA'!$A$1:$K$65</definedName>
    <definedName name="_xlnm.Print_Area" localSheetId="2">'UE ADSCRITAS AL PLIEGO MINSA'!$A$1:$K$12</definedName>
    <definedName name="_xlnm.Print_Titles" localSheetId="1">'PLIEGO MINSA'!$4:$5</definedName>
    <definedName name="_xlnm.Print_Titles" localSheetId="2">'UE ADSCRITAS AL PLIEGO MINSA'!$5:$5</definedName>
  </definedNames>
  <calcPr calcId="152511"/>
</workbook>
</file>

<file path=xl/calcChain.xml><?xml version="1.0" encoding="utf-8"?>
<calcChain xmlns="http://schemas.openxmlformats.org/spreadsheetml/2006/main">
  <c r="H61" i="5" l="1"/>
  <c r="H59" i="5"/>
  <c r="H58" i="5"/>
  <c r="H57" i="5"/>
  <c r="H56" i="5"/>
  <c r="H55" i="5"/>
  <c r="H54" i="5"/>
  <c r="H53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J8" i="9" l="1"/>
  <c r="K8" i="9" s="1"/>
  <c r="I8" i="9"/>
  <c r="E7" i="9"/>
  <c r="I7" i="9" s="1"/>
  <c r="D7" i="9"/>
  <c r="J7" i="9" s="1"/>
  <c r="G6" i="9"/>
  <c r="J61" i="5"/>
  <c r="I61" i="5"/>
  <c r="G60" i="5"/>
  <c r="H60" i="5" s="1"/>
  <c r="E60" i="5"/>
  <c r="I60" i="5" s="1"/>
  <c r="D60" i="5"/>
  <c r="J59" i="5"/>
  <c r="K59" i="5" s="1"/>
  <c r="I59" i="5"/>
  <c r="J58" i="5"/>
  <c r="K58" i="5" s="1"/>
  <c r="I58" i="5"/>
  <c r="J57" i="5"/>
  <c r="K57" i="5" s="1"/>
  <c r="I57" i="5"/>
  <c r="J56" i="5"/>
  <c r="K56" i="5" s="1"/>
  <c r="I56" i="5"/>
  <c r="J55" i="5"/>
  <c r="K55" i="5" s="1"/>
  <c r="I55" i="5"/>
  <c r="J54" i="5"/>
  <c r="K54" i="5" s="1"/>
  <c r="I54" i="5"/>
  <c r="J53" i="5"/>
  <c r="K53" i="5" s="1"/>
  <c r="I53" i="5"/>
  <c r="G52" i="5"/>
  <c r="H52" i="5" s="1"/>
  <c r="E52" i="5"/>
  <c r="I52" i="5" s="1"/>
  <c r="D52" i="5"/>
  <c r="J51" i="5"/>
  <c r="K51" i="5" s="1"/>
  <c r="I51" i="5"/>
  <c r="J50" i="5"/>
  <c r="K50" i="5" s="1"/>
  <c r="I50" i="5"/>
  <c r="K49" i="5"/>
  <c r="J49" i="5"/>
  <c r="I49" i="5"/>
  <c r="J48" i="5"/>
  <c r="K48" i="5" s="1"/>
  <c r="I48" i="5"/>
  <c r="J47" i="5"/>
  <c r="K47" i="5" s="1"/>
  <c r="I47" i="5"/>
  <c r="J46" i="5"/>
  <c r="K46" i="5" s="1"/>
  <c r="I46" i="5"/>
  <c r="J45" i="5"/>
  <c r="K45" i="5" s="1"/>
  <c r="I45" i="5"/>
  <c r="J44" i="5"/>
  <c r="K44" i="5" s="1"/>
  <c r="I44" i="5"/>
  <c r="J43" i="5"/>
  <c r="K43" i="5" s="1"/>
  <c r="I43" i="5"/>
  <c r="J42" i="5"/>
  <c r="K42" i="5" s="1"/>
  <c r="I42" i="5"/>
  <c r="J41" i="5"/>
  <c r="K41" i="5" s="1"/>
  <c r="I41" i="5"/>
  <c r="J40" i="5"/>
  <c r="K40" i="5" s="1"/>
  <c r="I40" i="5"/>
  <c r="J39" i="5"/>
  <c r="K39" i="5" s="1"/>
  <c r="I39" i="5"/>
  <c r="J38" i="5"/>
  <c r="K38" i="5" s="1"/>
  <c r="I38" i="5"/>
  <c r="J37" i="5"/>
  <c r="K37" i="5" s="1"/>
  <c r="I37" i="5"/>
  <c r="J36" i="5"/>
  <c r="K36" i="5" s="1"/>
  <c r="I36" i="5"/>
  <c r="J35" i="5"/>
  <c r="K35" i="5" s="1"/>
  <c r="I35" i="5"/>
  <c r="J34" i="5"/>
  <c r="K34" i="5" s="1"/>
  <c r="I34" i="5"/>
  <c r="J33" i="5"/>
  <c r="K33" i="5" s="1"/>
  <c r="I33" i="5"/>
  <c r="J32" i="5"/>
  <c r="K32" i="5" s="1"/>
  <c r="I32" i="5"/>
  <c r="J31" i="5"/>
  <c r="K31" i="5" s="1"/>
  <c r="I31" i="5"/>
  <c r="J30" i="5"/>
  <c r="K30" i="5" s="1"/>
  <c r="I30" i="5"/>
  <c r="J29" i="5"/>
  <c r="K29" i="5" s="1"/>
  <c r="I29" i="5"/>
  <c r="J28" i="5"/>
  <c r="K28" i="5" s="1"/>
  <c r="I28" i="5"/>
  <c r="J27" i="5"/>
  <c r="K27" i="5" s="1"/>
  <c r="I27" i="5"/>
  <c r="J26" i="5"/>
  <c r="K26" i="5" s="1"/>
  <c r="I26" i="5"/>
  <c r="J25" i="5"/>
  <c r="K25" i="5" s="1"/>
  <c r="I25" i="5"/>
  <c r="J24" i="5"/>
  <c r="K24" i="5" s="1"/>
  <c r="I24" i="5"/>
  <c r="J23" i="5"/>
  <c r="I23" i="5"/>
  <c r="J22" i="5"/>
  <c r="K22" i="5" s="1"/>
  <c r="I22" i="5"/>
  <c r="J21" i="5"/>
  <c r="K21" i="5" s="1"/>
  <c r="I21" i="5"/>
  <c r="J20" i="5"/>
  <c r="K20" i="5" s="1"/>
  <c r="I20" i="5"/>
  <c r="J19" i="5"/>
  <c r="K19" i="5" s="1"/>
  <c r="I19" i="5"/>
  <c r="J18" i="5"/>
  <c r="K18" i="5" s="1"/>
  <c r="I18" i="5"/>
  <c r="J17" i="5"/>
  <c r="K17" i="5" s="1"/>
  <c r="I17" i="5"/>
  <c r="J16" i="5"/>
  <c r="K16" i="5" s="1"/>
  <c r="J15" i="5"/>
  <c r="K15" i="5" s="1"/>
  <c r="I15" i="5"/>
  <c r="J14" i="5"/>
  <c r="K14" i="5" s="1"/>
  <c r="I14" i="5"/>
  <c r="J13" i="5"/>
  <c r="K13" i="5" s="1"/>
  <c r="I13" i="5"/>
  <c r="J12" i="5"/>
  <c r="K12" i="5" s="1"/>
  <c r="I12" i="5"/>
  <c r="J11" i="5"/>
  <c r="K11" i="5" s="1"/>
  <c r="I11" i="5"/>
  <c r="J10" i="5"/>
  <c r="K10" i="5" s="1"/>
  <c r="I10" i="5"/>
  <c r="J9" i="5"/>
  <c r="K9" i="5" s="1"/>
  <c r="I9" i="5"/>
  <c r="J8" i="5"/>
  <c r="K8" i="5" s="1"/>
  <c r="I8" i="5"/>
  <c r="G7" i="5"/>
  <c r="H7" i="5" s="1"/>
  <c r="D16" i="11" s="1"/>
  <c r="D15" i="11" s="1"/>
  <c r="E7" i="5"/>
  <c r="E6" i="5" s="1"/>
  <c r="D7" i="5"/>
  <c r="D19" i="11"/>
  <c r="C19" i="11"/>
  <c r="D18" i="11"/>
  <c r="C18" i="11"/>
  <c r="D17" i="11"/>
  <c r="C17" i="11"/>
  <c r="D6" i="9" l="1"/>
  <c r="J6" i="9" s="1"/>
  <c r="E6" i="9"/>
  <c r="I6" i="9" s="1"/>
  <c r="J60" i="5"/>
  <c r="E18" i="11"/>
  <c r="J7" i="5"/>
  <c r="G6" i="5"/>
  <c r="H6" i="5" s="1"/>
  <c r="I6" i="5"/>
  <c r="J52" i="5"/>
  <c r="E17" i="11"/>
  <c r="E19" i="11"/>
  <c r="D14" i="11"/>
  <c r="C16" i="11"/>
  <c r="D6" i="5"/>
  <c r="J6" i="5" s="1"/>
  <c r="I7" i="5"/>
  <c r="C15" i="11" l="1"/>
  <c r="E16" i="11"/>
  <c r="C14" i="11" l="1"/>
  <c r="E14" i="11" s="1"/>
  <c r="E15" i="11"/>
</calcChain>
</file>

<file path=xl/sharedStrings.xml><?xml version="1.0" encoding="utf-8"?>
<sst xmlns="http://schemas.openxmlformats.org/spreadsheetml/2006/main" count="109" uniqueCount="96">
  <si>
    <t>Código SNIP</t>
  </si>
  <si>
    <t>Denominación del Proyecto</t>
  </si>
  <si>
    <t>Cód. SNIP</t>
  </si>
  <si>
    <t>Ppto. Total del Proyecto</t>
  </si>
  <si>
    <t>Sector 11: SALUD</t>
  </si>
  <si>
    <t>Pliego</t>
  </si>
  <si>
    <t>PIM</t>
  </si>
  <si>
    <t>011: M. DE SALUD</t>
  </si>
  <si>
    <r>
      <t xml:space="preserve">Incluye: </t>
    </r>
    <r>
      <rPr>
        <b/>
        <sz val="10"/>
        <rFont val="Arial"/>
        <family val="2"/>
      </rPr>
      <t>Sólo Proyectos</t>
    </r>
  </si>
  <si>
    <t>123-1315: PROGRAMA DE APOYO A LA REFORMA DEL SECTOR SALUD - PARSALUD</t>
  </si>
  <si>
    <t>Unidad Ejecutora / Nombre del Proyecto</t>
  </si>
  <si>
    <t>Página Web: www.mef.gob.pe</t>
  </si>
  <si>
    <t xml:space="preserve">EJECUCIONES DE LAS UNIDADES EJECUTORAS ADSCRITAS AL PLIEGO DEL </t>
  </si>
  <si>
    <t>%      Avance Ejecución</t>
  </si>
  <si>
    <t>2088781: FORTALECIMIENTO DE LA ATENCION DE LOS SERVICIOS DE EMERGENCIAS Y SERVICIOS ESPECIALIZADOS - NUEVO HOSPITAL DE LIMA ESTE - VITARTE</t>
  </si>
  <si>
    <t>2112841: FORTALECIMIENTO DE LA CAPACIDAD RESOLUTIVA DEL CENTRO DE SALUD I-4 VILLA MARIA DEL TRIUNFO DE LA DISA II LIMA SUR</t>
  </si>
  <si>
    <t>FUENTE DE INFORMACION: Transparencia Económica - MEF</t>
  </si>
  <si>
    <t>2088779: FORTALECIMIENTO DE LA ATENCION DE LOS SERVICIOS DE EMERGENCIA Y SERVICIOS ESPECIALIZADOS - NUEVO HOSPITAL EMERGENCIAS VILLA EL SALVADOR</t>
  </si>
  <si>
    <t>2113029: CONSTRUCCION E IMPLEMENTACION DEL HOSPITAL II-2 DE JAEN</t>
  </si>
  <si>
    <t>CONSOLIDADO GENERAL DE LAS EJECUCIONES DEL SECTOR 11: SALUD</t>
  </si>
  <si>
    <t>Pliego 136: INSTITUTO NACIONAL DE ENFERMEDADES NEOPLASICAS - INEN</t>
  </si>
  <si>
    <t>136: INSTITUTO NACIONAL DE ENFERMEDADES NEOPLASICAS - INEN</t>
  </si>
  <si>
    <t>2001621: ESTUDIOS DE PRE-INVERSION</t>
  </si>
  <si>
    <t>Ejecución Total Acumulada del PIP</t>
  </si>
  <si>
    <t>Nivel de Ejecución  Mes Febrero (Devengado)</t>
  </si>
  <si>
    <t>%
Avance  Ejecución respecto al Ppto. Total del Proyecto</t>
  </si>
  <si>
    <t>2157301: MEJORA DE LA CAPACIDAD RESOLUTIVA Y OPERATIVA DEL HOSPITAL ROMAN EGOAVIL PANDO DEL DISTRITO DE VILLA RICA, PROVINCIA OXAPAMPA</t>
  </si>
  <si>
    <t>2183980: CONSTRUCCION DE ESTABLECIMIENTOS DE SALUD ESTRATEGICOS</t>
  </si>
  <si>
    <t>2231055: MEJORAMIENTO DE LOS SERVICIOS EN EL CENTRO DE SALUD DEL CENTRO POBLADO DE JERILLO - JEPELACIO - MOYOBAMBA - SAN MARTIN</t>
  </si>
  <si>
    <t>Nivel de Ejecución     Mes Febrero  (Devengado)</t>
  </si>
  <si>
    <t>2092092: MEJORAMIENTO DE LA PRESTACION DE SERVICIOS DE SALUD DEL PUESTO DE SALUD JESUS PODEROSO, MICRORED LEONOR SAAVEDRA - VILLA SAN LUIS, DRS SAN JUAN DE MIRAFLORES - VILLA MARIA DEL TRIUNFO - DISA II LIMA SUR</t>
  </si>
  <si>
    <t>2113092: FORTALECIMIENTO DE LA CAPACIDAD OPERATIVA DEL CENTRO DE SALUD MANCHAY ALTO - MICRORED PACHACAMAC DRS VILLA EL SALVADOR LURIN PACHACAMAC PUCUSANA - DISA II LIMA SUR</t>
  </si>
  <si>
    <t>2112851: CONSTRUCCION DEL ALMACEN PARA VACUNAS DE LA DIRECCION DE SALUD II LIMA SUR</t>
  </si>
  <si>
    <t>2193841: MEJORAMIENTO DE LA CAPACIDAD RESOLUTIVA DEL ESTABLECIMIENTO DE SALUD DEL AMBITO DE INFLUENCIA DE LA PROVINCIA DE ATALAYA, REGION UCAYALI</t>
  </si>
  <si>
    <t>2202471: MEJORAMIENTO DE LA CAPACIDAD RESOLUTIVA DEL CENTRO DE SALUD DE SORAS, DISTRITO DE SORAS - PROVINCIA DE SUCRE - AYACUCHO</t>
  </si>
  <si>
    <t>2234505: MEJORAMIENTO DE LOS SERVICIOS DE SALUD EN EL HOSPITAL BELLAVISTA, PROVINCIA DE BELLAVISTA-REGION SAN MARTIN</t>
  </si>
  <si>
    <t>2234506: MEJORAMIENTO DE LOS SERVICIOS DE SALUD EN EL ESTABLECIMIENTO DE SALUD SAPOSOA, PROVINCIA DE HUALLAGA-REGION SAN MARTIN</t>
  </si>
  <si>
    <t>2234508: MEJORAMIENTO DE LOS SERVICIOS DE SALUD EN EL HOSPITAL RIOJA, PROVINCIA DE RIOJA-REGION SAN MARTIN</t>
  </si>
  <si>
    <t>2234509: MEJORAMIENTO DE LOS SERVICIOS DE SALUD EN EL HOSPITAL TOCACHE, PROVINCIA DE TOCACHE-REGION SAN MARTIN</t>
  </si>
  <si>
    <t>2234510: MEJORAMIENTO DE LOS SERVICIOS DE SALUD EN EL ESTABLECIMIENTO DE SALUD SAN JOSE DE SISA, PROVINCIA EL DORADO-REGION SAN MARTIN.</t>
  </si>
  <si>
    <t>001-117 ADMINISTRACION CENTRAL - MINSA</t>
  </si>
  <si>
    <t>TOTAL PLIEGO 011: MINISTERIO DE SALUD</t>
  </si>
  <si>
    <t xml:space="preserve">       001-117    ADMINISTRACION CENTRAL - MINSA</t>
  </si>
  <si>
    <t xml:space="preserve">       123-1315  PROGRAMA DE APOYO A LA REFORMA DEL SECTOR 
                         SALUD - PARSALUD </t>
  </si>
  <si>
    <t>3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</t>
  </si>
  <si>
    <t>2193990: AMPLIACION DE LA CAPACIDAD DE RESPUESTA EN EL TRATAMIENTO AMBULATORIO DEL CANCER DEL INSTITUTO NACIONAL DE ENFERMEDADES NEOPLASICAS, LIMA - PERU</t>
  </si>
  <si>
    <t>2164566: MEJORAMIENTO DEL SISTEMA DE REFERENCIA Y CONTRAREFERENCIA DE LOS ESTABLECIMIENTOS DE SALUD DE LA REGION PASCO</t>
  </si>
  <si>
    <t>2235623: AMPLIACION DE LA CAPACIDAD DE ATENCION HOSPITALARIA FLEXIBLE ANTE EMERGENCIAS Y DESASTRES EN LIMA METROPOLITANA</t>
  </si>
  <si>
    <t>2250021: MEJORAMIENTO DE LOS SERVICIOS DE ATENCION DOMICILIARIA AL ADULTO MAYOR Y PACIENTE ONCOLOGICO EN SITUACION DE DEPENDENCIA EN LA REGION CALLAO</t>
  </si>
  <si>
    <t>022-138: DIRECCION DE SALUD II LIMA SUR</t>
  </si>
  <si>
    <t>2057397: MEJORAMIENTO DE LA CAPACIDAD RESOLUTIVA DEL CENTRO DE SALUD SAN GENARO DE VILLA - MICRORED SAN GENARO DE VILLA - RED BARRANCO CHORRILLOS SURCO - DISA II LIMA SUR</t>
  </si>
  <si>
    <t xml:space="preserve">       022-138: DIRECCION DE SALUD II LIMA SUR</t>
  </si>
  <si>
    <t>TOTAL UE ADSCRITAS AL PLIEGO MINSA</t>
  </si>
  <si>
    <t>EJECUCIONES DE LAS UNIDADES EJECUTORAS DEL PLIEGO 011 DEL MINISTERIO DE SALUD</t>
  </si>
  <si>
    <t>2262442: MEJORAMIENTO DE LA CAPACIDAD DE ATENCION DE LOS PUESTOS DE SALUD JOSE OLAYA, JOSE GALVEZ Y SANTA ROSA DE CAMONASHARI, CATEGORIA I-1, DEL DISTRITO DE PERENE, PROVINCIA DE CHANCHAMAYO - DEPARTAMENTO DE JUNIN EN EL MARCO DE LA ESTRATEGIA SANITARIA NACI</t>
  </si>
  <si>
    <t>2262719: MEJORAMIENTO DE LA CAPACIDAD DE ATENCION DEL PUESTO DE SALUD VILLA VICTORIA, CHONTAKIARI Y MIGUEL GRAU DEL DISTRITO DE RIO NEGRO Y SAN ANDRES Y PALMAPAMPA DEL DISTRITO DE COVIRIALI, CATEGORIA I-1 PROVINCIA DE SATIPO - DEPARTAMENTO DE JUNIN EN EL MARC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</si>
  <si>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</si>
  <si>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2058271: MEJORAMIENTO DE LOS SERVICIOS DE SALUD DEL HOSPITAL SANTA ROSA DE PUERTO MALDONADO</t>
  </si>
  <si>
    <t>2078213: FORTALECIMIENTO DE LA ATENCION DE LOS SERVICIOS DE SALUD EN EL SEGUNDO NIVEL DE ATENCION, CATEGORIA II-2, 6° NIVEL DE COMPLEJIDAD NUEVO HOSPITAL DE ANDAHUAYLAS - APURIMAC</t>
  </si>
  <si>
    <t>2094811: MEJORAMIENTO DE LA CAPACIDAD RESOLUTIVA DEL HOSPITAL DE TINGO MARIA</t>
  </si>
  <si>
    <t>2107892: CONSTRUCCION Y EQUIPAMIENTO DEL HOSPITAL SANTA MARIA NIVEL II-1, PROVINCIA DE CUTERVO, DEPARTAMENTO DE CAJAMARCA.</t>
  </si>
  <si>
    <t>2134861: MEJORAMIENTO DE LA CAPACIDAD OPERATIVA DEL CENTRO DE SALUD I -4 PUEBLO NUEVO DE COLAN - PAITA</t>
  </si>
  <si>
    <t>2159738: MEJORAMIENTO DE LOS SERVICIOS DE SALUD DEL CENTRO DE SALUD DE MACHUPICCHU, MICRO RED URUBAMBA, EN EL DISTRITO DE MACHUPICCHU, PROVINCIA DE URUBAMBA - CUSCO</t>
  </si>
  <si>
    <t>2160319: MEJORAMIENTO Y AMPLIACION DE LA CAPACIDAD RESOLUTIVA DE LOS SERVICIOS DE SALUD DEL HOSPITAL REGIONAL DANIEL A CARRION - DISTRITO DE YANACANCHA - PROVINCIA DE PASCO - REGION PASCO</t>
  </si>
  <si>
    <t>2166218: INSTALACION Y MEJORAMIENTO DE LOS SERVICIOS DE SALUD EN LOS PUESTOS DE SALUD CHALLAPAMPA, BATALLA, ANCOPUTO, BAJO VILLCALLAMAS, PICHUPICHUNI AURINCOTA Y CHACOCOLLO DE LA RED CHUCUITO, PROVINCIA DE CHUCUITO - PUNO</t>
  </si>
  <si>
    <t>2175057: MEJORAMIENTO DE LA CAPACIDAD OPERATIVA Y RESOLUTIVA DEL CENTRO DE SALUD I-3 TIRUNTAN, CABECERA DE LA MICRORED PADRE MARQUEZ, DISTRITO DE PADRE MARQUEZ, PROVINCIA DE UCAYALI - LORETO</t>
  </si>
  <si>
    <t>2183907: MEJORAMIENTO Y AMPLIACION DE LOS SERVICIOS DE SALUD DEL HOSPITAL QUILLABAMBA DISTRITO DE SANTA ANA, PROVINCIA DE LA CONVENCION Y DEPARTAMENTO DE CUSCO</t>
  </si>
  <si>
    <t>2189846: MEJORAMIENTO DE LOS SERVICIOS DE SALUD EN EL ESTABLECIMIENTO DE SALUD I-3 VICTOR RAUL HAYA DE LA TORRE, DEL DISTRITO DE PIURA, PROVINCIA DE PIURA, DEPARTAMENTO DE PIURA</t>
  </si>
  <si>
    <t>2194674: MEJORAMIENTO DE LA CAPACIDAD RESOLUTIVA DE LOS PUESTOS DE SALUD DE LAS LOCALIDADES DE SARHUA, AUQUILLA, HUARCAYA Y TOMANGA, DEL DISTRITO DE SARHUA, PROVINCIA DE VICTOR FAJARDO - AYACUCHO</t>
  </si>
  <si>
    <t>2194947: MEJORAMIENTO DE LOS SERVICIOS DE SALUD DEL PUESTO DE SALUD NINANTAYA, DEL CENTRO POBLADO DE NINANTAYA, DISTRITO DE MOHO, PROVINCIA DE MOHO - PUNO</t>
  </si>
  <si>
    <t>2196667: MEJORAMIENTO DE LA CAPACIDAD RESOLUTIVA DEL ESTABLECIMIENTO DE SALUD CACHORA DE LA MICRO RED MICAELA BASTIDAS DEL DISTRITO DE SAN PEDRO DE CACHORA, PROVINCIA DE ABANCAY - APURIMAC</t>
  </si>
  <si>
    <t>2198318: MEJORAMIENTO DEL ACCESO DE LA POBLACION A LOS SERVICIOS DEL CENTRO DE SALUD FREDY VALLEJO ORE DISTRITO DE YANAHUANCA, PROVINCIA DE DANIEL CARRION, REGION PASCO</t>
  </si>
  <si>
    <t>2198319: MEJORAMIENTO DE LA COBERTURA DE LOS SERVICIOS DE SALUD DEL HOSPITAL ERNESTO GERMAN GUZMAN GONZALES PROVINCIA DE OXAPAMPA,DEPARTAMENTO DE PASCO, REGION PASCO</t>
  </si>
  <si>
    <t>2204215: AMPLIACION Y MEJORAMIENTO DE LOS SERVICIOS DE SALUD EN EL PUESTO DE SALUD PUEBLO LIBRE - MICRORED LA ESPERANZA- RED TRUJILLO, DISTRITO DE LA ESPERANZA - TRUJILLO - LA LIBERTAD</t>
  </si>
  <si>
    <t>2233815: AMPLIACION Y REMODELACION DEL CENTRO DE SALUD SANTA JULIA, COMPONENTE ATENCION INTEGRAL DE SALUD, Y ATENCION INTEGRAL A LAS PERSONAS AFECTADAS POR VIOLENCIA BASADA EN GENERO, DISTRITO, PROVINCIA Y DEPARTAMENTO DE PIURA</t>
  </si>
  <si>
    <t>2250037: MEJORAMIENTO DE LA CAPACIDAD RESOLUTIVA DEL ESTABLECIMIENTO DE SALUD ESTRATEGICO DE PUTINA, PROVINCIA SAN ANTONIO DE PUTINA - REGION PUNO</t>
  </si>
  <si>
    <t>2250416: MEJORAMIENTO DE LOS SERVICIOS DE ATENCION DE SALUD EN EL PRIMER NIVEL DEL CENTRO DE SALUD PALCA DE CATEGORIA I-3, NUCLEO PALCA, MICRORRED HUANDO, RED HUANCAVELICA, REGION DE HUANCAVELICA</t>
  </si>
  <si>
    <t>2251136: MEJORAMIENTO DE LA CAPACIDAD RESOLUTIVA DEL HOSPITAL LUCIO ALDAZABAL PAUCA DE REDES HUANCANE, PROVINCIA DE HUANCANE - REGION PUNO</t>
  </si>
  <si>
    <t>2255793: CONSTRUCCION Y EQUIPAMIENTO DEL NUEVO HOSPITAL DE IQUITOS CESAR GARAYAR GARCIAS / PROVINCIA DE MAYNAS</t>
  </si>
  <si>
    <t>2260211: FORTALECIMIENTO DE LOS SERVICIOS DE SALUD DEL HOSPITAL REGIONAL DE PUCALLPA - REGION UCAYALI</t>
  </si>
  <si>
    <t>2281019: MEJORAMIENTO DE LOS SERVICIOS DE SALUD EN EL PUESTO DE SALUD DE NIVEL I-2 DE LA COMUNIDAD POMACOCHA, DISTRITO DE POMACOCHA - ANDAHUAYLAS - APURIMAC</t>
  </si>
  <si>
    <t>Ejecución acumulada al mes de
 Enero (Devengado)</t>
  </si>
  <si>
    <t>Ppto. Ejecución Acumulada al 2015</t>
  </si>
  <si>
    <t>AÑO 2016</t>
  </si>
  <si>
    <t>Ppto 2016 (PIM)</t>
  </si>
  <si>
    <t>Ppto. Ejecución acumulada 2016</t>
  </si>
  <si>
    <t>Ppto. 2016                     (PIM)</t>
  </si>
  <si>
    <t>2168944: CONSTRUCCION E IMPLEMENTACION DEL PUESTO DE SALUD DE VILLA JARDIN DE LA MICRORED DANIEL ALCIDES CARRION - TABLADA DE LURIN, RED SAN JUAN DE MIRAFLORES - VILLA MARIA DEL TRIUNFO, DISA II LIMA SUR - MINSA</t>
  </si>
  <si>
    <t>2171361: MEJORAMIENTO DE LA CAPACIDAD RESOLUTIVA DEL CENTRO DE SALUD TUPAC AMARU - MICRORRED VILLA - RED BARRANCO CHORRILLOS SURCO - DISA II LIMA SUR</t>
  </si>
  <si>
    <r>
      <t xml:space="preserve">Año de Ejecución: </t>
    </r>
    <r>
      <rPr>
        <b/>
        <sz val="10"/>
        <rFont val="Arial"/>
        <family val="2"/>
      </rPr>
      <t>2016</t>
    </r>
  </si>
  <si>
    <t>Ejecución acumulada al 2016  (Devengado)</t>
  </si>
  <si>
    <t>AL MES DE FEBRERO 2016</t>
  </si>
  <si>
    <t>MINISTERIO DE SALUD - MES DE FEBRERO 2016</t>
  </si>
  <si>
    <t>2285839: MEJORAMIENTO Y AMPLIACION DE LOS SERVICIOS DE SALUD DEL ESTABLECIMIENTO DE SALUD LLATA, DISTRITO DE LLATA, PROVINCIA DE HUAMALIES - REGION HUANUCO</t>
  </si>
  <si>
    <t>2286124: MEJORAMIENTO DE LOS SERVICIOS DE SALUD DEL ESTABLECIMIENTO DE SALUD HUARI, DISTRITO Y PROVINCIA DE HUARI DEPARTAMENTO DE ANCASH</t>
  </si>
  <si>
    <t>http://apps5.mineco.gob.pe/transparencia/Navegador/default.aspx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</si>
</sst>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 * #,##0_ ;_ * \-#,##0_ ;_ * &quot;-&quot;??_ ;_ @_ "/>
    <numFmt numFmtId="165" formatCode="_(* #,##0_);_(* \(#,##0\);_(* &quot;-&quot;??_);_(@_)"/>
    <numFmt numFmtId="166" formatCode="#,##0.0"/>
    <numFmt numFmtId="167" formatCode="0.0"/>
    <numFmt numFmtId="168" formatCode="_ * #,##0.00_ ;_ * \-#,##0.00_ ;_ * \-??_ ;_ @_ "/>
  </numFmts>
  <fonts count="3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Arial Black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Verdana"/>
      <family val="2"/>
    </font>
    <font>
      <sz val="7"/>
      <name val="Arial"/>
      <family val="2"/>
    </font>
    <font>
      <b/>
      <sz val="10"/>
      <name val="Arial"/>
      <family val="2"/>
    </font>
    <font>
      <b/>
      <sz val="9"/>
      <color indexed="9"/>
      <name val="Arial"/>
      <family val="2"/>
    </font>
    <font>
      <sz val="12"/>
      <name val="Arial Black"/>
      <family val="2"/>
    </font>
    <font>
      <sz val="11"/>
      <name val="Arial Black"/>
      <family val="2"/>
    </font>
    <font>
      <sz val="9"/>
      <name val="Arial"/>
      <family val="2"/>
    </font>
    <font>
      <sz val="14"/>
      <name val="Arial"/>
      <family val="2"/>
    </font>
    <font>
      <sz val="9"/>
      <color indexed="9"/>
      <name val="Arial"/>
      <family val="2"/>
    </font>
    <font>
      <b/>
      <sz val="11"/>
      <color indexed="8"/>
      <name val="Arial Black"/>
      <family val="2"/>
    </font>
    <font>
      <sz val="9"/>
      <color indexed="16"/>
      <name val="Arial"/>
      <family val="2"/>
    </font>
    <font>
      <b/>
      <sz val="9"/>
      <name val="Arial"/>
      <family val="2"/>
    </font>
    <font>
      <b/>
      <sz val="9"/>
      <color indexed="16"/>
      <name val="Arial"/>
      <family val="2"/>
    </font>
    <font>
      <sz val="9"/>
      <color indexed="8"/>
      <name val="Arial"/>
      <family val="2"/>
    </font>
    <font>
      <b/>
      <sz val="9"/>
      <color indexed="18"/>
      <name val="Arial"/>
      <family val="2"/>
    </font>
    <font>
      <sz val="10"/>
      <name val="Arial Black"/>
      <family val="2"/>
    </font>
    <font>
      <b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3"/>
      <name val="Arial"/>
      <family val="2"/>
    </font>
    <font>
      <sz val="20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medium">
        <color indexed="22"/>
      </left>
      <right style="medium">
        <color indexed="22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ill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0" fontId="34" fillId="0" borderId="0" applyNumberFormat="0" applyFill="0" applyBorder="0" applyAlignment="0" applyProtection="0"/>
  </cellStyleXfs>
  <cellXfs count="177">
    <xf numFmtId="0" fontId="0" fillId="0" borderId="0" xfId="0"/>
    <xf numFmtId="0" fontId="9" fillId="2" borderId="0" xfId="9" applyFont="1" applyFill="1"/>
    <xf numFmtId="0" fontId="9" fillId="2" borderId="0" xfId="9" applyFont="1" applyFill="1" applyAlignment="1">
      <alignment wrapText="1"/>
    </xf>
    <xf numFmtId="0" fontId="4" fillId="2" borderId="0" xfId="9" applyFont="1" applyFill="1" applyAlignment="1">
      <alignment wrapText="1"/>
    </xf>
    <xf numFmtId="0" fontId="9" fillId="2" borderId="0" xfId="9" applyFont="1" applyFill="1" applyAlignment="1">
      <alignment horizontal="center"/>
    </xf>
    <xf numFmtId="0" fontId="12" fillId="0" borderId="0" xfId="0" applyFont="1" applyFill="1" applyBorder="1" applyAlignment="1">
      <alignment vertical="center" wrapText="1"/>
    </xf>
    <xf numFmtId="0" fontId="10" fillId="2" borderId="1" xfId="9" applyFont="1" applyFill="1" applyBorder="1" applyAlignment="1">
      <alignment horizontal="left" wrapText="1"/>
    </xf>
    <xf numFmtId="3" fontId="9" fillId="2" borderId="0" xfId="9" applyNumberFormat="1" applyFont="1" applyFill="1"/>
    <xf numFmtId="3" fontId="14" fillId="2" borderId="0" xfId="9" applyNumberFormat="1" applyFont="1" applyFill="1"/>
    <xf numFmtId="3" fontId="12" fillId="0" borderId="0" xfId="0" applyNumberFormat="1" applyFont="1" applyFill="1" applyBorder="1" applyAlignment="1">
      <alignment vertical="center" wrapText="1"/>
    </xf>
    <xf numFmtId="3" fontId="15" fillId="2" borderId="0" xfId="9" applyNumberFormat="1" applyFont="1" applyFill="1"/>
    <xf numFmtId="3" fontId="9" fillId="2" borderId="0" xfId="9" applyNumberFormat="1" applyFont="1" applyFill="1" applyAlignment="1">
      <alignment horizontal="center"/>
    </xf>
    <xf numFmtId="3" fontId="10" fillId="2" borderId="3" xfId="9" applyNumberFormat="1" applyFont="1" applyFill="1" applyBorder="1" applyAlignment="1">
      <alignment horizontal="right"/>
    </xf>
    <xf numFmtId="0" fontId="5" fillId="2" borderId="0" xfId="9" applyFont="1" applyFill="1"/>
    <xf numFmtId="3" fontId="5" fillId="2" borderId="0" xfId="9" applyNumberFormat="1" applyFont="1" applyFill="1"/>
    <xf numFmtId="0" fontId="10" fillId="5" borderId="1" xfId="9" applyFont="1" applyFill="1" applyBorder="1" applyAlignment="1">
      <alignment horizontal="left" wrapText="1"/>
    </xf>
    <xf numFmtId="3" fontId="10" fillId="5" borderId="4" xfId="9" applyNumberFormat="1" applyFont="1" applyFill="1" applyBorder="1" applyAlignment="1">
      <alignment horizontal="right"/>
    </xf>
    <xf numFmtId="0" fontId="14" fillId="2" borderId="5" xfId="9" applyFont="1" applyFill="1" applyBorder="1" applyAlignment="1">
      <alignment horizontal="left" wrapText="1"/>
    </xf>
    <xf numFmtId="3" fontId="14" fillId="5" borderId="2" xfId="9" applyNumberFormat="1" applyFont="1" applyFill="1" applyBorder="1" applyAlignment="1">
      <alignment horizontal="right"/>
    </xf>
    <xf numFmtId="167" fontId="14" fillId="5" borderId="6" xfId="9" applyNumberFormat="1" applyFont="1" applyFill="1" applyBorder="1" applyAlignment="1">
      <alignment horizontal="right"/>
    </xf>
    <xf numFmtId="43" fontId="9" fillId="2" borderId="0" xfId="1" applyFont="1" applyFill="1"/>
    <xf numFmtId="43" fontId="9" fillId="2" borderId="0" xfId="9" applyNumberFormat="1" applyFont="1" applyFill="1"/>
    <xf numFmtId="43" fontId="5" fillId="2" borderId="0" xfId="9" applyNumberFormat="1" applyFont="1" applyFill="1"/>
    <xf numFmtId="0" fontId="7" fillId="2" borderId="0" xfId="9" applyFont="1" applyFill="1" applyAlignment="1">
      <alignment horizontal="center"/>
    </xf>
    <xf numFmtId="3" fontId="14" fillId="5" borderId="0" xfId="9" applyNumberFormat="1" applyFont="1" applyFill="1" applyBorder="1" applyAlignment="1">
      <alignment horizontal="right"/>
    </xf>
    <xf numFmtId="0" fontId="9" fillId="2" borderId="0" xfId="9" applyFont="1" applyFill="1" applyBorder="1"/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10" applyFont="1" applyFill="1" applyBorder="1" applyAlignment="1">
      <alignment horizontal="center" vertical="center" wrapText="1"/>
    </xf>
    <xf numFmtId="167" fontId="11" fillId="3" borderId="8" xfId="0" applyNumberFormat="1" applyFont="1" applyFill="1" applyBorder="1" applyAlignment="1">
      <alignment horizontal="center" vertical="center" wrapText="1"/>
    </xf>
    <xf numFmtId="167" fontId="11" fillId="3" borderId="24" xfId="10" applyNumberFormat="1" applyFont="1" applyFill="1" applyBorder="1" applyAlignment="1">
      <alignment horizontal="center" vertical="center" wrapText="1"/>
    </xf>
    <xf numFmtId="0" fontId="14" fillId="0" borderId="0" xfId="10" applyFont="1" applyFill="1" applyBorder="1"/>
    <xf numFmtId="0" fontId="14" fillId="0" borderId="0" xfId="10" applyFont="1" applyAlignment="1">
      <alignment horizontal="center" vertical="center" wrapText="1"/>
    </xf>
    <xf numFmtId="3" fontId="18" fillId="0" borderId="10" xfId="10" applyNumberFormat="1" applyFont="1" applyFill="1" applyBorder="1" applyAlignment="1">
      <alignment horizontal="right" vertical="center" wrapText="1"/>
    </xf>
    <xf numFmtId="3" fontId="19" fillId="0" borderId="0" xfId="10" applyNumberFormat="1" applyFont="1" applyFill="1" applyBorder="1" applyAlignment="1">
      <alignment horizontal="right" vertical="center" wrapText="1"/>
    </xf>
    <xf numFmtId="0" fontId="14" fillId="0" borderId="0" xfId="10" applyFont="1"/>
    <xf numFmtId="0" fontId="20" fillId="5" borderId="2" xfId="10" applyFont="1" applyFill="1" applyBorder="1" applyAlignment="1">
      <alignment horizontal="center" vertical="center" wrapText="1"/>
    </xf>
    <xf numFmtId="4" fontId="7" fillId="2" borderId="0" xfId="9" applyNumberFormat="1" applyFont="1" applyFill="1"/>
    <xf numFmtId="4" fontId="23" fillId="0" borderId="0" xfId="0" applyNumberFormat="1" applyFont="1" applyFill="1" applyBorder="1" applyAlignment="1">
      <alignment vertical="center" wrapText="1"/>
    </xf>
    <xf numFmtId="0" fontId="11" fillId="3" borderId="24" xfId="1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6" fillId="0" borderId="0" xfId="0" applyFont="1"/>
    <xf numFmtId="0" fontId="21" fillId="0" borderId="0" xfId="0" applyFont="1" applyAlignment="1">
      <alignment vertical="center" wrapText="1"/>
    </xf>
    <xf numFmtId="0" fontId="21" fillId="0" borderId="0" xfId="0" applyFont="1"/>
    <xf numFmtId="167" fontId="19" fillId="6" borderId="4" xfId="2" applyNumberFormat="1" applyFont="1" applyFill="1" applyBorder="1" applyAlignment="1">
      <alignment horizontal="right" vertical="center" wrapText="1"/>
    </xf>
    <xf numFmtId="0" fontId="22" fillId="0" borderId="2" xfId="0" applyFont="1" applyBorder="1" applyAlignment="1">
      <alignment horizontal="justify" vertical="center" wrapText="1"/>
    </xf>
    <xf numFmtId="3" fontId="22" fillId="0" borderId="2" xfId="0" applyNumberFormat="1" applyFont="1" applyBorder="1" applyAlignment="1">
      <alignment horizontal="right" vertical="center" wrapText="1"/>
    </xf>
    <xf numFmtId="167" fontId="22" fillId="0" borderId="11" xfId="2" applyNumberFormat="1" applyFont="1" applyBorder="1" applyAlignment="1">
      <alignment horizontal="right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left" vertical="center" wrapText="1"/>
    </xf>
    <xf numFmtId="165" fontId="19" fillId="6" borderId="2" xfId="2" applyNumberFormat="1" applyFont="1" applyFill="1" applyBorder="1" applyAlignment="1">
      <alignment horizontal="right" vertical="center" wrapText="1"/>
    </xf>
    <xf numFmtId="3" fontId="19" fillId="6" borderId="2" xfId="2" applyNumberFormat="1" applyFont="1" applyFill="1" applyBorder="1" applyAlignment="1">
      <alignment horizontal="right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19" fillId="6" borderId="12" xfId="0" applyFont="1" applyFill="1" applyBorder="1" applyAlignment="1">
      <alignment horizontal="left" vertical="center" wrapText="1"/>
    </xf>
    <xf numFmtId="49" fontId="20" fillId="2" borderId="2" xfId="0" applyNumberFormat="1" applyFont="1" applyFill="1" applyBorder="1" applyAlignment="1">
      <alignment vertical="center" wrapText="1"/>
    </xf>
    <xf numFmtId="167" fontId="26" fillId="0" borderId="0" xfId="0" applyNumberFormat="1" applyFont="1"/>
    <xf numFmtId="4" fontId="26" fillId="0" borderId="0" xfId="0" applyNumberFormat="1" applyFont="1"/>
    <xf numFmtId="0" fontId="14" fillId="0" borderId="0" xfId="0" applyFont="1" applyAlignment="1">
      <alignment horizontal="left" vertical="center"/>
    </xf>
    <xf numFmtId="0" fontId="21" fillId="5" borderId="0" xfId="0" applyFont="1" applyFill="1" applyAlignment="1">
      <alignment vertical="center" wrapText="1"/>
    </xf>
    <xf numFmtId="3" fontId="26" fillId="0" borderId="0" xfId="0" applyNumberFormat="1" applyFont="1"/>
    <xf numFmtId="3" fontId="22" fillId="5" borderId="0" xfId="0" applyNumberFormat="1" applyFont="1" applyFill="1" applyBorder="1" applyAlignment="1">
      <alignment horizontal="right" vertical="center" wrapText="1"/>
    </xf>
    <xf numFmtId="0" fontId="24" fillId="0" borderId="0" xfId="0" applyFont="1" applyAlignment="1">
      <alignment horizontal="center" vertical="center" wrapText="1"/>
    </xf>
    <xf numFmtId="0" fontId="14" fillId="2" borderId="0" xfId="10" applyFont="1" applyFill="1"/>
    <xf numFmtId="167" fontId="14" fillId="0" borderId="0" xfId="10" applyNumberFormat="1" applyFont="1" applyFill="1"/>
    <xf numFmtId="0" fontId="18" fillId="5" borderId="0" xfId="10" applyFont="1" applyFill="1" applyBorder="1" applyAlignment="1">
      <alignment horizontal="center" vertical="center" wrapText="1"/>
    </xf>
    <xf numFmtId="0" fontId="14" fillId="0" borderId="0" xfId="10" applyFont="1" applyAlignment="1">
      <alignment vertical="center" wrapText="1"/>
    </xf>
    <xf numFmtId="0" fontId="19" fillId="0" borderId="0" xfId="10" applyFont="1" applyAlignment="1">
      <alignment vertical="center" wrapText="1"/>
    </xf>
    <xf numFmtId="167" fontId="14" fillId="0" borderId="0" xfId="10" applyNumberFormat="1" applyFont="1"/>
    <xf numFmtId="167" fontId="14" fillId="0" borderId="0" xfId="10" applyNumberFormat="1" applyFont="1" applyAlignment="1">
      <alignment vertical="center"/>
    </xf>
    <xf numFmtId="165" fontId="19" fillId="6" borderId="12" xfId="1" applyNumberFormat="1" applyFont="1" applyFill="1" applyBorder="1" applyAlignment="1">
      <alignment horizontal="right" vertical="center" wrapText="1"/>
    </xf>
    <xf numFmtId="3" fontId="19" fillId="6" borderId="12" xfId="1" applyNumberFormat="1" applyFont="1" applyFill="1" applyBorder="1" applyAlignment="1">
      <alignment horizontal="right" vertical="center" wrapText="1"/>
    </xf>
    <xf numFmtId="167" fontId="19" fillId="6" borderId="12" xfId="1" applyNumberFormat="1" applyFont="1" applyFill="1" applyBorder="1" applyAlignment="1">
      <alignment horizontal="right" vertical="center" wrapText="1"/>
    </xf>
    <xf numFmtId="167" fontId="22" fillId="0" borderId="2" xfId="0" applyNumberFormat="1" applyFont="1" applyBorder="1" applyAlignment="1">
      <alignment horizontal="right" vertical="center" wrapText="1"/>
    </xf>
    <xf numFmtId="165" fontId="19" fillId="6" borderId="13" xfId="2" applyNumberFormat="1" applyFont="1" applyFill="1" applyBorder="1" applyAlignment="1">
      <alignment horizontal="right" vertical="center" wrapText="1"/>
    </xf>
    <xf numFmtId="0" fontId="27" fillId="0" borderId="0" xfId="0" applyFont="1" applyAlignment="1">
      <alignment horizontal="center" vertical="center" wrapText="1"/>
    </xf>
    <xf numFmtId="167" fontId="28" fillId="0" borderId="0" xfId="10" applyNumberFormat="1" applyFont="1" applyFill="1" applyBorder="1"/>
    <xf numFmtId="167" fontId="28" fillId="0" borderId="0" xfId="10" applyNumberFormat="1" applyFont="1" applyFill="1" applyBorder="1" applyAlignment="1">
      <alignment vertical="center"/>
    </xf>
    <xf numFmtId="0" fontId="14" fillId="2" borderId="0" xfId="10" applyFont="1" applyFill="1" applyAlignment="1">
      <alignment horizontal="right"/>
    </xf>
    <xf numFmtId="167" fontId="14" fillId="2" borderId="0" xfId="10" applyNumberFormat="1" applyFont="1" applyFill="1" applyAlignment="1">
      <alignment horizontal="right"/>
    </xf>
    <xf numFmtId="167" fontId="14" fillId="0" borderId="0" xfId="10" applyNumberFormat="1" applyFont="1" applyFill="1" applyAlignment="1">
      <alignment horizontal="right"/>
    </xf>
    <xf numFmtId="0" fontId="14" fillId="2" borderId="0" xfId="10" applyFont="1" applyFill="1" applyAlignment="1">
      <alignment horizontal="right" wrapText="1"/>
    </xf>
    <xf numFmtId="0" fontId="19" fillId="2" borderId="0" xfId="10" applyFont="1" applyFill="1" applyAlignment="1">
      <alignment horizontal="right" wrapText="1"/>
    </xf>
    <xf numFmtId="0" fontId="28" fillId="0" borderId="0" xfId="0" applyFont="1" applyAlignment="1">
      <alignment vertical="center" wrapText="1"/>
    </xf>
    <xf numFmtId="167" fontId="28" fillId="0" borderId="0" xfId="0" applyNumberFormat="1" applyFont="1" applyAlignment="1">
      <alignment horizontal="center" vertical="center" wrapText="1"/>
    </xf>
    <xf numFmtId="0" fontId="14" fillId="0" borderId="0" xfId="10" applyFont="1" applyAlignment="1">
      <alignment horizontal="justify" vertical="top"/>
    </xf>
    <xf numFmtId="166" fontId="10" fillId="2" borderId="15" xfId="9" applyNumberFormat="1" applyFont="1" applyFill="1" applyBorder="1" applyAlignment="1">
      <alignment horizontal="right"/>
    </xf>
    <xf numFmtId="3" fontId="10" fillId="5" borderId="0" xfId="9" applyNumberFormat="1" applyFont="1" applyFill="1" applyBorder="1" applyAlignment="1">
      <alignment horizontal="right"/>
    </xf>
    <xf numFmtId="0" fontId="10" fillId="5" borderId="16" xfId="9" applyFont="1" applyFill="1" applyBorder="1" applyAlignment="1">
      <alignment horizontal="left" wrapText="1"/>
    </xf>
    <xf numFmtId="3" fontId="10" fillId="5" borderId="17" xfId="9" applyNumberFormat="1" applyFont="1" applyFill="1" applyBorder="1" applyAlignment="1">
      <alignment horizontal="right"/>
    </xf>
    <xf numFmtId="0" fontId="20" fillId="5" borderId="12" xfId="10" applyFont="1" applyFill="1" applyBorder="1" applyAlignment="1">
      <alignment horizontal="center" vertical="center" wrapText="1"/>
    </xf>
    <xf numFmtId="0" fontId="30" fillId="7" borderId="0" xfId="0" applyFont="1" applyFill="1" applyBorder="1" applyAlignment="1">
      <alignment horizontal="left" wrapText="1"/>
    </xf>
    <xf numFmtId="165" fontId="28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justify" vertical="top" wrapText="1"/>
    </xf>
    <xf numFmtId="167" fontId="19" fillId="5" borderId="6" xfId="9" applyNumberFormat="1" applyFont="1" applyFill="1" applyBorder="1" applyAlignment="1">
      <alignment horizontal="right"/>
    </xf>
    <xf numFmtId="167" fontId="19" fillId="5" borderId="18" xfId="9" applyNumberFormat="1" applyFont="1" applyFill="1" applyBorder="1" applyAlignment="1">
      <alignment horizontal="right"/>
    </xf>
    <xf numFmtId="0" fontId="11" fillId="3" borderId="24" xfId="10" applyFont="1" applyFill="1" applyBorder="1" applyAlignment="1">
      <alignment horizontal="center" vertical="center" wrapText="1"/>
    </xf>
    <xf numFmtId="3" fontId="28" fillId="0" borderId="0" xfId="0" applyNumberFormat="1" applyFont="1" applyAlignment="1">
      <alignment horizontal="center" vertical="center" wrapText="1"/>
    </xf>
    <xf numFmtId="3" fontId="19" fillId="0" borderId="0" xfId="10" applyNumberFormat="1" applyFont="1" applyBorder="1" applyAlignment="1">
      <alignment horizontal="right" vertical="center" wrapText="1"/>
    </xf>
    <xf numFmtId="3" fontId="27" fillId="0" borderId="0" xfId="0" applyNumberFormat="1" applyFont="1" applyAlignment="1">
      <alignment horizontal="center" vertical="center" wrapText="1"/>
    </xf>
    <xf numFmtId="0" fontId="20" fillId="5" borderId="0" xfId="10" applyFont="1" applyFill="1" applyBorder="1" applyAlignment="1">
      <alignment horizontal="center" vertical="center" wrapText="1"/>
    </xf>
    <xf numFmtId="3" fontId="19" fillId="5" borderId="0" xfId="10" applyNumberFormat="1" applyFont="1" applyFill="1" applyBorder="1" applyAlignment="1">
      <alignment horizontal="right" vertical="center" wrapText="1"/>
    </xf>
    <xf numFmtId="3" fontId="29" fillId="7" borderId="0" xfId="0" applyNumberFormat="1" applyFont="1" applyFill="1" applyBorder="1" applyAlignment="1">
      <alignment horizontal="right" vertical="center" wrapText="1"/>
    </xf>
    <xf numFmtId="3" fontId="19" fillId="5" borderId="0" xfId="0" applyNumberFormat="1" applyFont="1" applyFill="1" applyBorder="1" applyAlignment="1">
      <alignment horizontal="right" vertical="center"/>
    </xf>
    <xf numFmtId="167" fontId="31" fillId="0" borderId="0" xfId="10" applyNumberFormat="1" applyFont="1" applyFill="1" applyBorder="1" applyAlignment="1">
      <alignment horizontal="right" vertical="center" wrapText="1"/>
    </xf>
    <xf numFmtId="167" fontId="19" fillId="0" borderId="0" xfId="10" applyNumberFormat="1" applyFont="1" applyBorder="1" applyAlignment="1">
      <alignment horizontal="right" vertical="center"/>
    </xf>
    <xf numFmtId="0" fontId="19" fillId="2" borderId="0" xfId="10" applyFont="1" applyFill="1" applyBorder="1" applyAlignment="1">
      <alignment horizontal="right" wrapText="1"/>
    </xf>
    <xf numFmtId="165" fontId="4" fillId="6" borderId="2" xfId="2" applyNumberFormat="1" applyFont="1" applyFill="1" applyBorder="1" applyAlignment="1">
      <alignment horizontal="right" vertical="center" wrapText="1"/>
    </xf>
    <xf numFmtId="3" fontId="19" fillId="6" borderId="2" xfId="2" applyNumberFormat="1" applyFont="1" applyFill="1" applyBorder="1" applyAlignment="1">
      <alignment horizontal="left" vertical="center" wrapText="1"/>
    </xf>
    <xf numFmtId="166" fontId="19" fillId="6" borderId="2" xfId="2" applyNumberFormat="1" applyFont="1" applyFill="1" applyBorder="1" applyAlignment="1">
      <alignment horizontal="right" vertical="center" wrapText="1"/>
    </xf>
    <xf numFmtId="3" fontId="24" fillId="4" borderId="2" xfId="0" applyNumberFormat="1" applyFont="1" applyFill="1" applyBorder="1" applyAlignment="1">
      <alignment horizontal="right" vertical="center"/>
    </xf>
    <xf numFmtId="167" fontId="24" fillId="4" borderId="2" xfId="0" applyNumberFormat="1" applyFont="1" applyFill="1" applyBorder="1" applyAlignment="1">
      <alignment horizontal="right" vertical="center"/>
    </xf>
    <xf numFmtId="0" fontId="20" fillId="5" borderId="2" xfId="10" applyFont="1" applyFill="1" applyBorder="1" applyAlignment="1">
      <alignment horizontal="right" vertical="center" wrapText="1"/>
    </xf>
    <xf numFmtId="0" fontId="24" fillId="4" borderId="2" xfId="0" applyFont="1" applyFill="1" applyBorder="1" applyAlignment="1">
      <alignment horizontal="right" vertical="center"/>
    </xf>
    <xf numFmtId="0" fontId="14" fillId="0" borderId="0" xfId="10" applyFont="1" applyAlignment="1">
      <alignment horizontal="right"/>
    </xf>
    <xf numFmtId="0" fontId="14" fillId="2" borderId="5" xfId="9" applyFont="1" applyFill="1" applyBorder="1" applyAlignment="1">
      <alignment wrapText="1"/>
    </xf>
    <xf numFmtId="0" fontId="24" fillId="4" borderId="12" xfId="0" applyFont="1" applyFill="1" applyBorder="1" applyAlignment="1">
      <alignment horizontal="left" vertical="center"/>
    </xf>
    <xf numFmtId="0" fontId="21" fillId="0" borderId="0" xfId="0" quotePrefix="1" applyFont="1" applyAlignment="1">
      <alignment vertical="center" wrapText="1"/>
    </xf>
    <xf numFmtId="0" fontId="19" fillId="4" borderId="2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3" fontId="32" fillId="0" borderId="2" xfId="0" applyNumberFormat="1" applyFont="1" applyBorder="1" applyAlignment="1">
      <alignment horizontal="right" vertical="center" wrapText="1"/>
    </xf>
    <xf numFmtId="0" fontId="19" fillId="4" borderId="20" xfId="0" applyFont="1" applyFill="1" applyBorder="1" applyAlignment="1">
      <alignment vertical="center" wrapText="1"/>
    </xf>
    <xf numFmtId="167" fontId="19" fillId="4" borderId="20" xfId="0" applyNumberFormat="1" applyFont="1" applyFill="1" applyBorder="1" applyAlignment="1">
      <alignment horizontal="right" vertical="center"/>
    </xf>
    <xf numFmtId="3" fontId="19" fillId="4" borderId="19" xfId="0" applyNumberFormat="1" applyFont="1" applyFill="1" applyBorder="1" applyAlignment="1">
      <alignment horizontal="right" vertical="center"/>
    </xf>
    <xf numFmtId="3" fontId="14" fillId="0" borderId="0" xfId="10" applyNumberFormat="1" applyFont="1"/>
    <xf numFmtId="43" fontId="33" fillId="2" borderId="0" xfId="1" applyFont="1" applyFill="1"/>
    <xf numFmtId="3" fontId="22" fillId="5" borderId="2" xfId="0" applyNumberFormat="1" applyFont="1" applyFill="1" applyBorder="1" applyAlignment="1">
      <alignment horizontal="right" vertical="center" wrapText="1"/>
    </xf>
    <xf numFmtId="3" fontId="19" fillId="4" borderId="14" xfId="0" applyNumberFormat="1" applyFont="1" applyFill="1" applyBorder="1" applyAlignment="1">
      <alignment horizontal="right" vertical="center"/>
    </xf>
    <xf numFmtId="0" fontId="31" fillId="0" borderId="0" xfId="0" applyFont="1" applyBorder="1" applyAlignment="1">
      <alignment vertical="center"/>
    </xf>
    <xf numFmtId="3" fontId="19" fillId="4" borderId="20" xfId="0" applyNumberFormat="1" applyFont="1" applyFill="1" applyBorder="1" applyAlignment="1">
      <alignment vertical="center" wrapText="1"/>
    </xf>
    <xf numFmtId="3" fontId="19" fillId="0" borderId="2" xfId="0" applyNumberFormat="1" applyFont="1" applyBorder="1" applyAlignment="1">
      <alignment horizontal="right" vertical="center" wrapText="1"/>
    </xf>
    <xf numFmtId="0" fontId="22" fillId="0" borderId="12" xfId="0" applyFont="1" applyBorder="1" applyAlignment="1">
      <alignment horizontal="justify" vertical="center" wrapText="1"/>
    </xf>
    <xf numFmtId="3" fontId="22" fillId="0" borderId="12" xfId="0" applyNumberFormat="1" applyFont="1" applyBorder="1" applyAlignment="1">
      <alignment horizontal="right" vertical="center" wrapText="1"/>
    </xf>
    <xf numFmtId="0" fontId="22" fillId="0" borderId="4" xfId="0" applyFont="1" applyBorder="1" applyAlignment="1">
      <alignment horizontal="justify" vertical="center" wrapText="1"/>
    </xf>
    <xf numFmtId="3" fontId="19" fillId="6" borderId="4" xfId="2" applyNumberFormat="1" applyFont="1" applyFill="1" applyBorder="1" applyAlignment="1">
      <alignment horizontal="left" vertical="center" wrapText="1"/>
    </xf>
    <xf numFmtId="3" fontId="19" fillId="6" borderId="4" xfId="2" applyNumberFormat="1" applyFont="1" applyFill="1" applyBorder="1" applyAlignment="1">
      <alignment horizontal="right" vertical="center" wrapText="1"/>
    </xf>
    <xf numFmtId="0" fontId="5" fillId="0" borderId="0" xfId="10" applyFont="1" applyAlignment="1">
      <alignment vertical="center"/>
    </xf>
    <xf numFmtId="0" fontId="5" fillId="2" borderId="0" xfId="10" applyFont="1" applyFill="1" applyAlignment="1">
      <alignment horizontal="justify" vertical="top"/>
    </xf>
    <xf numFmtId="0" fontId="5" fillId="2" borderId="0" xfId="10" applyFont="1" applyFill="1" applyAlignment="1">
      <alignment horizontal="right" wrapText="1"/>
    </xf>
    <xf numFmtId="0" fontId="5" fillId="0" borderId="0" xfId="10" applyFont="1" applyBorder="1" applyAlignment="1">
      <alignment vertical="center"/>
    </xf>
    <xf numFmtId="0" fontId="5" fillId="2" borderId="0" xfId="10" applyFont="1" applyFill="1" applyBorder="1" applyAlignment="1">
      <alignment horizontal="justify" vertical="top"/>
    </xf>
    <xf numFmtId="3" fontId="4" fillId="0" borderId="0" xfId="10" applyNumberFormat="1" applyFont="1" applyBorder="1" applyAlignment="1">
      <alignment horizontal="right" vertical="center" wrapText="1"/>
    </xf>
    <xf numFmtId="0" fontId="10" fillId="6" borderId="21" xfId="9" applyFont="1" applyFill="1" applyBorder="1" applyAlignment="1">
      <alignment horizontal="center" vertical="center" wrapText="1"/>
    </xf>
    <xf numFmtId="0" fontId="10" fillId="6" borderId="21" xfId="9" applyFont="1" applyFill="1" applyBorder="1" applyAlignment="1">
      <alignment horizontal="center" vertical="center"/>
    </xf>
    <xf numFmtId="0" fontId="10" fillId="6" borderId="22" xfId="9" applyFont="1" applyFill="1" applyBorder="1" applyAlignment="1">
      <alignment horizontal="center" vertical="center" wrapText="1"/>
    </xf>
    <xf numFmtId="0" fontId="10" fillId="6" borderId="23" xfId="9" applyFont="1" applyFill="1" applyBorder="1" applyAlignment="1">
      <alignment horizontal="center" vertical="center" wrapText="1"/>
    </xf>
    <xf numFmtId="0" fontId="8" fillId="2" borderId="0" xfId="9" applyFont="1" applyFill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0" fontId="9" fillId="2" borderId="0" xfId="9" applyFont="1" applyFill="1" applyAlignment="1">
      <alignment wrapText="1"/>
    </xf>
    <xf numFmtId="0" fontId="4" fillId="2" borderId="0" xfId="9" applyFont="1" applyFill="1" applyAlignment="1">
      <alignment wrapText="1"/>
    </xf>
    <xf numFmtId="3" fontId="35" fillId="0" borderId="0" xfId="11" applyNumberFormat="1" applyFont="1" applyBorder="1" applyAlignment="1">
      <alignment horizontal="left" vertical="center" wrapText="1"/>
    </xf>
    <xf numFmtId="3" fontId="4" fillId="0" borderId="0" xfId="10" applyNumberFormat="1" applyFont="1" applyBorder="1" applyAlignment="1">
      <alignment horizontal="left" vertical="center" wrapText="1"/>
    </xf>
    <xf numFmtId="0" fontId="11" fillId="3" borderId="24" xfId="10" applyFont="1" applyFill="1" applyBorder="1" applyAlignment="1">
      <alignment horizontal="center" vertical="center" wrapText="1"/>
    </xf>
    <xf numFmtId="0" fontId="16" fillId="3" borderId="25" xfId="10" applyFont="1" applyFill="1" applyBorder="1" applyAlignment="1">
      <alignment horizontal="center" vertical="center" wrapText="1"/>
    </xf>
    <xf numFmtId="0" fontId="16" fillId="3" borderId="38" xfId="1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1" fillId="3" borderId="26" xfId="10" applyFont="1" applyFill="1" applyBorder="1" applyAlignment="1">
      <alignment horizontal="center" vertical="center" wrapText="1"/>
    </xf>
    <xf numFmtId="0" fontId="11" fillId="3" borderId="27" xfId="10" applyFont="1" applyFill="1" applyBorder="1" applyAlignment="1">
      <alignment horizontal="center" vertical="center" wrapText="1"/>
    </xf>
    <xf numFmtId="167" fontId="11" fillId="3" borderId="28" xfId="10" applyNumberFormat="1" applyFont="1" applyFill="1" applyBorder="1" applyAlignment="1">
      <alignment horizontal="center" vertical="center" wrapText="1"/>
    </xf>
    <xf numFmtId="167" fontId="11" fillId="3" borderId="29" xfId="10" applyNumberFormat="1" applyFont="1" applyFill="1" applyBorder="1" applyAlignment="1">
      <alignment horizontal="center" vertical="center" wrapText="1"/>
    </xf>
    <xf numFmtId="0" fontId="11" fillId="3" borderId="30" xfId="10" applyFont="1" applyFill="1" applyBorder="1" applyAlignment="1">
      <alignment horizontal="center" vertical="center" wrapText="1"/>
    </xf>
    <xf numFmtId="0" fontId="11" fillId="3" borderId="31" xfId="10" applyFont="1" applyFill="1" applyBorder="1" applyAlignment="1">
      <alignment horizontal="center" vertical="center" wrapText="1"/>
    </xf>
    <xf numFmtId="3" fontId="34" fillId="0" borderId="0" xfId="11" applyNumberFormat="1" applyBorder="1" applyAlignment="1">
      <alignment horizontal="left" vertical="center" wrapText="1"/>
    </xf>
    <xf numFmtId="4" fontId="11" fillId="3" borderId="26" xfId="10" applyNumberFormat="1" applyFont="1" applyFill="1" applyBorder="1" applyAlignment="1">
      <alignment horizontal="center" vertical="center" wrapText="1"/>
    </xf>
    <xf numFmtId="4" fontId="11" fillId="3" borderId="27" xfId="1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167" fontId="11" fillId="3" borderId="32" xfId="10" applyNumberFormat="1" applyFont="1" applyFill="1" applyBorder="1" applyAlignment="1">
      <alignment horizontal="center" vertical="center" wrapText="1"/>
    </xf>
    <xf numFmtId="167" fontId="11" fillId="3" borderId="33" xfId="10" applyNumberFormat="1" applyFont="1" applyFill="1" applyBorder="1" applyAlignment="1">
      <alignment horizontal="center" vertical="center" wrapText="1"/>
    </xf>
    <xf numFmtId="164" fontId="11" fillId="3" borderId="32" xfId="2" applyNumberFormat="1" applyFont="1" applyFill="1" applyBorder="1" applyAlignment="1">
      <alignment horizontal="center" vertical="center" wrapText="1"/>
    </xf>
    <xf numFmtId="164" fontId="11" fillId="3" borderId="26" xfId="2" applyNumberFormat="1" applyFont="1" applyFill="1" applyBorder="1" applyAlignment="1">
      <alignment horizontal="center" vertical="center" wrapText="1"/>
    </xf>
    <xf numFmtId="0" fontId="11" fillId="3" borderId="34" xfId="10" applyFont="1" applyFill="1" applyBorder="1" applyAlignment="1">
      <alignment horizontal="center" vertical="center" wrapText="1"/>
    </xf>
    <xf numFmtId="0" fontId="11" fillId="3" borderId="35" xfId="10" applyFont="1" applyFill="1" applyBorder="1" applyAlignment="1">
      <alignment horizontal="center" vertical="center" wrapText="1"/>
    </xf>
    <xf numFmtId="0" fontId="11" fillId="3" borderId="36" xfId="10" applyFont="1" applyFill="1" applyBorder="1" applyAlignment="1">
      <alignment horizontal="center" vertical="center" wrapText="1"/>
    </xf>
    <xf numFmtId="0" fontId="11" fillId="3" borderId="37" xfId="10" applyFont="1" applyFill="1" applyBorder="1" applyAlignment="1">
      <alignment horizontal="center" vertical="center" wrapText="1"/>
    </xf>
    <xf numFmtId="0" fontId="11" fillId="3" borderId="28" xfId="1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</cellXfs>
  <cellStyles count="12">
    <cellStyle name="Hipervínculo" xfId="11" builtinId="8"/>
    <cellStyle name="Millares" xfId="1" builtinId="3"/>
    <cellStyle name="Millares 2" xfId="2"/>
    <cellStyle name="Millares 2 2" xfId="3"/>
    <cellStyle name="Millares 3" xfId="4"/>
    <cellStyle name="Millares 3 2" xfId="5"/>
    <cellStyle name="Millares 3 3" xfId="6"/>
    <cellStyle name="Normal" xfId="0" builtinId="0"/>
    <cellStyle name="Normal 2" xfId="7"/>
    <cellStyle name="Normal 4 2" xfId="8"/>
    <cellStyle name="Normal_opd" xfId="9"/>
    <cellStyle name="Normal_PROYECTOS EN EJECUCION EJERCICIO 2008 - DGIEM-transparencia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apps5.mineco.gob.pe/transparencia/Navegador/default.asp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apps5.mineco.gob.pe/transparencia/Navegador/defaul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K28"/>
  <sheetViews>
    <sheetView tabSelected="1" workbookViewId="0">
      <selection activeCell="B2" sqref="B2:E19"/>
    </sheetView>
  </sheetViews>
  <sheetFormatPr baseColWidth="10" defaultRowHeight="12.75" x14ac:dyDescent="0.2"/>
  <cols>
    <col min="1" max="1" width="4.140625" style="1" customWidth="1"/>
    <col min="2" max="2" width="64.85546875" style="1" customWidth="1"/>
    <col min="3" max="3" width="16.28515625" style="1" customWidth="1"/>
    <col min="4" max="4" width="16.5703125" style="1" customWidth="1"/>
    <col min="5" max="5" width="10.7109375" style="4" customWidth="1"/>
    <col min="6" max="6" width="12.5703125" style="1" bestFit="1" customWidth="1"/>
    <col min="7" max="7" width="17" style="7" bestFit="1" customWidth="1"/>
    <col min="8" max="8" width="15.5703125" style="37" customWidth="1"/>
    <col min="9" max="9" width="29.140625" style="1" bestFit="1" customWidth="1"/>
    <col min="10" max="16384" width="11.42578125" style="1"/>
  </cols>
  <sheetData>
    <row r="1" spans="2:11" ht="15" x14ac:dyDescent="0.2">
      <c r="B1" s="145"/>
      <c r="C1" s="145"/>
      <c r="D1" s="145"/>
    </row>
    <row r="2" spans="2:11" ht="15.75" customHeight="1" x14ac:dyDescent="0.15">
      <c r="B2" s="146" t="s">
        <v>19</v>
      </c>
      <c r="C2" s="146"/>
      <c r="D2" s="146"/>
      <c r="E2" s="146"/>
      <c r="F2" s="5"/>
      <c r="G2" s="9"/>
      <c r="H2" s="38"/>
    </row>
    <row r="3" spans="2:11" ht="15" customHeight="1" x14ac:dyDescent="0.2">
      <c r="B3" s="146" t="s">
        <v>91</v>
      </c>
      <c r="C3" s="146"/>
      <c r="D3" s="146"/>
      <c r="E3" s="146"/>
    </row>
    <row r="4" spans="2:11" x14ac:dyDescent="0.2">
      <c r="B4" s="147"/>
      <c r="C4" s="147"/>
      <c r="D4" s="147"/>
    </row>
    <row r="5" spans="2:11" x14ac:dyDescent="0.2">
      <c r="B5" s="2"/>
      <c r="C5" s="2"/>
      <c r="D5" s="2"/>
    </row>
    <row r="6" spans="2:11" x14ac:dyDescent="0.2">
      <c r="B6" s="2"/>
      <c r="C6" s="2"/>
      <c r="D6" s="2"/>
    </row>
    <row r="7" spans="2:11" ht="12.75" customHeight="1" x14ac:dyDescent="0.2">
      <c r="B7" s="148" t="s">
        <v>89</v>
      </c>
      <c r="C7" s="148"/>
      <c r="D7" s="148"/>
      <c r="F7" s="24"/>
    </row>
    <row r="8" spans="2:11" ht="12.75" customHeight="1" x14ac:dyDescent="0.2">
      <c r="B8" s="148" t="s">
        <v>8</v>
      </c>
      <c r="C8" s="148"/>
      <c r="D8" s="148"/>
      <c r="F8" s="24"/>
    </row>
    <row r="9" spans="2:11" ht="12.75" customHeight="1" x14ac:dyDescent="0.2">
      <c r="B9" s="3"/>
      <c r="C9" s="3"/>
      <c r="D9" s="3"/>
      <c r="F9" s="24"/>
    </row>
    <row r="10" spans="2:11" x14ac:dyDescent="0.2">
      <c r="B10" s="1" t="s">
        <v>56</v>
      </c>
      <c r="F10" s="25"/>
    </row>
    <row r="11" spans="2:11" ht="13.5" thickBot="1" x14ac:dyDescent="0.25">
      <c r="C11" s="23"/>
    </row>
    <row r="12" spans="2:11" ht="13.5" customHeight="1" thickBot="1" x14ac:dyDescent="0.25">
      <c r="B12" s="141" t="s">
        <v>5</v>
      </c>
      <c r="C12" s="142" t="s">
        <v>6</v>
      </c>
      <c r="D12" s="143" t="s">
        <v>90</v>
      </c>
      <c r="E12" s="141" t="s">
        <v>13</v>
      </c>
      <c r="G12" s="8"/>
    </row>
    <row r="13" spans="2:11" ht="39" customHeight="1" thickBot="1" x14ac:dyDescent="0.25">
      <c r="B13" s="141"/>
      <c r="C13" s="142"/>
      <c r="D13" s="144"/>
      <c r="E13" s="141"/>
      <c r="G13" s="8"/>
    </row>
    <row r="14" spans="2:11" s="13" customFormat="1" ht="24" customHeight="1" thickBot="1" x14ac:dyDescent="0.25">
      <c r="B14" s="6" t="s">
        <v>4</v>
      </c>
      <c r="C14" s="12">
        <f>+C15+C19</f>
        <v>1307003332</v>
      </c>
      <c r="D14" s="12">
        <f>+D15+D19</f>
        <v>5437536</v>
      </c>
      <c r="E14" s="85">
        <f t="shared" ref="E14:E19" si="0">D14/C14%</f>
        <v>0.41603076800725403</v>
      </c>
      <c r="F14" s="22"/>
      <c r="G14" s="14"/>
      <c r="H14" s="37"/>
      <c r="K14" s="14"/>
    </row>
    <row r="15" spans="2:11" ht="23.25" customHeight="1" x14ac:dyDescent="0.2">
      <c r="B15" s="15" t="s">
        <v>7</v>
      </c>
      <c r="C15" s="16">
        <f>SUM(C16:C18)</f>
        <v>1247003332</v>
      </c>
      <c r="D15" s="16">
        <f>SUM(D16:D18)</f>
        <v>5437536</v>
      </c>
      <c r="E15" s="93">
        <f t="shared" si="0"/>
        <v>0.43604823343006111</v>
      </c>
      <c r="F15" s="20"/>
      <c r="G15" s="8"/>
      <c r="I15" s="21"/>
    </row>
    <row r="16" spans="2:11" ht="18.75" customHeight="1" x14ac:dyDescent="0.2">
      <c r="B16" s="17" t="s">
        <v>42</v>
      </c>
      <c r="C16" s="18">
        <f>'PLIEGO MINSA'!E7</f>
        <v>1158590174</v>
      </c>
      <c r="D16" s="18">
        <f>'PLIEGO MINSA'!H7</f>
        <v>5393286</v>
      </c>
      <c r="E16" s="19">
        <f t="shared" si="0"/>
        <v>0.46550420683957916</v>
      </c>
      <c r="F16" s="20"/>
      <c r="G16" s="8"/>
    </row>
    <row r="17" spans="2:9" ht="18.75" customHeight="1" x14ac:dyDescent="0.2">
      <c r="B17" s="17" t="s">
        <v>51</v>
      </c>
      <c r="C17" s="18">
        <f>'PLIEGO MINSA'!E52</f>
        <v>22163510</v>
      </c>
      <c r="D17" s="18">
        <f>'PLIEGO MINSA'!H52</f>
        <v>0</v>
      </c>
      <c r="E17" s="19">
        <f t="shared" si="0"/>
        <v>0</v>
      </c>
      <c r="F17" s="20"/>
      <c r="G17" s="8"/>
    </row>
    <row r="18" spans="2:9" ht="26.25" customHeight="1" x14ac:dyDescent="0.2">
      <c r="B18" s="114" t="s">
        <v>43</v>
      </c>
      <c r="C18" s="18">
        <f>'PLIEGO MINSA'!E60</f>
        <v>66249648</v>
      </c>
      <c r="D18" s="18">
        <f>'PLIEGO MINSA'!H60</f>
        <v>44250</v>
      </c>
      <c r="E18" s="19">
        <f t="shared" si="0"/>
        <v>6.6792807714238719E-2</v>
      </c>
      <c r="F18" s="20"/>
      <c r="G18" s="8"/>
    </row>
    <row r="19" spans="2:9" ht="26.25" thickBot="1" x14ac:dyDescent="0.25">
      <c r="B19" s="87" t="s">
        <v>21</v>
      </c>
      <c r="C19" s="88">
        <f>'UE ADSCRITAS AL PLIEGO MINSA'!E7</f>
        <v>60000000</v>
      </c>
      <c r="D19" s="88">
        <f>'UE ADSCRITAS AL PLIEGO MINSA'!H7</f>
        <v>0</v>
      </c>
      <c r="E19" s="94">
        <f t="shared" si="0"/>
        <v>0</v>
      </c>
      <c r="G19" s="8"/>
    </row>
    <row r="20" spans="2:9" ht="25.5" x14ac:dyDescent="0.35">
      <c r="C20" s="7"/>
      <c r="D20" s="86"/>
      <c r="I20" s="124"/>
    </row>
    <row r="21" spans="2:9" ht="25.5" x14ac:dyDescent="0.35">
      <c r="D21" s="7"/>
      <c r="I21" s="124"/>
    </row>
    <row r="22" spans="2:9" ht="33" customHeight="1" x14ac:dyDescent="0.2">
      <c r="D22" s="7"/>
      <c r="E22" s="7"/>
    </row>
    <row r="23" spans="2:9" x14ac:dyDescent="0.2">
      <c r="D23" s="7"/>
      <c r="E23" s="11"/>
    </row>
    <row r="24" spans="2:9" ht="18" x14ac:dyDescent="0.25">
      <c r="D24" s="7"/>
      <c r="G24" s="10"/>
    </row>
    <row r="26" spans="2:9" x14ac:dyDescent="0.2">
      <c r="D26" s="7"/>
      <c r="E26" s="11"/>
    </row>
    <row r="27" spans="2:9" x14ac:dyDescent="0.2">
      <c r="D27" s="7"/>
    </row>
    <row r="28" spans="2:9" x14ac:dyDescent="0.2">
      <c r="E28" s="11"/>
    </row>
  </sheetData>
  <mergeCells count="10">
    <mergeCell ref="B12:B13"/>
    <mergeCell ref="C12:C13"/>
    <mergeCell ref="D12:D13"/>
    <mergeCell ref="E12:E13"/>
    <mergeCell ref="B1:D1"/>
    <mergeCell ref="B2:E2"/>
    <mergeCell ref="B3:E3"/>
    <mergeCell ref="B4:D4"/>
    <mergeCell ref="B7:D7"/>
    <mergeCell ref="B8:D8"/>
  </mergeCells>
  <pageMargins left="0.59055118110236227" right="0" top="0.98425196850393704" bottom="0.98425196850393704" header="0" footer="0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974"/>
  <sheetViews>
    <sheetView zoomScaleNormal="100" workbookViewId="0">
      <pane ySplit="7" topLeftCell="A8" activePane="bottomLeft" state="frozen"/>
      <selection pane="bottomLeft" activeCell="A8" sqref="A8"/>
    </sheetView>
  </sheetViews>
  <sheetFormatPr baseColWidth="10" defaultRowHeight="5.65" customHeight="1" x14ac:dyDescent="0.2"/>
  <cols>
    <col min="1" max="1" width="8.5703125" style="64" customWidth="1"/>
    <col min="2" max="2" width="41.42578125" style="84" customWidth="1"/>
    <col min="3" max="3" width="10.5703125" style="65" customWidth="1" collapsed="1"/>
    <col min="4" max="4" width="12.28515625" style="65" customWidth="1"/>
    <col min="5" max="5" width="13" style="66" customWidth="1"/>
    <col min="6" max="6" width="11.7109375" style="66" customWidth="1"/>
    <col min="7" max="7" width="11.7109375" style="35" customWidth="1"/>
    <col min="8" max="8" width="11.28515625" style="35" customWidth="1"/>
    <col min="9" max="9" width="8.7109375" style="67" customWidth="1"/>
    <col min="10" max="10" width="12.28515625" style="63" customWidth="1"/>
    <col min="11" max="11" width="10.5703125" style="68" customWidth="1"/>
    <col min="12" max="12" width="12.85546875" style="35" customWidth="1"/>
    <col min="13" max="13" width="11.42578125" style="35" customWidth="1"/>
    <col min="14" max="16384" width="11.42578125" style="35"/>
  </cols>
  <sheetData>
    <row r="1" spans="1:12" s="31" customFormat="1" ht="18.75" customHeight="1" x14ac:dyDescent="0.2">
      <c r="A1" s="154" t="s">
        <v>53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</row>
    <row r="2" spans="1:12" s="31" customFormat="1" ht="18.75" customHeight="1" x14ac:dyDescent="0.2">
      <c r="A2" s="155" t="s">
        <v>91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</row>
    <row r="3" spans="1:12" s="31" customFormat="1" ht="18.75" customHeight="1" x14ac:dyDescent="0.2">
      <c r="A3" s="74"/>
      <c r="B3" s="92"/>
      <c r="C3" s="74"/>
      <c r="D3" s="74"/>
      <c r="E3" s="74"/>
      <c r="F3" s="74"/>
      <c r="G3" s="61"/>
      <c r="H3" s="98"/>
      <c r="I3" s="74"/>
      <c r="J3" s="75"/>
      <c r="K3" s="76"/>
    </row>
    <row r="4" spans="1:12" s="31" customFormat="1" ht="13.5" customHeight="1" x14ac:dyDescent="0.2">
      <c r="A4" s="152" t="s">
        <v>0</v>
      </c>
      <c r="B4" s="152" t="s">
        <v>1</v>
      </c>
      <c r="C4" s="160" t="s">
        <v>3</v>
      </c>
      <c r="D4" s="160" t="s">
        <v>82</v>
      </c>
      <c r="E4" s="151" t="s">
        <v>83</v>
      </c>
      <c r="F4" s="151"/>
      <c r="G4" s="151"/>
      <c r="H4" s="151"/>
      <c r="I4" s="151"/>
      <c r="J4" s="156" t="s">
        <v>23</v>
      </c>
      <c r="K4" s="158" t="s">
        <v>25</v>
      </c>
    </row>
    <row r="5" spans="1:12" s="32" customFormat="1" ht="75.75" customHeight="1" thickBot="1" x14ac:dyDescent="0.3">
      <c r="A5" s="153"/>
      <c r="B5" s="152"/>
      <c r="C5" s="161"/>
      <c r="D5" s="161"/>
      <c r="E5" s="95" t="s">
        <v>86</v>
      </c>
      <c r="F5" s="28" t="s">
        <v>81</v>
      </c>
      <c r="G5" s="95" t="s">
        <v>29</v>
      </c>
      <c r="H5" s="39" t="s">
        <v>85</v>
      </c>
      <c r="I5" s="30" t="s">
        <v>13</v>
      </c>
      <c r="J5" s="157"/>
      <c r="K5" s="159"/>
    </row>
    <row r="6" spans="1:12" s="113" customFormat="1" ht="21.75" customHeight="1" x14ac:dyDescent="0.2">
      <c r="A6" s="111"/>
      <c r="B6" s="112" t="s">
        <v>41</v>
      </c>
      <c r="C6" s="112"/>
      <c r="D6" s="109">
        <f>D7+D52+D60</f>
        <v>993608074.78999984</v>
      </c>
      <c r="E6" s="109">
        <f>E7+E52+E60</f>
        <v>1247003332</v>
      </c>
      <c r="F6" s="109">
        <v>0</v>
      </c>
      <c r="G6" s="109">
        <f>G7+G52+G60</f>
        <v>5437536</v>
      </c>
      <c r="H6" s="109">
        <f>F6+G6</f>
        <v>5437536</v>
      </c>
      <c r="I6" s="110">
        <f t="shared" ref="I6:I15" si="0">H6/E6%</f>
        <v>0.43604823343006111</v>
      </c>
      <c r="J6" s="109">
        <f t="shared" ref="J6:J37" si="1">D6+H6</f>
        <v>999045610.78999984</v>
      </c>
      <c r="K6" s="112"/>
    </row>
    <row r="7" spans="1:12" ht="26.25" customHeight="1" x14ac:dyDescent="0.2">
      <c r="A7" s="33"/>
      <c r="B7" s="107" t="s">
        <v>40</v>
      </c>
      <c r="C7" s="51"/>
      <c r="D7" s="51">
        <f>SUM(D8:D51)</f>
        <v>965204564.7099998</v>
      </c>
      <c r="E7" s="51">
        <f>SUM(E8:E51)</f>
        <v>1158590174</v>
      </c>
      <c r="F7" s="51">
        <v>0</v>
      </c>
      <c r="G7" s="51">
        <f>SUM(G8:G51)</f>
        <v>5393286</v>
      </c>
      <c r="H7" s="51">
        <f t="shared" ref="H7:H61" si="2">F7+G7</f>
        <v>5393286</v>
      </c>
      <c r="I7" s="108">
        <f t="shared" si="0"/>
        <v>0.46550420683957916</v>
      </c>
      <c r="J7" s="51">
        <f t="shared" si="1"/>
        <v>970597850.7099998</v>
      </c>
      <c r="K7" s="51"/>
      <c r="L7" s="34"/>
    </row>
    <row r="8" spans="1:12" ht="45" customHeight="1" x14ac:dyDescent="0.2">
      <c r="A8" s="36">
        <v>71365</v>
      </c>
      <c r="B8" s="45" t="s">
        <v>57</v>
      </c>
      <c r="C8" s="46">
        <v>46732935</v>
      </c>
      <c r="D8" s="46">
        <v>3578525.43</v>
      </c>
      <c r="E8" s="46">
        <v>19600000</v>
      </c>
      <c r="F8" s="46">
        <v>0</v>
      </c>
      <c r="G8" s="46"/>
      <c r="H8" s="46">
        <f t="shared" si="2"/>
        <v>0</v>
      </c>
      <c r="I8" s="72">
        <f t="shared" si="0"/>
        <v>0</v>
      </c>
      <c r="J8" s="46">
        <f t="shared" si="1"/>
        <v>3578525.43</v>
      </c>
      <c r="K8" s="72">
        <f t="shared" ref="K8:K22" si="3">J8/C8%</f>
        <v>7.6573950041870908</v>
      </c>
    </row>
    <row r="9" spans="1:12" ht="66.75" customHeight="1" x14ac:dyDescent="0.2">
      <c r="A9" s="36">
        <v>72278</v>
      </c>
      <c r="B9" s="45" t="s">
        <v>58</v>
      </c>
      <c r="C9" s="46">
        <v>126275744.48999999</v>
      </c>
      <c r="D9" s="46">
        <v>85988542.790000007</v>
      </c>
      <c r="E9" s="46">
        <v>6055503</v>
      </c>
      <c r="F9" s="46">
        <v>0</v>
      </c>
      <c r="G9" s="46"/>
      <c r="H9" s="46">
        <f t="shared" si="2"/>
        <v>0</v>
      </c>
      <c r="I9" s="72">
        <f t="shared" si="0"/>
        <v>0</v>
      </c>
      <c r="J9" s="46">
        <f t="shared" si="1"/>
        <v>85988542.790000007</v>
      </c>
      <c r="K9" s="72">
        <f t="shared" si="3"/>
        <v>68.095850978577758</v>
      </c>
    </row>
    <row r="10" spans="1:12" ht="48" x14ac:dyDescent="0.2">
      <c r="A10" s="36">
        <v>58330</v>
      </c>
      <c r="B10" s="45" t="s">
        <v>17</v>
      </c>
      <c r="C10" s="46">
        <v>255270770.75</v>
      </c>
      <c r="D10" s="46">
        <v>237041309.22999999</v>
      </c>
      <c r="E10" s="46">
        <v>9786010</v>
      </c>
      <c r="F10" s="46">
        <v>0</v>
      </c>
      <c r="G10" s="46">
        <v>126752</v>
      </c>
      <c r="H10" s="46">
        <f t="shared" si="2"/>
        <v>126752</v>
      </c>
      <c r="I10" s="72">
        <f t="shared" si="0"/>
        <v>1.2952367716771185</v>
      </c>
      <c r="J10" s="46">
        <f t="shared" si="1"/>
        <v>237168061.22999999</v>
      </c>
      <c r="K10" s="72">
        <f t="shared" si="3"/>
        <v>92.908428384960317</v>
      </c>
    </row>
    <row r="11" spans="1:12" ht="48" x14ac:dyDescent="0.2">
      <c r="A11" s="36">
        <v>57894</v>
      </c>
      <c r="B11" s="45" t="s">
        <v>14</v>
      </c>
      <c r="C11" s="46">
        <v>159384974</v>
      </c>
      <c r="D11" s="46">
        <v>114524774.59999999</v>
      </c>
      <c r="E11" s="46">
        <v>20153695</v>
      </c>
      <c r="F11" s="46">
        <v>0</v>
      </c>
      <c r="G11" s="46">
        <v>5266534</v>
      </c>
      <c r="H11" s="46">
        <f t="shared" si="2"/>
        <v>5266534</v>
      </c>
      <c r="I11" s="72">
        <f t="shared" si="0"/>
        <v>26.1318532408077</v>
      </c>
      <c r="J11" s="46">
        <f t="shared" si="1"/>
        <v>119791308.59999999</v>
      </c>
      <c r="K11" s="72">
        <f t="shared" si="3"/>
        <v>75.158470459078529</v>
      </c>
    </row>
    <row r="12" spans="1:12" ht="24" x14ac:dyDescent="0.2">
      <c r="A12" s="36">
        <v>51581</v>
      </c>
      <c r="B12" s="45" t="s">
        <v>59</v>
      </c>
      <c r="C12" s="46">
        <v>119733430.23</v>
      </c>
      <c r="D12" s="46">
        <v>82611210.519999996</v>
      </c>
      <c r="E12" s="46">
        <v>25571932</v>
      </c>
      <c r="F12" s="46">
        <v>0</v>
      </c>
      <c r="G12" s="46"/>
      <c r="H12" s="46">
        <f t="shared" si="2"/>
        <v>0</v>
      </c>
      <c r="I12" s="72">
        <f t="shared" si="0"/>
        <v>0</v>
      </c>
      <c r="J12" s="46">
        <f t="shared" si="1"/>
        <v>82611210.519999996</v>
      </c>
      <c r="K12" s="72">
        <f t="shared" si="3"/>
        <v>68.995944041116431</v>
      </c>
    </row>
    <row r="13" spans="1:12" ht="36" x14ac:dyDescent="0.2">
      <c r="A13" s="36">
        <v>113089</v>
      </c>
      <c r="B13" s="45" t="s">
        <v>60</v>
      </c>
      <c r="C13" s="46">
        <v>76110057.159999996</v>
      </c>
      <c r="D13" s="46">
        <v>1295469.3999999999</v>
      </c>
      <c r="E13" s="46">
        <v>24872580</v>
      </c>
      <c r="F13" s="46">
        <v>0</v>
      </c>
      <c r="G13" s="46"/>
      <c r="H13" s="46">
        <f t="shared" si="2"/>
        <v>0</v>
      </c>
      <c r="I13" s="72">
        <f t="shared" si="0"/>
        <v>0</v>
      </c>
      <c r="J13" s="46">
        <f t="shared" si="1"/>
        <v>1295469.3999999999</v>
      </c>
      <c r="K13" s="72">
        <f t="shared" si="3"/>
        <v>1.7021001538293945</v>
      </c>
    </row>
    <row r="14" spans="1:12" ht="24" x14ac:dyDescent="0.2">
      <c r="A14" s="36">
        <v>123694</v>
      </c>
      <c r="B14" s="45" t="s">
        <v>18</v>
      </c>
      <c r="C14" s="46">
        <v>115956177.26000001</v>
      </c>
      <c r="D14" s="46">
        <v>92332560.480000004</v>
      </c>
      <c r="E14" s="46">
        <v>6623245</v>
      </c>
      <c r="F14" s="46">
        <v>0</v>
      </c>
      <c r="G14" s="46"/>
      <c r="H14" s="46">
        <f t="shared" si="2"/>
        <v>0</v>
      </c>
      <c r="I14" s="72">
        <f t="shared" si="0"/>
        <v>0</v>
      </c>
      <c r="J14" s="46">
        <f t="shared" si="1"/>
        <v>92332560.480000004</v>
      </c>
      <c r="K14" s="72">
        <f t="shared" si="3"/>
        <v>79.627116607138149</v>
      </c>
    </row>
    <row r="15" spans="1:12" ht="36" x14ac:dyDescent="0.2">
      <c r="A15" s="36">
        <v>127258</v>
      </c>
      <c r="B15" s="45" t="s">
        <v>61</v>
      </c>
      <c r="C15" s="46">
        <v>5208898.03</v>
      </c>
      <c r="D15" s="46">
        <v>1946957.14</v>
      </c>
      <c r="E15" s="46">
        <v>2215354</v>
      </c>
      <c r="F15" s="46">
        <v>0</v>
      </c>
      <c r="G15" s="46"/>
      <c r="H15" s="46">
        <f t="shared" si="2"/>
        <v>0</v>
      </c>
      <c r="I15" s="72">
        <f t="shared" si="0"/>
        <v>0</v>
      </c>
      <c r="J15" s="46">
        <f t="shared" si="1"/>
        <v>1946957.14</v>
      </c>
      <c r="K15" s="72">
        <f t="shared" si="3"/>
        <v>37.377524551003731</v>
      </c>
    </row>
    <row r="16" spans="1:12" ht="48" x14ac:dyDescent="0.2">
      <c r="A16" s="36">
        <v>95555</v>
      </c>
      <c r="B16" s="45" t="s">
        <v>26</v>
      </c>
      <c r="C16" s="46">
        <v>108593730.17</v>
      </c>
      <c r="D16" s="46">
        <v>411107.81</v>
      </c>
      <c r="E16" s="46">
        <v>0</v>
      </c>
      <c r="F16" s="46">
        <v>0</v>
      </c>
      <c r="G16" s="46"/>
      <c r="H16" s="46">
        <f t="shared" si="2"/>
        <v>0</v>
      </c>
      <c r="I16" s="72"/>
      <c r="J16" s="46">
        <f t="shared" si="1"/>
        <v>411107.81</v>
      </c>
      <c r="K16" s="72">
        <f t="shared" si="3"/>
        <v>0.37857416754763273</v>
      </c>
    </row>
    <row r="17" spans="1:11" ht="60" x14ac:dyDescent="0.2">
      <c r="A17" s="36">
        <v>216169</v>
      </c>
      <c r="B17" s="45" t="s">
        <v>62</v>
      </c>
      <c r="C17" s="46">
        <v>8985678</v>
      </c>
      <c r="D17" s="46">
        <v>73500</v>
      </c>
      <c r="E17" s="46">
        <v>12000000</v>
      </c>
      <c r="F17" s="46">
        <v>0</v>
      </c>
      <c r="G17" s="46"/>
      <c r="H17" s="46">
        <f t="shared" si="2"/>
        <v>0</v>
      </c>
      <c r="I17" s="72">
        <f t="shared" ref="I17:I61" si="4">H17/E17%</f>
        <v>0</v>
      </c>
      <c r="J17" s="46">
        <f t="shared" si="1"/>
        <v>73500</v>
      </c>
      <c r="K17" s="72">
        <f t="shared" si="3"/>
        <v>0.81796832693092281</v>
      </c>
    </row>
    <row r="18" spans="1:11" ht="60" x14ac:dyDescent="0.2">
      <c r="A18" s="36">
        <v>173538</v>
      </c>
      <c r="B18" s="45" t="s">
        <v>63</v>
      </c>
      <c r="C18" s="46">
        <v>210456333.84</v>
      </c>
      <c r="D18" s="46">
        <v>59185442.82</v>
      </c>
      <c r="E18" s="46">
        <v>76076885</v>
      </c>
      <c r="F18" s="46">
        <v>0</v>
      </c>
      <c r="G18" s="46"/>
      <c r="H18" s="46">
        <f t="shared" si="2"/>
        <v>0</v>
      </c>
      <c r="I18" s="72">
        <f t="shared" si="4"/>
        <v>0</v>
      </c>
      <c r="J18" s="46">
        <f t="shared" si="1"/>
        <v>59185442.82</v>
      </c>
      <c r="K18" s="72">
        <f t="shared" si="3"/>
        <v>28.122433637466994</v>
      </c>
    </row>
    <row r="19" spans="1:11" ht="54" customHeight="1" x14ac:dyDescent="0.2">
      <c r="A19" s="36">
        <v>220449</v>
      </c>
      <c r="B19" s="45" t="s">
        <v>46</v>
      </c>
      <c r="C19" s="46">
        <v>8633260.8300000001</v>
      </c>
      <c r="D19" s="46">
        <v>0</v>
      </c>
      <c r="E19" s="46">
        <v>392209</v>
      </c>
      <c r="F19" s="46">
        <v>0</v>
      </c>
      <c r="G19" s="46"/>
      <c r="H19" s="46">
        <f t="shared" si="2"/>
        <v>0</v>
      </c>
      <c r="I19" s="72">
        <f t="shared" si="4"/>
        <v>0</v>
      </c>
      <c r="J19" s="46">
        <f t="shared" si="1"/>
        <v>0</v>
      </c>
      <c r="K19" s="72">
        <f t="shared" si="3"/>
        <v>0</v>
      </c>
    </row>
    <row r="20" spans="1:11" ht="72" x14ac:dyDescent="0.2">
      <c r="A20" s="36">
        <v>238131</v>
      </c>
      <c r="B20" s="45" t="s">
        <v>64</v>
      </c>
      <c r="C20" s="46">
        <v>9199404.1500000004</v>
      </c>
      <c r="D20" s="46">
        <v>3567204</v>
      </c>
      <c r="E20" s="46">
        <v>4740399</v>
      </c>
      <c r="F20" s="46">
        <v>0</v>
      </c>
      <c r="G20" s="46"/>
      <c r="H20" s="46">
        <f t="shared" si="2"/>
        <v>0</v>
      </c>
      <c r="I20" s="72">
        <f t="shared" si="4"/>
        <v>0</v>
      </c>
      <c r="J20" s="46">
        <f t="shared" si="1"/>
        <v>3567204</v>
      </c>
      <c r="K20" s="72">
        <f t="shared" si="3"/>
        <v>38.776467930262633</v>
      </c>
    </row>
    <row r="21" spans="1:11" ht="72" x14ac:dyDescent="0.2">
      <c r="A21" s="36">
        <v>237304</v>
      </c>
      <c r="B21" s="45" t="s">
        <v>65</v>
      </c>
      <c r="C21" s="46">
        <v>6617988</v>
      </c>
      <c r="D21" s="46">
        <v>3449746.79</v>
      </c>
      <c r="E21" s="46">
        <v>3167514</v>
      </c>
      <c r="F21" s="46">
        <v>0</v>
      </c>
      <c r="G21" s="46"/>
      <c r="H21" s="46">
        <f t="shared" si="2"/>
        <v>0</v>
      </c>
      <c r="I21" s="72">
        <f t="shared" si="4"/>
        <v>0</v>
      </c>
      <c r="J21" s="46">
        <f t="shared" si="1"/>
        <v>3449746.79</v>
      </c>
      <c r="K21" s="72">
        <f t="shared" si="3"/>
        <v>52.126821475046491</v>
      </c>
    </row>
    <row r="22" spans="1:11" ht="60" x14ac:dyDescent="0.2">
      <c r="A22" s="36">
        <v>268462</v>
      </c>
      <c r="B22" s="45" t="s">
        <v>66</v>
      </c>
      <c r="C22" s="46">
        <v>129685285.19</v>
      </c>
      <c r="D22" s="46">
        <v>1249864.8999999999</v>
      </c>
      <c r="E22" s="46">
        <v>22707727</v>
      </c>
      <c r="F22" s="46">
        <v>0</v>
      </c>
      <c r="G22" s="46"/>
      <c r="H22" s="46">
        <f t="shared" si="2"/>
        <v>0</v>
      </c>
      <c r="I22" s="72">
        <f t="shared" si="4"/>
        <v>0</v>
      </c>
      <c r="J22" s="46">
        <f t="shared" si="1"/>
        <v>1249864.8999999999</v>
      </c>
      <c r="K22" s="72">
        <f t="shared" si="3"/>
        <v>0.9637677074687705</v>
      </c>
    </row>
    <row r="23" spans="1:11" ht="54" customHeight="1" x14ac:dyDescent="0.2">
      <c r="A23" s="36"/>
      <c r="B23" s="45" t="s">
        <v>27</v>
      </c>
      <c r="C23" s="46"/>
      <c r="D23" s="46">
        <v>0</v>
      </c>
      <c r="E23" s="46">
        <v>501250917</v>
      </c>
      <c r="F23" s="46">
        <v>0</v>
      </c>
      <c r="G23" s="46"/>
      <c r="H23" s="46">
        <f t="shared" si="2"/>
        <v>0</v>
      </c>
      <c r="I23" s="72">
        <f t="shared" si="4"/>
        <v>0</v>
      </c>
      <c r="J23" s="46">
        <f t="shared" si="1"/>
        <v>0</v>
      </c>
      <c r="K23" s="72"/>
    </row>
    <row r="24" spans="1:11" ht="60" x14ac:dyDescent="0.2">
      <c r="A24" s="36">
        <v>175890</v>
      </c>
      <c r="B24" s="45" t="s">
        <v>67</v>
      </c>
      <c r="C24" s="46">
        <v>5794600</v>
      </c>
      <c r="D24" s="46">
        <v>2696523.23</v>
      </c>
      <c r="E24" s="46">
        <v>3045758</v>
      </c>
      <c r="F24" s="46">
        <v>0</v>
      </c>
      <c r="G24" s="46"/>
      <c r="H24" s="46">
        <f t="shared" si="2"/>
        <v>0</v>
      </c>
      <c r="I24" s="72">
        <f t="shared" si="4"/>
        <v>0</v>
      </c>
      <c r="J24" s="46">
        <f t="shared" si="1"/>
        <v>2696523.23</v>
      </c>
      <c r="K24" s="72">
        <f t="shared" ref="K24:K51" si="5">J24/C24%</f>
        <v>46.535105615573123</v>
      </c>
    </row>
    <row r="25" spans="1:11" ht="54" customHeight="1" x14ac:dyDescent="0.2">
      <c r="A25" s="36">
        <v>93078</v>
      </c>
      <c r="B25" s="45" t="s">
        <v>33</v>
      </c>
      <c r="C25" s="46">
        <v>77360456.329999998</v>
      </c>
      <c r="D25" s="46">
        <v>37326482.869999997</v>
      </c>
      <c r="E25" s="46">
        <v>10073196</v>
      </c>
      <c r="F25" s="46">
        <v>0</v>
      </c>
      <c r="G25" s="46"/>
      <c r="H25" s="46">
        <f t="shared" si="2"/>
        <v>0</v>
      </c>
      <c r="I25" s="72">
        <f t="shared" si="4"/>
        <v>0</v>
      </c>
      <c r="J25" s="46">
        <f t="shared" si="1"/>
        <v>37326482.869999997</v>
      </c>
      <c r="K25" s="72">
        <f t="shared" si="5"/>
        <v>48.250081037235262</v>
      </c>
    </row>
    <row r="26" spans="1:11" ht="72" x14ac:dyDescent="0.2">
      <c r="A26" s="36">
        <v>266101</v>
      </c>
      <c r="B26" s="45" t="s">
        <v>68</v>
      </c>
      <c r="C26" s="46">
        <v>7480883.9299999997</v>
      </c>
      <c r="D26" s="46">
        <v>2871778.21</v>
      </c>
      <c r="E26" s="46">
        <v>4609105</v>
      </c>
      <c r="F26" s="46">
        <v>0</v>
      </c>
      <c r="G26" s="46"/>
      <c r="H26" s="46">
        <f t="shared" si="2"/>
        <v>0</v>
      </c>
      <c r="I26" s="72">
        <f t="shared" si="4"/>
        <v>0</v>
      </c>
      <c r="J26" s="46">
        <f t="shared" si="1"/>
        <v>2871778.21</v>
      </c>
      <c r="K26" s="72">
        <f t="shared" si="5"/>
        <v>38.388220387747687</v>
      </c>
    </row>
    <row r="27" spans="1:11" ht="54" customHeight="1" x14ac:dyDescent="0.2">
      <c r="A27" s="36">
        <v>287453</v>
      </c>
      <c r="B27" s="45" t="s">
        <v>69</v>
      </c>
      <c r="C27" s="46">
        <v>2956150</v>
      </c>
      <c r="D27" s="46">
        <v>0</v>
      </c>
      <c r="E27" s="46">
        <v>2956150</v>
      </c>
      <c r="F27" s="46">
        <v>0</v>
      </c>
      <c r="G27" s="46"/>
      <c r="H27" s="46">
        <f t="shared" si="2"/>
        <v>0</v>
      </c>
      <c r="I27" s="72">
        <f t="shared" si="4"/>
        <v>0</v>
      </c>
      <c r="J27" s="46">
        <f t="shared" si="1"/>
        <v>0</v>
      </c>
      <c r="K27" s="72">
        <f t="shared" si="5"/>
        <v>0</v>
      </c>
    </row>
    <row r="28" spans="1:11" ht="64.5" customHeight="1" x14ac:dyDescent="0.2">
      <c r="A28" s="36">
        <v>245998</v>
      </c>
      <c r="B28" s="45" t="s">
        <v>70</v>
      </c>
      <c r="C28" s="46">
        <v>3991201.82</v>
      </c>
      <c r="D28" s="46">
        <v>1699185</v>
      </c>
      <c r="E28" s="46">
        <v>1736573</v>
      </c>
      <c r="F28" s="46">
        <v>0</v>
      </c>
      <c r="G28" s="46"/>
      <c r="H28" s="46">
        <f t="shared" si="2"/>
        <v>0</v>
      </c>
      <c r="I28" s="72">
        <f t="shared" si="4"/>
        <v>0</v>
      </c>
      <c r="J28" s="46">
        <f t="shared" si="1"/>
        <v>1699185</v>
      </c>
      <c r="K28" s="72">
        <f t="shared" si="5"/>
        <v>42.573266816159148</v>
      </c>
    </row>
    <row r="29" spans="1:11" ht="60" x14ac:dyDescent="0.2">
      <c r="A29" s="36">
        <v>268596</v>
      </c>
      <c r="B29" s="45" t="s">
        <v>71</v>
      </c>
      <c r="C29" s="46">
        <v>54949780</v>
      </c>
      <c r="D29" s="46">
        <v>0</v>
      </c>
      <c r="E29" s="46">
        <v>11757533</v>
      </c>
      <c r="F29" s="46">
        <v>0</v>
      </c>
      <c r="G29" s="46"/>
      <c r="H29" s="46">
        <f t="shared" si="2"/>
        <v>0</v>
      </c>
      <c r="I29" s="72">
        <f t="shared" si="4"/>
        <v>0</v>
      </c>
      <c r="J29" s="46">
        <f t="shared" si="1"/>
        <v>0</v>
      </c>
      <c r="K29" s="72">
        <f t="shared" si="5"/>
        <v>0</v>
      </c>
    </row>
    <row r="30" spans="1:11" ht="60" x14ac:dyDescent="0.2">
      <c r="A30" s="89">
        <v>268625</v>
      </c>
      <c r="B30" s="45" t="s">
        <v>72</v>
      </c>
      <c r="C30" s="46">
        <v>65711922</v>
      </c>
      <c r="D30" s="46">
        <v>0</v>
      </c>
      <c r="E30" s="46">
        <v>18757533</v>
      </c>
      <c r="F30" s="46">
        <v>0</v>
      </c>
      <c r="G30" s="46"/>
      <c r="H30" s="46">
        <f t="shared" si="2"/>
        <v>0</v>
      </c>
      <c r="I30" s="72">
        <f t="shared" si="4"/>
        <v>0</v>
      </c>
      <c r="J30" s="46">
        <f t="shared" si="1"/>
        <v>0</v>
      </c>
      <c r="K30" s="72">
        <f t="shared" si="5"/>
        <v>0</v>
      </c>
    </row>
    <row r="31" spans="1:11" ht="48" x14ac:dyDescent="0.2">
      <c r="A31" s="89">
        <v>288895</v>
      </c>
      <c r="B31" s="45" t="s">
        <v>34</v>
      </c>
      <c r="C31" s="46">
        <v>3194652</v>
      </c>
      <c r="D31" s="46">
        <v>0</v>
      </c>
      <c r="E31" s="46">
        <v>3194652</v>
      </c>
      <c r="F31" s="46">
        <v>0</v>
      </c>
      <c r="G31" s="46"/>
      <c r="H31" s="46">
        <f t="shared" si="2"/>
        <v>0</v>
      </c>
      <c r="I31" s="72">
        <f t="shared" si="4"/>
        <v>0</v>
      </c>
      <c r="J31" s="46">
        <f t="shared" si="1"/>
        <v>0</v>
      </c>
      <c r="K31" s="72">
        <f t="shared" si="5"/>
        <v>0</v>
      </c>
    </row>
    <row r="32" spans="1:11" ht="57.75" customHeight="1" x14ac:dyDescent="0.2">
      <c r="A32" s="89">
        <v>222295</v>
      </c>
      <c r="B32" s="45" t="s">
        <v>73</v>
      </c>
      <c r="C32" s="46">
        <v>2139000.61</v>
      </c>
      <c r="D32" s="46">
        <v>1058024.67</v>
      </c>
      <c r="E32" s="46">
        <v>994533</v>
      </c>
      <c r="F32" s="46">
        <v>0</v>
      </c>
      <c r="G32" s="46"/>
      <c r="H32" s="46">
        <f t="shared" si="2"/>
        <v>0</v>
      </c>
      <c r="I32" s="72">
        <f t="shared" si="4"/>
        <v>0</v>
      </c>
      <c r="J32" s="46">
        <f t="shared" si="1"/>
        <v>1058024.67</v>
      </c>
      <c r="K32" s="72">
        <f t="shared" si="5"/>
        <v>49.4635048280795</v>
      </c>
    </row>
    <row r="33" spans="1:11" ht="48" x14ac:dyDescent="0.2">
      <c r="A33" s="36">
        <v>131550</v>
      </c>
      <c r="B33" s="45" t="s">
        <v>28</v>
      </c>
      <c r="C33" s="46">
        <v>22565337.489999998</v>
      </c>
      <c r="D33" s="46">
        <v>10393035.16</v>
      </c>
      <c r="E33" s="46">
        <v>12153593</v>
      </c>
      <c r="F33" s="46">
        <v>0</v>
      </c>
      <c r="G33" s="46"/>
      <c r="H33" s="46">
        <f t="shared" si="2"/>
        <v>0</v>
      </c>
      <c r="I33" s="72">
        <f t="shared" si="4"/>
        <v>0</v>
      </c>
      <c r="J33" s="46">
        <f t="shared" si="1"/>
        <v>10393035.16</v>
      </c>
      <c r="K33" s="72">
        <f t="shared" si="5"/>
        <v>46.057521473391446</v>
      </c>
    </row>
    <row r="34" spans="1:11" ht="72" x14ac:dyDescent="0.2">
      <c r="A34" s="36">
        <v>245351</v>
      </c>
      <c r="B34" s="45" t="s">
        <v>74</v>
      </c>
      <c r="C34" s="46">
        <v>7499164.9400000004</v>
      </c>
      <c r="D34" s="46">
        <v>2938118.54</v>
      </c>
      <c r="E34" s="46">
        <v>3823942</v>
      </c>
      <c r="F34" s="46">
        <v>0</v>
      </c>
      <c r="G34" s="46"/>
      <c r="H34" s="46">
        <f t="shared" si="2"/>
        <v>0</v>
      </c>
      <c r="I34" s="72">
        <f t="shared" si="4"/>
        <v>0</v>
      </c>
      <c r="J34" s="46">
        <f t="shared" si="1"/>
        <v>2938118.54</v>
      </c>
      <c r="K34" s="72">
        <f t="shared" si="5"/>
        <v>39.179276139511067</v>
      </c>
    </row>
    <row r="35" spans="1:11" ht="55.5" customHeight="1" x14ac:dyDescent="0.2">
      <c r="A35" s="36">
        <v>227197</v>
      </c>
      <c r="B35" s="45" t="s">
        <v>35</v>
      </c>
      <c r="C35" s="46">
        <v>97778784.719999999</v>
      </c>
      <c r="D35" s="46">
        <v>51105155.770000003</v>
      </c>
      <c r="E35" s="46">
        <v>22022179</v>
      </c>
      <c r="F35" s="46">
        <v>0</v>
      </c>
      <c r="G35" s="46"/>
      <c r="H35" s="46">
        <f t="shared" si="2"/>
        <v>0</v>
      </c>
      <c r="I35" s="72">
        <f t="shared" si="4"/>
        <v>0</v>
      </c>
      <c r="J35" s="46">
        <f t="shared" si="1"/>
        <v>51105155.770000003</v>
      </c>
      <c r="K35" s="72">
        <f t="shared" si="5"/>
        <v>52.266098332419531</v>
      </c>
    </row>
    <row r="36" spans="1:11" ht="48" x14ac:dyDescent="0.2">
      <c r="A36" s="36">
        <v>227052</v>
      </c>
      <c r="B36" s="45" t="s">
        <v>36</v>
      </c>
      <c r="C36" s="46">
        <v>50549216.25</v>
      </c>
      <c r="D36" s="46">
        <v>31081602</v>
      </c>
      <c r="E36" s="46">
        <v>17812735</v>
      </c>
      <c r="F36" s="46">
        <v>0</v>
      </c>
      <c r="G36" s="46"/>
      <c r="H36" s="46">
        <f t="shared" si="2"/>
        <v>0</v>
      </c>
      <c r="I36" s="72">
        <f t="shared" si="4"/>
        <v>0</v>
      </c>
      <c r="J36" s="46">
        <f t="shared" si="1"/>
        <v>31081602</v>
      </c>
      <c r="K36" s="72">
        <f t="shared" si="5"/>
        <v>61.487801999303997</v>
      </c>
    </row>
    <row r="37" spans="1:11" ht="36" x14ac:dyDescent="0.2">
      <c r="A37" s="36">
        <v>227075</v>
      </c>
      <c r="B37" s="45" t="s">
        <v>37</v>
      </c>
      <c r="C37" s="46">
        <v>101389616.45</v>
      </c>
      <c r="D37" s="46">
        <v>34334687.039999999</v>
      </c>
      <c r="E37" s="46">
        <v>32169758</v>
      </c>
      <c r="F37" s="46">
        <v>0</v>
      </c>
      <c r="G37" s="46"/>
      <c r="H37" s="46">
        <f t="shared" si="2"/>
        <v>0</v>
      </c>
      <c r="I37" s="72">
        <f t="shared" si="4"/>
        <v>0</v>
      </c>
      <c r="J37" s="46">
        <f t="shared" si="1"/>
        <v>34334687.039999999</v>
      </c>
      <c r="K37" s="72">
        <f t="shared" si="5"/>
        <v>33.864105854401814</v>
      </c>
    </row>
    <row r="38" spans="1:11" ht="36" x14ac:dyDescent="0.2">
      <c r="A38" s="36">
        <v>227060</v>
      </c>
      <c r="B38" s="45" t="s">
        <v>38</v>
      </c>
      <c r="C38" s="46">
        <v>109783123.20999999</v>
      </c>
      <c r="D38" s="46">
        <v>56427585.149999999</v>
      </c>
      <c r="E38" s="46">
        <v>25377750</v>
      </c>
      <c r="F38" s="46">
        <v>0</v>
      </c>
      <c r="G38" s="46"/>
      <c r="H38" s="46">
        <f t="shared" si="2"/>
        <v>0</v>
      </c>
      <c r="I38" s="72">
        <f t="shared" si="4"/>
        <v>0</v>
      </c>
      <c r="J38" s="46">
        <f t="shared" ref="J38:J61" si="6">D38+H38</f>
        <v>56427585.149999999</v>
      </c>
      <c r="K38" s="72">
        <f t="shared" si="5"/>
        <v>51.399143602484145</v>
      </c>
    </row>
    <row r="39" spans="1:11" ht="48" x14ac:dyDescent="0.2">
      <c r="A39" s="36">
        <v>227122</v>
      </c>
      <c r="B39" s="45" t="s">
        <v>39</v>
      </c>
      <c r="C39" s="46">
        <v>46751149.670000002</v>
      </c>
      <c r="D39" s="46">
        <v>29009752.34</v>
      </c>
      <c r="E39" s="46">
        <v>17093173</v>
      </c>
      <c r="F39" s="46">
        <v>0</v>
      </c>
      <c r="G39" s="46"/>
      <c r="H39" s="46">
        <f t="shared" si="2"/>
        <v>0</v>
      </c>
      <c r="I39" s="72">
        <f t="shared" si="4"/>
        <v>0</v>
      </c>
      <c r="J39" s="46">
        <f t="shared" si="6"/>
        <v>29009752.34</v>
      </c>
      <c r="K39" s="72">
        <f t="shared" si="5"/>
        <v>62.051420221255917</v>
      </c>
    </row>
    <row r="40" spans="1:11" ht="54" customHeight="1" x14ac:dyDescent="0.2">
      <c r="A40" s="36">
        <v>303966</v>
      </c>
      <c r="B40" s="45" t="s">
        <v>47</v>
      </c>
      <c r="C40" s="46">
        <v>92290500</v>
      </c>
      <c r="D40" s="46">
        <v>0</v>
      </c>
      <c r="E40" s="46">
        <v>2917000</v>
      </c>
      <c r="F40" s="46">
        <v>0</v>
      </c>
      <c r="G40" s="46"/>
      <c r="H40" s="46">
        <f t="shared" si="2"/>
        <v>0</v>
      </c>
      <c r="I40" s="72">
        <f t="shared" si="4"/>
        <v>0</v>
      </c>
      <c r="J40" s="46">
        <f t="shared" si="6"/>
        <v>0</v>
      </c>
      <c r="K40" s="72">
        <f t="shared" si="5"/>
        <v>0</v>
      </c>
    </row>
    <row r="41" spans="1:11" ht="54" customHeight="1" x14ac:dyDescent="0.2">
      <c r="A41" s="36">
        <v>256053</v>
      </c>
      <c r="B41" s="45" t="s">
        <v>48</v>
      </c>
      <c r="C41" s="46">
        <v>1095260.19</v>
      </c>
      <c r="D41" s="46">
        <v>598688.06999999995</v>
      </c>
      <c r="E41" s="46">
        <v>9548</v>
      </c>
      <c r="F41" s="46">
        <v>0</v>
      </c>
      <c r="G41" s="46"/>
      <c r="H41" s="46">
        <f t="shared" si="2"/>
        <v>0</v>
      </c>
      <c r="I41" s="72">
        <f t="shared" si="4"/>
        <v>0</v>
      </c>
      <c r="J41" s="46">
        <f t="shared" si="6"/>
        <v>598688.06999999995</v>
      </c>
      <c r="K41" s="72">
        <f t="shared" si="5"/>
        <v>54.661721065567072</v>
      </c>
    </row>
    <row r="42" spans="1:11" ht="54" customHeight="1" x14ac:dyDescent="0.2">
      <c r="A42" s="36">
        <v>256869</v>
      </c>
      <c r="B42" s="45" t="s">
        <v>75</v>
      </c>
      <c r="C42" s="46">
        <v>25886132</v>
      </c>
      <c r="D42" s="46">
        <v>0</v>
      </c>
      <c r="E42" s="46">
        <v>4966000</v>
      </c>
      <c r="F42" s="46">
        <v>0</v>
      </c>
      <c r="G42" s="46"/>
      <c r="H42" s="46">
        <f t="shared" si="2"/>
        <v>0</v>
      </c>
      <c r="I42" s="72">
        <f t="shared" si="4"/>
        <v>0</v>
      </c>
      <c r="J42" s="46">
        <f t="shared" si="6"/>
        <v>0</v>
      </c>
      <c r="K42" s="72">
        <f t="shared" si="5"/>
        <v>0</v>
      </c>
    </row>
    <row r="43" spans="1:11" ht="60" x14ac:dyDescent="0.2">
      <c r="A43" s="36">
        <v>272797</v>
      </c>
      <c r="B43" s="45" t="s">
        <v>76</v>
      </c>
      <c r="C43" s="46">
        <v>6160666.3200000003</v>
      </c>
      <c r="D43" s="46">
        <v>3503117</v>
      </c>
      <c r="E43" s="46">
        <v>1781770</v>
      </c>
      <c r="F43" s="46">
        <v>0</v>
      </c>
      <c r="G43" s="46"/>
      <c r="H43" s="46">
        <f t="shared" si="2"/>
        <v>0</v>
      </c>
      <c r="I43" s="72">
        <f t="shared" si="4"/>
        <v>0</v>
      </c>
      <c r="J43" s="46">
        <f t="shared" si="6"/>
        <v>3503117</v>
      </c>
      <c r="K43" s="72">
        <f t="shared" si="5"/>
        <v>56.862631703123952</v>
      </c>
    </row>
    <row r="44" spans="1:11" ht="48" x14ac:dyDescent="0.2">
      <c r="A44" s="36">
        <v>294424</v>
      </c>
      <c r="B44" s="45" t="s">
        <v>77</v>
      </c>
      <c r="C44" s="46">
        <v>62071451</v>
      </c>
      <c r="D44" s="46">
        <v>0</v>
      </c>
      <c r="E44" s="46">
        <v>4816000</v>
      </c>
      <c r="F44" s="46">
        <v>0</v>
      </c>
      <c r="G44" s="46"/>
      <c r="H44" s="46">
        <f t="shared" si="2"/>
        <v>0</v>
      </c>
      <c r="I44" s="72">
        <f t="shared" si="4"/>
        <v>0</v>
      </c>
      <c r="J44" s="46">
        <f t="shared" si="6"/>
        <v>0</v>
      </c>
      <c r="K44" s="72">
        <f t="shared" si="5"/>
        <v>0</v>
      </c>
    </row>
    <row r="45" spans="1:11" ht="36" x14ac:dyDescent="0.2">
      <c r="A45" s="36">
        <v>32634</v>
      </c>
      <c r="B45" s="45" t="s">
        <v>78</v>
      </c>
      <c r="C45" s="46">
        <v>10136791</v>
      </c>
      <c r="D45" s="46">
        <v>5450967.75</v>
      </c>
      <c r="E45" s="46">
        <v>76596849</v>
      </c>
      <c r="F45" s="46">
        <v>0</v>
      </c>
      <c r="G45" s="46"/>
      <c r="H45" s="46">
        <f t="shared" si="2"/>
        <v>0</v>
      </c>
      <c r="I45" s="72">
        <f t="shared" si="4"/>
        <v>0</v>
      </c>
      <c r="J45" s="46">
        <f t="shared" si="6"/>
        <v>5450967.75</v>
      </c>
      <c r="K45" s="72">
        <f t="shared" si="5"/>
        <v>53.774096259851859</v>
      </c>
    </row>
    <row r="46" spans="1:11" ht="36" x14ac:dyDescent="0.2">
      <c r="A46" s="36">
        <v>155616</v>
      </c>
      <c r="B46" s="45" t="s">
        <v>79</v>
      </c>
      <c r="C46" s="46">
        <v>370863395.13999999</v>
      </c>
      <c r="D46" s="46">
        <v>7453646</v>
      </c>
      <c r="E46" s="46">
        <v>95529964</v>
      </c>
      <c r="F46" s="46">
        <v>0</v>
      </c>
      <c r="G46" s="46"/>
      <c r="H46" s="46">
        <f t="shared" si="2"/>
        <v>0</v>
      </c>
      <c r="I46" s="72">
        <f t="shared" si="4"/>
        <v>0</v>
      </c>
      <c r="J46" s="46">
        <f t="shared" si="6"/>
        <v>7453646</v>
      </c>
      <c r="K46" s="72">
        <f t="shared" si="5"/>
        <v>2.0098090287897699</v>
      </c>
    </row>
    <row r="47" spans="1:11" ht="84" x14ac:dyDescent="0.2">
      <c r="A47" s="36">
        <v>316436</v>
      </c>
      <c r="B47" s="45" t="s">
        <v>54</v>
      </c>
      <c r="C47" s="46">
        <v>287785</v>
      </c>
      <c r="D47" s="46">
        <v>0</v>
      </c>
      <c r="E47" s="46">
        <v>224000</v>
      </c>
      <c r="F47" s="46">
        <v>0</v>
      </c>
      <c r="G47" s="46"/>
      <c r="H47" s="46">
        <f t="shared" si="2"/>
        <v>0</v>
      </c>
      <c r="I47" s="72">
        <f t="shared" si="4"/>
        <v>0</v>
      </c>
      <c r="J47" s="46">
        <f t="shared" si="6"/>
        <v>0</v>
      </c>
      <c r="K47" s="72">
        <f t="shared" si="5"/>
        <v>0</v>
      </c>
    </row>
    <row r="48" spans="1:11" ht="84" x14ac:dyDescent="0.2">
      <c r="A48" s="36">
        <v>316441</v>
      </c>
      <c r="B48" s="45" t="s">
        <v>55</v>
      </c>
      <c r="C48" s="46">
        <v>287785</v>
      </c>
      <c r="D48" s="46">
        <v>0</v>
      </c>
      <c r="E48" s="46">
        <v>224000</v>
      </c>
      <c r="F48" s="46">
        <v>0</v>
      </c>
      <c r="G48" s="46"/>
      <c r="H48" s="46">
        <f t="shared" si="2"/>
        <v>0</v>
      </c>
      <c r="I48" s="72">
        <f t="shared" si="4"/>
        <v>0</v>
      </c>
      <c r="J48" s="46">
        <f t="shared" si="6"/>
        <v>0</v>
      </c>
      <c r="K48" s="72">
        <f t="shared" si="5"/>
        <v>0</v>
      </c>
    </row>
    <row r="49" spans="1:12" ht="48" x14ac:dyDescent="0.2">
      <c r="A49" s="89">
        <v>321841</v>
      </c>
      <c r="B49" s="130" t="s">
        <v>80</v>
      </c>
      <c r="C49" s="131">
        <v>1732910</v>
      </c>
      <c r="D49" s="131">
        <v>0</v>
      </c>
      <c r="E49" s="131">
        <v>1732910</v>
      </c>
      <c r="F49" s="131">
        <v>0</v>
      </c>
      <c r="G49" s="131"/>
      <c r="H49" s="131">
        <f t="shared" si="2"/>
        <v>0</v>
      </c>
      <c r="I49" s="72">
        <f t="shared" si="4"/>
        <v>0</v>
      </c>
      <c r="J49" s="46">
        <f t="shared" si="6"/>
        <v>0</v>
      </c>
      <c r="K49" s="72">
        <f t="shared" si="5"/>
        <v>0</v>
      </c>
    </row>
    <row r="50" spans="1:12" ht="48" x14ac:dyDescent="0.2">
      <c r="A50" s="36">
        <v>327905</v>
      </c>
      <c r="B50" s="130" t="s">
        <v>93</v>
      </c>
      <c r="C50" s="46">
        <v>63299811</v>
      </c>
      <c r="D50" s="46">
        <v>0</v>
      </c>
      <c r="E50" s="131">
        <v>16000000</v>
      </c>
      <c r="F50" s="46">
        <v>0</v>
      </c>
      <c r="G50" s="46"/>
      <c r="H50" s="46">
        <f t="shared" si="2"/>
        <v>0</v>
      </c>
      <c r="I50" s="72">
        <f t="shared" si="4"/>
        <v>0</v>
      </c>
      <c r="J50" s="46">
        <f t="shared" si="6"/>
        <v>0</v>
      </c>
      <c r="K50" s="72">
        <f t="shared" si="5"/>
        <v>0</v>
      </c>
    </row>
    <row r="51" spans="1:12" ht="48" x14ac:dyDescent="0.2">
      <c r="A51" s="36">
        <v>159298</v>
      </c>
      <c r="B51" s="130" t="s">
        <v>94</v>
      </c>
      <c r="C51" s="46">
        <v>71944623</v>
      </c>
      <c r="D51" s="46">
        <v>0</v>
      </c>
      <c r="E51" s="131">
        <v>31000000</v>
      </c>
      <c r="F51" s="46">
        <v>0</v>
      </c>
      <c r="G51" s="46"/>
      <c r="H51" s="46">
        <f t="shared" si="2"/>
        <v>0</v>
      </c>
      <c r="I51" s="72">
        <f t="shared" si="4"/>
        <v>0</v>
      </c>
      <c r="J51" s="46">
        <f t="shared" si="6"/>
        <v>0</v>
      </c>
      <c r="K51" s="72">
        <f t="shared" si="5"/>
        <v>0</v>
      </c>
    </row>
    <row r="52" spans="1:12" ht="26.25" customHeight="1" x14ac:dyDescent="0.2">
      <c r="A52" s="132"/>
      <c r="B52" s="133" t="s">
        <v>49</v>
      </c>
      <c r="C52" s="133"/>
      <c r="D52" s="134">
        <f>SUM(D53:D59)</f>
        <v>10959891.079999998</v>
      </c>
      <c r="E52" s="134">
        <f>SUM(E53:E59)</f>
        <v>22163510</v>
      </c>
      <c r="F52" s="134">
        <v>0</v>
      </c>
      <c r="G52" s="134">
        <f>SUM(G53:G59)</f>
        <v>0</v>
      </c>
      <c r="H52" s="134">
        <f t="shared" si="2"/>
        <v>0</v>
      </c>
      <c r="I52" s="108">
        <f t="shared" si="4"/>
        <v>0</v>
      </c>
      <c r="J52" s="51">
        <f t="shared" si="6"/>
        <v>10959891.079999998</v>
      </c>
      <c r="K52" s="51"/>
      <c r="L52" s="34"/>
    </row>
    <row r="53" spans="1:12" ht="60" x14ac:dyDescent="0.2">
      <c r="A53" s="36">
        <v>66385</v>
      </c>
      <c r="B53" s="45" t="s">
        <v>50</v>
      </c>
      <c r="C53" s="46">
        <v>11574362</v>
      </c>
      <c r="D53" s="46">
        <v>8293919.4900000002</v>
      </c>
      <c r="E53" s="46">
        <v>273413</v>
      </c>
      <c r="F53" s="46">
        <v>0</v>
      </c>
      <c r="G53" s="46"/>
      <c r="H53" s="46">
        <f t="shared" si="2"/>
        <v>0</v>
      </c>
      <c r="I53" s="72">
        <f t="shared" si="4"/>
        <v>0</v>
      </c>
      <c r="J53" s="46">
        <f t="shared" si="6"/>
        <v>8293919.4900000002</v>
      </c>
      <c r="K53" s="72">
        <f t="shared" ref="K53:K59" si="7">J53/C53%</f>
        <v>71.65768177978191</v>
      </c>
    </row>
    <row r="54" spans="1:12" ht="72" x14ac:dyDescent="0.2">
      <c r="A54" s="36">
        <v>108527</v>
      </c>
      <c r="B54" s="45" t="s">
        <v>30</v>
      </c>
      <c r="C54" s="46">
        <v>2725244.36</v>
      </c>
      <c r="D54" s="46">
        <v>2149316</v>
      </c>
      <c r="E54" s="46">
        <v>266381</v>
      </c>
      <c r="F54" s="46">
        <v>0</v>
      </c>
      <c r="G54" s="46">
        <v>0</v>
      </c>
      <c r="H54" s="46">
        <f t="shared" si="2"/>
        <v>0</v>
      </c>
      <c r="I54" s="72">
        <f t="shared" si="4"/>
        <v>0</v>
      </c>
      <c r="J54" s="46">
        <f t="shared" si="6"/>
        <v>2149316</v>
      </c>
      <c r="K54" s="72">
        <f t="shared" si="7"/>
        <v>78.866909387897977</v>
      </c>
    </row>
    <row r="55" spans="1:12" ht="54" customHeight="1" x14ac:dyDescent="0.2">
      <c r="A55" s="36">
        <v>111234</v>
      </c>
      <c r="B55" s="45" t="s">
        <v>15</v>
      </c>
      <c r="C55" s="46">
        <v>14669819.58</v>
      </c>
      <c r="D55" s="46">
        <v>435887.18</v>
      </c>
      <c r="E55" s="46">
        <v>10869113</v>
      </c>
      <c r="F55" s="46">
        <v>0</v>
      </c>
      <c r="G55" s="46"/>
      <c r="H55" s="46">
        <f t="shared" si="2"/>
        <v>0</v>
      </c>
      <c r="I55" s="72">
        <f t="shared" si="4"/>
        <v>0</v>
      </c>
      <c r="J55" s="46">
        <f t="shared" si="6"/>
        <v>435887.18</v>
      </c>
      <c r="K55" s="72">
        <f t="shared" si="7"/>
        <v>2.9713192968934936</v>
      </c>
    </row>
    <row r="56" spans="1:12" ht="54" customHeight="1" x14ac:dyDescent="0.2">
      <c r="A56" s="36">
        <v>135106</v>
      </c>
      <c r="B56" s="45" t="s">
        <v>32</v>
      </c>
      <c r="C56" s="46">
        <v>1187524.8500000001</v>
      </c>
      <c r="D56" s="46">
        <v>21350.62</v>
      </c>
      <c r="E56" s="46">
        <v>1104979</v>
      </c>
      <c r="F56" s="46">
        <v>0</v>
      </c>
      <c r="G56" s="46"/>
      <c r="H56" s="46">
        <f t="shared" si="2"/>
        <v>0</v>
      </c>
      <c r="I56" s="72">
        <f t="shared" si="4"/>
        <v>0</v>
      </c>
      <c r="J56" s="46">
        <f t="shared" si="6"/>
        <v>21350.62</v>
      </c>
      <c r="K56" s="72">
        <f t="shared" si="7"/>
        <v>1.7979093237501511</v>
      </c>
    </row>
    <row r="57" spans="1:12" ht="69" customHeight="1" x14ac:dyDescent="0.2">
      <c r="A57" s="36">
        <v>106725</v>
      </c>
      <c r="B57" s="45" t="s">
        <v>31</v>
      </c>
      <c r="C57" s="46">
        <v>2025773</v>
      </c>
      <c r="D57" s="46">
        <v>59417.79</v>
      </c>
      <c r="E57" s="46">
        <v>1966355</v>
      </c>
      <c r="F57" s="46">
        <v>0</v>
      </c>
      <c r="G57" s="46"/>
      <c r="H57" s="46">
        <f t="shared" si="2"/>
        <v>0</v>
      </c>
      <c r="I57" s="72">
        <f t="shared" si="4"/>
        <v>0</v>
      </c>
      <c r="J57" s="46">
        <f t="shared" si="6"/>
        <v>59417.79</v>
      </c>
      <c r="K57" s="72">
        <f t="shared" si="7"/>
        <v>2.9330922072710024</v>
      </c>
    </row>
    <row r="58" spans="1:12" ht="69" customHeight="1" x14ac:dyDescent="0.2">
      <c r="A58" s="36">
        <v>210935</v>
      </c>
      <c r="B58" s="45" t="s">
        <v>87</v>
      </c>
      <c r="C58" s="46">
        <v>2388596</v>
      </c>
      <c r="D58" s="46">
        <v>0</v>
      </c>
      <c r="E58" s="46">
        <v>2104045</v>
      </c>
      <c r="F58" s="46">
        <v>0</v>
      </c>
      <c r="G58" s="46"/>
      <c r="H58" s="46">
        <f t="shared" si="2"/>
        <v>0</v>
      </c>
      <c r="I58" s="72">
        <f t="shared" si="4"/>
        <v>0</v>
      </c>
      <c r="J58" s="46">
        <f t="shared" si="6"/>
        <v>0</v>
      </c>
      <c r="K58" s="72">
        <f t="shared" si="7"/>
        <v>0</v>
      </c>
    </row>
    <row r="59" spans="1:12" ht="69" customHeight="1" x14ac:dyDescent="0.2">
      <c r="A59" s="36">
        <v>71544</v>
      </c>
      <c r="B59" s="45" t="s">
        <v>88</v>
      </c>
      <c r="C59" s="46">
        <v>6770877</v>
      </c>
      <c r="D59" s="46">
        <v>0</v>
      </c>
      <c r="E59" s="46">
        <v>5579224</v>
      </c>
      <c r="F59" s="46">
        <v>0</v>
      </c>
      <c r="G59" s="46"/>
      <c r="H59" s="46">
        <f t="shared" si="2"/>
        <v>0</v>
      </c>
      <c r="I59" s="72">
        <f t="shared" si="4"/>
        <v>0</v>
      </c>
      <c r="J59" s="46">
        <f t="shared" si="6"/>
        <v>0</v>
      </c>
      <c r="K59" s="72">
        <f t="shared" si="7"/>
        <v>0</v>
      </c>
    </row>
    <row r="60" spans="1:12" ht="29.25" customHeight="1" x14ac:dyDescent="0.2">
      <c r="A60" s="54"/>
      <c r="B60" s="49" t="s">
        <v>9</v>
      </c>
      <c r="C60" s="50"/>
      <c r="D60" s="106">
        <f>SUM(D61:D61)</f>
        <v>17443619</v>
      </c>
      <c r="E60" s="51">
        <f>SUM(E61:E61)</f>
        <v>66249648</v>
      </c>
      <c r="F60" s="51">
        <v>0</v>
      </c>
      <c r="G60" s="51">
        <f>G61</f>
        <v>44250</v>
      </c>
      <c r="H60" s="51">
        <f t="shared" si="2"/>
        <v>44250</v>
      </c>
      <c r="I60" s="44">
        <f t="shared" si="4"/>
        <v>6.6792807714238719E-2</v>
      </c>
      <c r="J60" s="51">
        <f t="shared" si="6"/>
        <v>17487869</v>
      </c>
      <c r="K60" s="44"/>
    </row>
    <row r="61" spans="1:12" ht="23.25" customHeight="1" x14ac:dyDescent="0.2">
      <c r="A61" s="52"/>
      <c r="B61" s="45" t="s">
        <v>22</v>
      </c>
      <c r="C61" s="46"/>
      <c r="D61" s="129">
        <v>17443619</v>
      </c>
      <c r="E61" s="46">
        <v>66249648</v>
      </c>
      <c r="F61" s="46">
        <v>0</v>
      </c>
      <c r="G61" s="46">
        <v>44250</v>
      </c>
      <c r="H61" s="46">
        <f t="shared" si="2"/>
        <v>44250</v>
      </c>
      <c r="I61" s="47">
        <f t="shared" si="4"/>
        <v>6.6792807714238719E-2</v>
      </c>
      <c r="J61" s="46">
        <f t="shared" si="6"/>
        <v>17487869</v>
      </c>
      <c r="K61" s="72"/>
      <c r="L61" s="123"/>
    </row>
    <row r="62" spans="1:12" ht="12.75" x14ac:dyDescent="0.2">
      <c r="A62" s="99"/>
      <c r="B62" s="90"/>
      <c r="C62" s="97"/>
      <c r="D62" s="100"/>
      <c r="E62" s="101"/>
      <c r="F62" s="101"/>
      <c r="G62" s="97"/>
      <c r="H62" s="102"/>
      <c r="I62" s="103"/>
      <c r="J62" s="100"/>
      <c r="K62" s="104"/>
    </row>
    <row r="63" spans="1:12" s="62" customFormat="1" ht="12" x14ac:dyDescent="0.2">
      <c r="A63" s="135" t="s">
        <v>16</v>
      </c>
      <c r="B63" s="136"/>
      <c r="C63" s="137"/>
      <c r="D63" s="137"/>
      <c r="E63" s="105"/>
      <c r="F63" s="81"/>
      <c r="G63" s="77"/>
      <c r="H63" s="77"/>
      <c r="I63" s="78"/>
      <c r="J63" s="79"/>
      <c r="K63" s="78"/>
      <c r="L63" s="35"/>
    </row>
    <row r="64" spans="1:12" s="62" customFormat="1" ht="12" x14ac:dyDescent="0.2">
      <c r="A64" s="138" t="s">
        <v>11</v>
      </c>
      <c r="B64" s="139"/>
      <c r="C64" s="137"/>
      <c r="D64" s="137"/>
      <c r="E64" s="105"/>
      <c r="F64" s="81"/>
      <c r="G64" s="77"/>
      <c r="H64" s="77"/>
      <c r="I64" s="78"/>
      <c r="J64" s="79"/>
      <c r="K64" s="78"/>
      <c r="L64" s="35"/>
    </row>
    <row r="65" spans="1:12" s="62" customFormat="1" ht="12" x14ac:dyDescent="0.2">
      <c r="A65" s="140"/>
      <c r="B65" s="149" t="s">
        <v>95</v>
      </c>
      <c r="C65" s="150"/>
      <c r="D65" s="150"/>
      <c r="E65" s="105"/>
      <c r="F65" s="81"/>
      <c r="G65" s="77"/>
      <c r="H65" s="77"/>
      <c r="I65" s="78"/>
      <c r="J65" s="79"/>
      <c r="K65" s="78"/>
      <c r="L65" s="35"/>
    </row>
    <row r="66" spans="1:12" s="62" customFormat="1" ht="12" x14ac:dyDescent="0.2">
      <c r="A66" s="97"/>
      <c r="B66" s="97"/>
      <c r="C66" s="80"/>
      <c r="D66" s="80"/>
      <c r="E66" s="105"/>
      <c r="F66" s="81"/>
      <c r="G66" s="77"/>
      <c r="H66" s="77"/>
      <c r="I66" s="78"/>
      <c r="J66" s="79"/>
      <c r="K66" s="78"/>
      <c r="L66" s="35"/>
    </row>
    <row r="67" spans="1:12" ht="20.25" customHeight="1" x14ac:dyDescent="0.2"/>
    <row r="68" spans="1:12" ht="20.25" customHeight="1" x14ac:dyDescent="0.2"/>
    <row r="69" spans="1:12" ht="20.25" customHeight="1" x14ac:dyDescent="0.2"/>
    <row r="70" spans="1:12" ht="20.25" customHeight="1" x14ac:dyDescent="0.2"/>
    <row r="71" spans="1:12" ht="20.25" customHeight="1" x14ac:dyDescent="0.2"/>
    <row r="72" spans="1:12" ht="20.25" customHeight="1" x14ac:dyDescent="0.2"/>
    <row r="73" spans="1:12" ht="20.25" customHeight="1" x14ac:dyDescent="0.2"/>
    <row r="74" spans="1:12" ht="20.25" customHeight="1" x14ac:dyDescent="0.2"/>
    <row r="75" spans="1:12" ht="20.25" customHeight="1" x14ac:dyDescent="0.2"/>
    <row r="76" spans="1:12" ht="20.25" customHeight="1" x14ac:dyDescent="0.2"/>
    <row r="77" spans="1:12" ht="20.25" customHeight="1" x14ac:dyDescent="0.2"/>
    <row r="78" spans="1:12" ht="20.25" customHeight="1" x14ac:dyDescent="0.2"/>
    <row r="79" spans="1:12" ht="20.25" customHeight="1" x14ac:dyDescent="0.2"/>
    <row r="80" spans="1:12" ht="20.25" customHeight="1" x14ac:dyDescent="0.2"/>
    <row r="81" ht="20.25" customHeight="1" x14ac:dyDescent="0.2"/>
    <row r="82" ht="20.25" customHeight="1" x14ac:dyDescent="0.2"/>
    <row r="83" ht="20.25" customHeight="1" x14ac:dyDescent="0.2"/>
    <row r="84" ht="20.25" customHeight="1" x14ac:dyDescent="0.2"/>
    <row r="85" ht="20.25" customHeight="1" x14ac:dyDescent="0.2"/>
    <row r="86" ht="20.25" customHeight="1" x14ac:dyDescent="0.2"/>
    <row r="87" ht="20.25" customHeight="1" x14ac:dyDescent="0.2"/>
    <row r="88" ht="20.25" customHeight="1" x14ac:dyDescent="0.2"/>
    <row r="89" ht="20.25" customHeight="1" x14ac:dyDescent="0.2"/>
    <row r="90" ht="20.25" customHeight="1" x14ac:dyDescent="0.2"/>
    <row r="91" ht="20.25" customHeight="1" x14ac:dyDescent="0.2"/>
    <row r="92" ht="20.25" customHeight="1" x14ac:dyDescent="0.2"/>
    <row r="93" ht="20.25" customHeight="1" x14ac:dyDescent="0.2"/>
    <row r="94" ht="20.25" customHeight="1" x14ac:dyDescent="0.2"/>
    <row r="95" ht="20.25" customHeight="1" x14ac:dyDescent="0.2"/>
    <row r="96" ht="20.25" customHeight="1" x14ac:dyDescent="0.2"/>
    <row r="97" ht="20.25" customHeight="1" x14ac:dyDescent="0.2"/>
    <row r="98" ht="20.25" customHeight="1" x14ac:dyDescent="0.2"/>
    <row r="99" ht="20.25" customHeight="1" x14ac:dyDescent="0.2"/>
    <row r="100" ht="20.25" customHeight="1" x14ac:dyDescent="0.2"/>
    <row r="101" ht="20.25" customHeight="1" x14ac:dyDescent="0.2"/>
    <row r="102" ht="20.25" customHeight="1" x14ac:dyDescent="0.2"/>
    <row r="103" ht="20.25" customHeight="1" x14ac:dyDescent="0.2"/>
    <row r="104" ht="20.25" customHeight="1" x14ac:dyDescent="0.2"/>
    <row r="105" ht="20.25" customHeight="1" x14ac:dyDescent="0.2"/>
    <row r="106" ht="20.25" customHeight="1" x14ac:dyDescent="0.2"/>
    <row r="107" ht="20.25" customHeight="1" x14ac:dyDescent="0.2"/>
    <row r="108" ht="20.25" customHeight="1" x14ac:dyDescent="0.2"/>
    <row r="109" ht="20.25" customHeight="1" x14ac:dyDescent="0.2"/>
    <row r="110" ht="20.25" customHeight="1" x14ac:dyDescent="0.2"/>
    <row r="111" ht="20.25" customHeight="1" x14ac:dyDescent="0.2"/>
    <row r="112" ht="20.25" customHeight="1" x14ac:dyDescent="0.2"/>
    <row r="113" ht="20.25" customHeight="1" x14ac:dyDescent="0.2"/>
    <row r="114" ht="20.25" customHeight="1" x14ac:dyDescent="0.2"/>
    <row r="115" ht="20.25" customHeight="1" x14ac:dyDescent="0.2"/>
    <row r="116" ht="20.25" customHeight="1" x14ac:dyDescent="0.2"/>
    <row r="117" ht="20.25" customHeight="1" x14ac:dyDescent="0.2"/>
    <row r="118" ht="20.25" customHeight="1" x14ac:dyDescent="0.2"/>
    <row r="119" ht="20.25" customHeight="1" x14ac:dyDescent="0.2"/>
    <row r="120" ht="20.25" customHeight="1" x14ac:dyDescent="0.2"/>
    <row r="121" ht="20.25" customHeight="1" x14ac:dyDescent="0.2"/>
    <row r="122" ht="20.25" customHeight="1" x14ac:dyDescent="0.2"/>
    <row r="123" ht="20.25" customHeight="1" x14ac:dyDescent="0.2"/>
    <row r="124" ht="20.25" customHeight="1" x14ac:dyDescent="0.2"/>
    <row r="125" ht="20.25" customHeight="1" x14ac:dyDescent="0.2"/>
    <row r="126" ht="20.25" customHeight="1" x14ac:dyDescent="0.2"/>
    <row r="127" ht="20.25" customHeight="1" x14ac:dyDescent="0.2"/>
    <row r="128" ht="20.25" customHeight="1" x14ac:dyDescent="0.2"/>
    <row r="129" ht="20.25" customHeight="1" x14ac:dyDescent="0.2"/>
    <row r="130" ht="20.25" customHeight="1" x14ac:dyDescent="0.2"/>
    <row r="131" ht="20.25" customHeight="1" x14ac:dyDescent="0.2"/>
    <row r="132" ht="20.25" customHeight="1" x14ac:dyDescent="0.2"/>
    <row r="133" ht="20.25" customHeight="1" x14ac:dyDescent="0.2"/>
    <row r="134" ht="20.25" customHeight="1" x14ac:dyDescent="0.2"/>
    <row r="135" ht="20.25" customHeight="1" x14ac:dyDescent="0.2"/>
    <row r="136" ht="20.25" customHeight="1" x14ac:dyDescent="0.2"/>
    <row r="137" ht="20.25" customHeight="1" x14ac:dyDescent="0.2"/>
    <row r="138" ht="20.25" customHeight="1" x14ac:dyDescent="0.2"/>
    <row r="139" ht="20.25" customHeight="1" x14ac:dyDescent="0.2"/>
    <row r="140" ht="20.25" customHeight="1" x14ac:dyDescent="0.2"/>
    <row r="141" ht="20.25" customHeight="1" x14ac:dyDescent="0.2"/>
    <row r="142" ht="20.25" customHeight="1" x14ac:dyDescent="0.2"/>
    <row r="143" ht="20.25" customHeight="1" x14ac:dyDescent="0.2"/>
    <row r="144" ht="20.25" customHeight="1" x14ac:dyDescent="0.2"/>
    <row r="145" ht="20.25" customHeight="1" x14ac:dyDescent="0.2"/>
    <row r="146" ht="20.25" customHeight="1" x14ac:dyDescent="0.2"/>
    <row r="147" ht="20.25" customHeight="1" x14ac:dyDescent="0.2"/>
    <row r="148" ht="20.25" customHeight="1" x14ac:dyDescent="0.2"/>
    <row r="149" ht="20.25" customHeight="1" x14ac:dyDescent="0.2"/>
    <row r="150" ht="20.25" customHeight="1" x14ac:dyDescent="0.2"/>
    <row r="151" ht="20.25" customHeight="1" x14ac:dyDescent="0.2"/>
    <row r="152" ht="20.25" customHeight="1" x14ac:dyDescent="0.2"/>
    <row r="153" ht="20.25" customHeight="1" x14ac:dyDescent="0.2"/>
    <row r="154" ht="20.25" customHeight="1" x14ac:dyDescent="0.2"/>
    <row r="155" ht="20.25" customHeight="1" x14ac:dyDescent="0.2"/>
    <row r="156" ht="20.25" customHeight="1" x14ac:dyDescent="0.2"/>
    <row r="157" ht="20.25" customHeight="1" x14ac:dyDescent="0.2"/>
    <row r="158" ht="20.25" customHeight="1" x14ac:dyDescent="0.2"/>
    <row r="159" ht="20.25" customHeight="1" x14ac:dyDescent="0.2"/>
    <row r="160" ht="20.25" customHeight="1" x14ac:dyDescent="0.2"/>
    <row r="161" ht="20.25" customHeight="1" x14ac:dyDescent="0.2"/>
    <row r="162" ht="20.25" customHeight="1" x14ac:dyDescent="0.2"/>
    <row r="163" ht="20.25" customHeight="1" x14ac:dyDescent="0.2"/>
    <row r="164" ht="20.25" customHeight="1" x14ac:dyDescent="0.2"/>
    <row r="165" ht="20.25" customHeight="1" x14ac:dyDescent="0.2"/>
    <row r="166" ht="20.25" customHeight="1" x14ac:dyDescent="0.2"/>
    <row r="167" ht="20.25" customHeight="1" x14ac:dyDescent="0.2"/>
    <row r="168" ht="20.25" customHeight="1" x14ac:dyDescent="0.2"/>
    <row r="169" ht="20.25" customHeight="1" x14ac:dyDescent="0.2"/>
    <row r="170" ht="20.25" customHeight="1" x14ac:dyDescent="0.2"/>
    <row r="171" ht="20.25" customHeight="1" x14ac:dyDescent="0.2"/>
    <row r="172" ht="20.25" customHeight="1" x14ac:dyDescent="0.2"/>
    <row r="173" ht="20.25" customHeight="1" x14ac:dyDescent="0.2"/>
    <row r="174" ht="20.25" customHeight="1" x14ac:dyDescent="0.2"/>
    <row r="175" ht="20.25" customHeight="1" x14ac:dyDescent="0.2"/>
    <row r="176" ht="20.25" customHeight="1" x14ac:dyDescent="0.2"/>
    <row r="177" ht="20.25" customHeight="1" x14ac:dyDescent="0.2"/>
    <row r="178" ht="20.25" customHeight="1" x14ac:dyDescent="0.2"/>
    <row r="179" ht="20.25" customHeight="1" x14ac:dyDescent="0.2"/>
    <row r="180" ht="20.25" customHeight="1" x14ac:dyDescent="0.2"/>
    <row r="181" ht="20.25" customHeight="1" x14ac:dyDescent="0.2"/>
    <row r="182" ht="20.25" customHeight="1" x14ac:dyDescent="0.2"/>
    <row r="183" ht="20.25" customHeight="1" x14ac:dyDescent="0.2"/>
    <row r="184" ht="20.25" customHeight="1" x14ac:dyDescent="0.2"/>
    <row r="185" ht="20.25" customHeight="1" x14ac:dyDescent="0.2"/>
    <row r="186" ht="20.25" customHeight="1" x14ac:dyDescent="0.2"/>
    <row r="187" ht="20.25" customHeight="1" x14ac:dyDescent="0.2"/>
    <row r="188" ht="20.25" customHeight="1" x14ac:dyDescent="0.2"/>
    <row r="189" ht="20.25" customHeight="1" x14ac:dyDescent="0.2"/>
    <row r="190" ht="20.25" customHeight="1" x14ac:dyDescent="0.2"/>
    <row r="191" ht="20.25" customHeight="1" x14ac:dyDescent="0.2"/>
    <row r="192" ht="20.25" customHeight="1" x14ac:dyDescent="0.2"/>
    <row r="193" ht="20.25" customHeight="1" x14ac:dyDescent="0.2"/>
    <row r="194" ht="20.25" customHeight="1" x14ac:dyDescent="0.2"/>
    <row r="195" ht="20.25" customHeight="1" x14ac:dyDescent="0.2"/>
    <row r="196" ht="20.25" customHeight="1" x14ac:dyDescent="0.2"/>
    <row r="197" ht="20.25" customHeight="1" x14ac:dyDescent="0.2"/>
    <row r="198" ht="20.25" customHeight="1" x14ac:dyDescent="0.2"/>
    <row r="199" ht="20.25" customHeight="1" x14ac:dyDescent="0.2"/>
    <row r="200" ht="20.25" customHeight="1" x14ac:dyDescent="0.2"/>
    <row r="201" ht="20.25" customHeight="1" x14ac:dyDescent="0.2"/>
    <row r="202" ht="20.25" customHeight="1" x14ac:dyDescent="0.2"/>
    <row r="203" ht="20.25" customHeight="1" x14ac:dyDescent="0.2"/>
    <row r="204" ht="20.25" customHeight="1" x14ac:dyDescent="0.2"/>
    <row r="205" ht="20.25" customHeight="1" x14ac:dyDescent="0.2"/>
    <row r="206" ht="20.25" customHeight="1" x14ac:dyDescent="0.2"/>
    <row r="207" ht="20.25" customHeight="1" x14ac:dyDescent="0.2"/>
    <row r="208" ht="20.25" customHeight="1" x14ac:dyDescent="0.2"/>
    <row r="209" ht="20.25" customHeight="1" x14ac:dyDescent="0.2"/>
    <row r="210" ht="20.25" customHeight="1" x14ac:dyDescent="0.2"/>
    <row r="211" ht="20.25" customHeight="1" x14ac:dyDescent="0.2"/>
    <row r="212" ht="20.25" customHeight="1" x14ac:dyDescent="0.2"/>
    <row r="213" ht="20.25" customHeight="1" x14ac:dyDescent="0.2"/>
    <row r="214" ht="20.25" customHeight="1" x14ac:dyDescent="0.2"/>
    <row r="215" ht="20.25" customHeight="1" x14ac:dyDescent="0.2"/>
    <row r="216" ht="20.25" customHeight="1" x14ac:dyDescent="0.2"/>
    <row r="217" ht="20.25" customHeight="1" x14ac:dyDescent="0.2"/>
    <row r="218" ht="20.25" customHeight="1" x14ac:dyDescent="0.2"/>
    <row r="219" ht="20.25" customHeight="1" x14ac:dyDescent="0.2"/>
    <row r="220" ht="20.25" customHeight="1" x14ac:dyDescent="0.2"/>
    <row r="221" ht="20.25" customHeight="1" x14ac:dyDescent="0.2"/>
    <row r="222" ht="20.25" customHeight="1" x14ac:dyDescent="0.2"/>
    <row r="223" ht="20.25" customHeight="1" x14ac:dyDescent="0.2"/>
    <row r="224" ht="20.25" customHeight="1" x14ac:dyDescent="0.2"/>
    <row r="225" ht="20.25" customHeight="1" x14ac:dyDescent="0.2"/>
    <row r="226" ht="20.25" customHeight="1" x14ac:dyDescent="0.2"/>
    <row r="227" ht="20.25" customHeight="1" x14ac:dyDescent="0.2"/>
    <row r="228" ht="20.25" customHeight="1" x14ac:dyDescent="0.2"/>
    <row r="229" ht="20.25" customHeight="1" x14ac:dyDescent="0.2"/>
    <row r="230" ht="20.25" customHeight="1" x14ac:dyDescent="0.2"/>
    <row r="231" ht="20.25" customHeight="1" x14ac:dyDescent="0.2"/>
    <row r="232" ht="20.25" customHeight="1" x14ac:dyDescent="0.2"/>
    <row r="233" ht="20.25" customHeight="1" x14ac:dyDescent="0.2"/>
    <row r="234" ht="20.25" customHeight="1" x14ac:dyDescent="0.2"/>
    <row r="235" ht="20.25" customHeight="1" x14ac:dyDescent="0.2"/>
    <row r="236" ht="20.25" customHeight="1" x14ac:dyDescent="0.2"/>
    <row r="237" ht="20.25" customHeight="1" x14ac:dyDescent="0.2"/>
    <row r="238" ht="20.25" customHeight="1" x14ac:dyDescent="0.2"/>
    <row r="239" ht="20.25" customHeight="1" x14ac:dyDescent="0.2"/>
    <row r="240" ht="20.25" customHeight="1" x14ac:dyDescent="0.2"/>
    <row r="241" ht="20.25" customHeight="1" x14ac:dyDescent="0.2"/>
    <row r="242" ht="20.25" customHeight="1" x14ac:dyDescent="0.2"/>
    <row r="243" ht="20.25" customHeight="1" x14ac:dyDescent="0.2"/>
    <row r="244" ht="20.25" customHeight="1" x14ac:dyDescent="0.2"/>
    <row r="245" ht="20.25" customHeight="1" x14ac:dyDescent="0.2"/>
    <row r="246" ht="20.25" customHeight="1" x14ac:dyDescent="0.2"/>
    <row r="247" ht="20.25" customHeight="1" x14ac:dyDescent="0.2"/>
    <row r="248" ht="20.25" customHeight="1" x14ac:dyDescent="0.2"/>
    <row r="249" ht="20.25" customHeight="1" x14ac:dyDescent="0.2"/>
    <row r="250" ht="20.25" customHeight="1" x14ac:dyDescent="0.2"/>
    <row r="251" ht="20.25" customHeight="1" x14ac:dyDescent="0.2"/>
    <row r="252" ht="20.25" customHeight="1" x14ac:dyDescent="0.2"/>
    <row r="253" ht="20.25" customHeight="1" x14ac:dyDescent="0.2"/>
    <row r="254" ht="20.25" customHeight="1" x14ac:dyDescent="0.2"/>
    <row r="255" ht="20.25" customHeight="1" x14ac:dyDescent="0.2"/>
    <row r="256" ht="20.25" customHeight="1" x14ac:dyDescent="0.2"/>
    <row r="257" ht="20.25" customHeight="1" x14ac:dyDescent="0.2"/>
    <row r="258" ht="20.25" customHeight="1" x14ac:dyDescent="0.2"/>
    <row r="259" ht="20.25" customHeight="1" x14ac:dyDescent="0.2"/>
    <row r="260" ht="20.25" customHeight="1" x14ac:dyDescent="0.2"/>
    <row r="261" ht="20.25" customHeight="1" x14ac:dyDescent="0.2"/>
    <row r="262" ht="20.25" customHeight="1" x14ac:dyDescent="0.2"/>
    <row r="263" ht="20.25" customHeight="1" x14ac:dyDescent="0.2"/>
    <row r="264" ht="20.25" customHeight="1" x14ac:dyDescent="0.2"/>
    <row r="265" ht="20.25" customHeight="1" x14ac:dyDescent="0.2"/>
    <row r="266" ht="20.25" customHeight="1" x14ac:dyDescent="0.2"/>
    <row r="267" ht="20.25" customHeight="1" x14ac:dyDescent="0.2"/>
    <row r="268" ht="20.25" customHeight="1" x14ac:dyDescent="0.2"/>
    <row r="269" ht="20.25" customHeight="1" x14ac:dyDescent="0.2"/>
    <row r="270" ht="20.25" customHeight="1" x14ac:dyDescent="0.2"/>
    <row r="271" ht="20.25" customHeight="1" x14ac:dyDescent="0.2"/>
    <row r="272" ht="20.25" customHeight="1" x14ac:dyDescent="0.2"/>
    <row r="273" ht="20.25" customHeight="1" x14ac:dyDescent="0.2"/>
    <row r="274" ht="20.25" customHeight="1" x14ac:dyDescent="0.2"/>
    <row r="275" ht="20.25" customHeight="1" x14ac:dyDescent="0.2"/>
    <row r="276" ht="20.25" customHeight="1" x14ac:dyDescent="0.2"/>
    <row r="277" ht="20.25" customHeight="1" x14ac:dyDescent="0.2"/>
    <row r="278" ht="20.25" customHeight="1" x14ac:dyDescent="0.2"/>
    <row r="279" ht="20.25" customHeight="1" x14ac:dyDescent="0.2"/>
    <row r="280" ht="20.25" customHeight="1" x14ac:dyDescent="0.2"/>
    <row r="281" ht="20.25" customHeight="1" x14ac:dyDescent="0.2"/>
    <row r="282" ht="20.25" customHeight="1" x14ac:dyDescent="0.2"/>
    <row r="283" ht="20.25" customHeight="1" x14ac:dyDescent="0.2"/>
    <row r="284" ht="20.25" customHeight="1" x14ac:dyDescent="0.2"/>
    <row r="285" ht="20.25" customHeight="1" x14ac:dyDescent="0.2"/>
    <row r="286" ht="20.25" customHeight="1" x14ac:dyDescent="0.2"/>
    <row r="287" ht="20.25" customHeight="1" x14ac:dyDescent="0.2"/>
    <row r="288" ht="20.25" customHeight="1" x14ac:dyDescent="0.2"/>
    <row r="289" ht="20.25" customHeight="1" x14ac:dyDescent="0.2"/>
    <row r="290" ht="20.25" customHeight="1" x14ac:dyDescent="0.2"/>
    <row r="291" ht="20.25" customHeight="1" x14ac:dyDescent="0.2"/>
    <row r="292" ht="20.25" customHeight="1" x14ac:dyDescent="0.2"/>
    <row r="293" ht="20.25" customHeight="1" x14ac:dyDescent="0.2"/>
    <row r="294" ht="20.25" customHeight="1" x14ac:dyDescent="0.2"/>
    <row r="295" ht="20.25" customHeight="1" x14ac:dyDescent="0.2"/>
    <row r="296" ht="20.25" customHeight="1" x14ac:dyDescent="0.2"/>
    <row r="297" ht="20.25" customHeight="1" x14ac:dyDescent="0.2"/>
    <row r="298" ht="20.25" customHeight="1" x14ac:dyDescent="0.2"/>
    <row r="299" ht="20.25" customHeight="1" x14ac:dyDescent="0.2"/>
    <row r="300" ht="20.25" customHeight="1" x14ac:dyDescent="0.2"/>
    <row r="301" ht="20.25" customHeight="1" x14ac:dyDescent="0.2"/>
    <row r="302" ht="20.25" customHeight="1" x14ac:dyDescent="0.2"/>
    <row r="303" ht="20.25" customHeight="1" x14ac:dyDescent="0.2"/>
    <row r="304" ht="20.25" customHeight="1" x14ac:dyDescent="0.2"/>
    <row r="305" ht="20.25" customHeight="1" x14ac:dyDescent="0.2"/>
    <row r="306" ht="20.25" customHeight="1" x14ac:dyDescent="0.2"/>
    <row r="307" ht="20.25" customHeight="1" x14ac:dyDescent="0.2"/>
    <row r="308" ht="20.25" customHeight="1" x14ac:dyDescent="0.2"/>
    <row r="309" ht="20.25" customHeight="1" x14ac:dyDescent="0.2"/>
    <row r="310" ht="20.25" customHeight="1" x14ac:dyDescent="0.2"/>
    <row r="311" ht="20.25" customHeight="1" x14ac:dyDescent="0.2"/>
    <row r="312" ht="20.25" customHeight="1" x14ac:dyDescent="0.2"/>
    <row r="313" ht="20.25" customHeight="1" x14ac:dyDescent="0.2"/>
    <row r="314" ht="20.25" customHeight="1" x14ac:dyDescent="0.2"/>
    <row r="315" ht="20.25" customHeight="1" x14ac:dyDescent="0.2"/>
    <row r="316" ht="20.25" customHeight="1" x14ac:dyDescent="0.2"/>
    <row r="317" ht="20.25" customHeight="1" x14ac:dyDescent="0.2"/>
    <row r="318" ht="20.25" customHeight="1" x14ac:dyDescent="0.2"/>
    <row r="319" ht="20.25" customHeight="1" x14ac:dyDescent="0.2"/>
    <row r="320" ht="20.25" customHeight="1" x14ac:dyDescent="0.2"/>
    <row r="321" ht="20.25" customHeight="1" x14ac:dyDescent="0.2"/>
    <row r="322" ht="20.25" customHeight="1" x14ac:dyDescent="0.2"/>
    <row r="323" ht="20.25" customHeight="1" x14ac:dyDescent="0.2"/>
    <row r="324" ht="20.25" customHeight="1" x14ac:dyDescent="0.2"/>
    <row r="325" ht="20.25" customHeight="1" x14ac:dyDescent="0.2"/>
    <row r="326" ht="20.25" customHeight="1" x14ac:dyDescent="0.2"/>
    <row r="327" ht="20.25" customHeight="1" x14ac:dyDescent="0.2"/>
    <row r="328" ht="20.25" customHeight="1" x14ac:dyDescent="0.2"/>
    <row r="329" ht="20.25" customHeight="1" x14ac:dyDescent="0.2"/>
    <row r="330" ht="20.25" customHeight="1" x14ac:dyDescent="0.2"/>
    <row r="331" ht="20.25" customHeight="1" x14ac:dyDescent="0.2"/>
    <row r="332" ht="20.25" customHeight="1" x14ac:dyDescent="0.2"/>
    <row r="333" ht="20.25" customHeight="1" x14ac:dyDescent="0.2"/>
    <row r="334" ht="20.25" customHeight="1" x14ac:dyDescent="0.2"/>
    <row r="335" ht="20.25" customHeight="1" x14ac:dyDescent="0.2"/>
    <row r="336" ht="20.25" customHeight="1" x14ac:dyDescent="0.2"/>
    <row r="337" ht="20.25" customHeight="1" x14ac:dyDescent="0.2"/>
    <row r="338" ht="20.25" customHeight="1" x14ac:dyDescent="0.2"/>
    <row r="339" ht="20.25" customHeight="1" x14ac:dyDescent="0.2"/>
    <row r="340" ht="20.25" customHeight="1" x14ac:dyDescent="0.2"/>
    <row r="341" ht="20.25" customHeight="1" x14ac:dyDescent="0.2"/>
    <row r="342" ht="20.25" customHeight="1" x14ac:dyDescent="0.2"/>
    <row r="343" ht="20.25" customHeight="1" x14ac:dyDescent="0.2"/>
    <row r="344" ht="20.25" customHeight="1" x14ac:dyDescent="0.2"/>
    <row r="345" ht="20.25" customHeight="1" x14ac:dyDescent="0.2"/>
    <row r="346" ht="20.25" customHeight="1" x14ac:dyDescent="0.2"/>
    <row r="347" ht="20.25" customHeight="1" x14ac:dyDescent="0.2"/>
    <row r="348" ht="20.25" customHeight="1" x14ac:dyDescent="0.2"/>
    <row r="349" ht="20.25" customHeight="1" x14ac:dyDescent="0.2"/>
    <row r="350" ht="20.25" customHeight="1" x14ac:dyDescent="0.2"/>
    <row r="351" ht="20.25" customHeight="1" x14ac:dyDescent="0.2"/>
    <row r="352" ht="20.25" customHeight="1" x14ac:dyDescent="0.2"/>
    <row r="353" ht="20.25" customHeight="1" x14ac:dyDescent="0.2"/>
    <row r="354" ht="20.25" customHeight="1" x14ac:dyDescent="0.2"/>
    <row r="355" ht="20.25" customHeight="1" x14ac:dyDescent="0.2"/>
    <row r="356" ht="20.25" customHeight="1" x14ac:dyDescent="0.2"/>
    <row r="357" ht="20.25" customHeight="1" x14ac:dyDescent="0.2"/>
    <row r="358" ht="20.25" customHeight="1" x14ac:dyDescent="0.2"/>
    <row r="359" ht="20.25" customHeight="1" x14ac:dyDescent="0.2"/>
    <row r="360" ht="20.25" customHeight="1" x14ac:dyDescent="0.2"/>
    <row r="361" ht="20.25" customHeight="1" x14ac:dyDescent="0.2"/>
    <row r="362" ht="20.25" customHeight="1" x14ac:dyDescent="0.2"/>
    <row r="363" ht="20.25" customHeight="1" x14ac:dyDescent="0.2"/>
    <row r="364" ht="20.25" customHeight="1" x14ac:dyDescent="0.2"/>
    <row r="365" ht="20.25" customHeight="1" x14ac:dyDescent="0.2"/>
    <row r="366" ht="20.25" customHeight="1" x14ac:dyDescent="0.2"/>
    <row r="367" ht="20.25" customHeight="1" x14ac:dyDescent="0.2"/>
    <row r="368" ht="20.25" customHeight="1" x14ac:dyDescent="0.2"/>
    <row r="369" ht="20.25" customHeight="1" x14ac:dyDescent="0.2"/>
    <row r="370" ht="20.25" customHeight="1" x14ac:dyDescent="0.2"/>
    <row r="371" ht="20.25" customHeight="1" x14ac:dyDescent="0.2"/>
    <row r="372" ht="20.25" customHeight="1" x14ac:dyDescent="0.2"/>
    <row r="373" ht="20.25" customHeight="1" x14ac:dyDescent="0.2"/>
    <row r="374" ht="20.25" customHeight="1" x14ac:dyDescent="0.2"/>
    <row r="375" ht="20.25" customHeight="1" x14ac:dyDescent="0.2"/>
    <row r="376" ht="20.25" customHeight="1" x14ac:dyDescent="0.2"/>
    <row r="377" ht="20.25" customHeight="1" x14ac:dyDescent="0.2"/>
    <row r="378" ht="20.25" customHeight="1" x14ac:dyDescent="0.2"/>
    <row r="379" ht="20.25" customHeight="1" x14ac:dyDescent="0.2"/>
    <row r="380" ht="20.25" customHeight="1" x14ac:dyDescent="0.2"/>
    <row r="381" ht="20.25" customHeight="1" x14ac:dyDescent="0.2"/>
    <row r="382" ht="20.25" customHeight="1" x14ac:dyDescent="0.2"/>
    <row r="383" ht="20.25" customHeight="1" x14ac:dyDescent="0.2"/>
    <row r="384" ht="20.25" customHeight="1" x14ac:dyDescent="0.2"/>
    <row r="385" ht="20.25" customHeight="1" x14ac:dyDescent="0.2"/>
    <row r="386" ht="20.25" customHeight="1" x14ac:dyDescent="0.2"/>
    <row r="387" ht="20.25" customHeight="1" x14ac:dyDescent="0.2"/>
    <row r="388" ht="20.25" customHeight="1" x14ac:dyDescent="0.2"/>
    <row r="389" ht="20.25" customHeight="1" x14ac:dyDescent="0.2"/>
    <row r="390" ht="20.25" customHeight="1" x14ac:dyDescent="0.2"/>
    <row r="391" ht="20.25" customHeight="1" x14ac:dyDescent="0.2"/>
    <row r="392" ht="20.25" customHeight="1" x14ac:dyDescent="0.2"/>
    <row r="393" ht="20.25" customHeight="1" x14ac:dyDescent="0.2"/>
    <row r="394" ht="20.25" customHeight="1" x14ac:dyDescent="0.2"/>
    <row r="395" ht="20.25" customHeight="1" x14ac:dyDescent="0.2"/>
    <row r="396" ht="20.25" customHeight="1" x14ac:dyDescent="0.2"/>
    <row r="397" ht="20.25" customHeight="1" x14ac:dyDescent="0.2"/>
    <row r="398" ht="20.25" customHeight="1" x14ac:dyDescent="0.2"/>
    <row r="399" ht="20.25" customHeight="1" x14ac:dyDescent="0.2"/>
    <row r="400" ht="20.25" customHeight="1" x14ac:dyDescent="0.2"/>
    <row r="401" ht="20.25" customHeight="1" x14ac:dyDescent="0.2"/>
    <row r="402" ht="20.25" customHeight="1" x14ac:dyDescent="0.2"/>
    <row r="403" ht="20.25" customHeight="1" x14ac:dyDescent="0.2"/>
    <row r="404" ht="20.25" customHeight="1" x14ac:dyDescent="0.2"/>
    <row r="405" ht="20.25" customHeight="1" x14ac:dyDescent="0.2"/>
    <row r="406" ht="20.25" customHeight="1" x14ac:dyDescent="0.2"/>
    <row r="407" ht="20.25" customHeight="1" x14ac:dyDescent="0.2"/>
    <row r="408" ht="20.25" customHeight="1" x14ac:dyDescent="0.2"/>
    <row r="409" ht="20.25" customHeight="1" x14ac:dyDescent="0.2"/>
    <row r="410" ht="20.25" customHeight="1" x14ac:dyDescent="0.2"/>
    <row r="411" ht="20.25" customHeight="1" x14ac:dyDescent="0.2"/>
    <row r="412" ht="20.25" customHeight="1" x14ac:dyDescent="0.2"/>
    <row r="413" ht="20.25" customHeight="1" x14ac:dyDescent="0.2"/>
    <row r="414" ht="20.25" customHeight="1" x14ac:dyDescent="0.2"/>
    <row r="415" ht="20.25" customHeight="1" x14ac:dyDescent="0.2"/>
    <row r="416" ht="20.25" customHeight="1" x14ac:dyDescent="0.2"/>
    <row r="417" ht="20.25" customHeight="1" x14ac:dyDescent="0.2"/>
    <row r="418" ht="20.25" customHeight="1" x14ac:dyDescent="0.2"/>
    <row r="419" ht="20.25" customHeight="1" x14ac:dyDescent="0.2"/>
    <row r="420" ht="20.25" customHeight="1" x14ac:dyDescent="0.2"/>
    <row r="421" ht="20.25" customHeight="1" x14ac:dyDescent="0.2"/>
    <row r="422" ht="20.25" customHeight="1" x14ac:dyDescent="0.2"/>
    <row r="423" ht="20.25" customHeight="1" x14ac:dyDescent="0.2"/>
    <row r="424" ht="20.25" customHeight="1" x14ac:dyDescent="0.2"/>
    <row r="425" ht="20.25" customHeight="1" x14ac:dyDescent="0.2"/>
    <row r="426" ht="20.25" customHeight="1" x14ac:dyDescent="0.2"/>
    <row r="427" ht="20.25" customHeight="1" x14ac:dyDescent="0.2"/>
    <row r="428" ht="20.25" customHeight="1" x14ac:dyDescent="0.2"/>
    <row r="429" ht="20.25" customHeight="1" x14ac:dyDescent="0.2"/>
    <row r="430" ht="20.25" customHeight="1" x14ac:dyDescent="0.2"/>
    <row r="431" ht="20.25" customHeight="1" x14ac:dyDescent="0.2"/>
    <row r="432" ht="20.25" customHeight="1" x14ac:dyDescent="0.2"/>
    <row r="433" ht="20.25" customHeight="1" x14ac:dyDescent="0.2"/>
    <row r="434" ht="20.25" customHeight="1" x14ac:dyDescent="0.2"/>
    <row r="435" ht="20.25" customHeight="1" x14ac:dyDescent="0.2"/>
    <row r="436" ht="20.25" customHeight="1" x14ac:dyDescent="0.2"/>
    <row r="437" ht="20.25" customHeight="1" x14ac:dyDescent="0.2"/>
    <row r="438" ht="20.25" customHeight="1" x14ac:dyDescent="0.2"/>
    <row r="439" ht="20.25" customHeight="1" x14ac:dyDescent="0.2"/>
    <row r="440" ht="20.25" customHeight="1" x14ac:dyDescent="0.2"/>
    <row r="441" ht="20.25" customHeight="1" x14ac:dyDescent="0.2"/>
    <row r="442" ht="20.25" customHeight="1" x14ac:dyDescent="0.2"/>
    <row r="443" ht="20.25" customHeight="1" x14ac:dyDescent="0.2"/>
    <row r="444" ht="20.25" customHeight="1" x14ac:dyDescent="0.2"/>
    <row r="445" ht="20.25" customHeight="1" x14ac:dyDescent="0.2"/>
    <row r="446" ht="20.25" customHeight="1" x14ac:dyDescent="0.2"/>
    <row r="447" ht="20.25" customHeight="1" x14ac:dyDescent="0.2"/>
    <row r="448" ht="20.25" customHeight="1" x14ac:dyDescent="0.2"/>
    <row r="449" ht="20.25" customHeight="1" x14ac:dyDescent="0.2"/>
    <row r="450" ht="20.25" customHeight="1" x14ac:dyDescent="0.2"/>
    <row r="451" ht="20.25" customHeight="1" x14ac:dyDescent="0.2"/>
    <row r="452" ht="20.25" customHeight="1" x14ac:dyDescent="0.2"/>
    <row r="453" ht="20.25" customHeight="1" x14ac:dyDescent="0.2"/>
    <row r="454" ht="20.25" customHeight="1" x14ac:dyDescent="0.2"/>
    <row r="455" ht="20.25" customHeight="1" x14ac:dyDescent="0.2"/>
    <row r="456" ht="20.25" customHeight="1" x14ac:dyDescent="0.2"/>
    <row r="457" ht="20.25" customHeight="1" x14ac:dyDescent="0.2"/>
    <row r="458" ht="20.25" customHeight="1" x14ac:dyDescent="0.2"/>
    <row r="459" ht="20.25" customHeight="1" x14ac:dyDescent="0.2"/>
    <row r="460" ht="20.25" customHeight="1" x14ac:dyDescent="0.2"/>
    <row r="461" ht="20.25" customHeight="1" x14ac:dyDescent="0.2"/>
    <row r="462" ht="20.25" customHeight="1" x14ac:dyDescent="0.2"/>
    <row r="463" ht="20.25" customHeight="1" x14ac:dyDescent="0.2"/>
    <row r="464" ht="20.25" customHeight="1" x14ac:dyDescent="0.2"/>
    <row r="465" ht="20.25" customHeight="1" x14ac:dyDescent="0.2"/>
    <row r="466" ht="20.25" customHeight="1" x14ac:dyDescent="0.2"/>
    <row r="467" ht="20.25" customHeight="1" x14ac:dyDescent="0.2"/>
    <row r="468" ht="20.25" customHeight="1" x14ac:dyDescent="0.2"/>
    <row r="469" ht="20.25" customHeight="1" x14ac:dyDescent="0.2"/>
    <row r="470" ht="20.25" customHeight="1" x14ac:dyDescent="0.2"/>
    <row r="471" ht="20.25" customHeight="1" x14ac:dyDescent="0.2"/>
    <row r="472" ht="20.25" customHeight="1" x14ac:dyDescent="0.2"/>
    <row r="473" ht="20.25" customHeight="1" x14ac:dyDescent="0.2"/>
    <row r="474" ht="20.25" customHeight="1" x14ac:dyDescent="0.2"/>
    <row r="475" ht="20.25" customHeight="1" x14ac:dyDescent="0.2"/>
    <row r="476" ht="20.25" customHeight="1" x14ac:dyDescent="0.2"/>
    <row r="477" ht="20.25" customHeight="1" x14ac:dyDescent="0.2"/>
    <row r="478" ht="20.25" customHeight="1" x14ac:dyDescent="0.2"/>
    <row r="479" ht="20.25" customHeight="1" x14ac:dyDescent="0.2"/>
    <row r="480" ht="20.25" customHeight="1" x14ac:dyDescent="0.2"/>
    <row r="481" ht="20.25" customHeight="1" x14ac:dyDescent="0.2"/>
    <row r="482" ht="20.25" customHeight="1" x14ac:dyDescent="0.2"/>
    <row r="483" ht="20.25" customHeight="1" x14ac:dyDescent="0.2"/>
    <row r="484" ht="20.25" customHeight="1" x14ac:dyDescent="0.2"/>
    <row r="485" ht="20.25" customHeight="1" x14ac:dyDescent="0.2"/>
    <row r="486" ht="20.25" customHeight="1" x14ac:dyDescent="0.2"/>
    <row r="487" ht="20.25" customHeight="1" x14ac:dyDescent="0.2"/>
    <row r="488" ht="20.25" customHeight="1" x14ac:dyDescent="0.2"/>
    <row r="489" ht="20.25" customHeight="1" x14ac:dyDescent="0.2"/>
    <row r="490" ht="20.25" customHeight="1" x14ac:dyDescent="0.2"/>
    <row r="491" ht="20.25" customHeight="1" x14ac:dyDescent="0.2"/>
    <row r="492" ht="20.25" customHeight="1" x14ac:dyDescent="0.2"/>
    <row r="493" ht="20.25" customHeight="1" x14ac:dyDescent="0.2"/>
    <row r="494" ht="20.25" customHeight="1" x14ac:dyDescent="0.2"/>
    <row r="495" ht="20.25" customHeight="1" x14ac:dyDescent="0.2"/>
    <row r="496" ht="20.25" customHeight="1" x14ac:dyDescent="0.2"/>
    <row r="497" ht="20.25" customHeight="1" x14ac:dyDescent="0.2"/>
    <row r="498" ht="20.25" customHeight="1" x14ac:dyDescent="0.2"/>
    <row r="499" ht="20.25" customHeight="1" x14ac:dyDescent="0.2"/>
    <row r="500" ht="20.25" customHeight="1" x14ac:dyDescent="0.2"/>
    <row r="501" ht="20.25" customHeight="1" x14ac:dyDescent="0.2"/>
    <row r="502" ht="20.25" customHeight="1" x14ac:dyDescent="0.2"/>
    <row r="503" ht="20.25" customHeight="1" x14ac:dyDescent="0.2"/>
    <row r="504" ht="20.25" customHeight="1" x14ac:dyDescent="0.2"/>
    <row r="505" ht="20.25" customHeight="1" x14ac:dyDescent="0.2"/>
    <row r="506" ht="20.25" customHeight="1" x14ac:dyDescent="0.2"/>
    <row r="507" ht="20.25" customHeight="1" x14ac:dyDescent="0.2"/>
    <row r="508" ht="20.25" customHeight="1" x14ac:dyDescent="0.2"/>
    <row r="509" ht="20.25" customHeight="1" x14ac:dyDescent="0.2"/>
    <row r="510" ht="20.25" customHeight="1" x14ac:dyDescent="0.2"/>
    <row r="511" ht="20.25" customHeight="1" x14ac:dyDescent="0.2"/>
    <row r="512" ht="20.25" customHeight="1" x14ac:dyDescent="0.2"/>
    <row r="513" ht="20.25" customHeight="1" x14ac:dyDescent="0.2"/>
    <row r="514" ht="20.25" customHeight="1" x14ac:dyDescent="0.2"/>
    <row r="515" ht="20.25" customHeight="1" x14ac:dyDescent="0.2"/>
    <row r="516" ht="20.25" customHeight="1" x14ac:dyDescent="0.2"/>
    <row r="517" ht="20.25" customHeight="1" x14ac:dyDescent="0.2"/>
    <row r="518" ht="20.25" customHeight="1" x14ac:dyDescent="0.2"/>
    <row r="519" ht="20.25" customHeight="1" x14ac:dyDescent="0.2"/>
    <row r="520" ht="20.25" customHeight="1" x14ac:dyDescent="0.2"/>
    <row r="521" ht="20.25" customHeight="1" x14ac:dyDescent="0.2"/>
    <row r="522" ht="20.25" customHeight="1" x14ac:dyDescent="0.2"/>
    <row r="523" ht="20.25" customHeight="1" x14ac:dyDescent="0.2"/>
    <row r="524" ht="20.25" customHeight="1" x14ac:dyDescent="0.2"/>
    <row r="525" ht="20.25" customHeight="1" x14ac:dyDescent="0.2"/>
    <row r="526" ht="20.25" customHeight="1" x14ac:dyDescent="0.2"/>
    <row r="527" ht="20.25" customHeight="1" x14ac:dyDescent="0.2"/>
    <row r="528" ht="20.25" customHeight="1" x14ac:dyDescent="0.2"/>
    <row r="529" ht="20.25" customHeight="1" x14ac:dyDescent="0.2"/>
    <row r="530" ht="20.25" customHeight="1" x14ac:dyDescent="0.2"/>
    <row r="531" ht="20.25" customHeight="1" x14ac:dyDescent="0.2"/>
    <row r="532" ht="20.25" customHeight="1" x14ac:dyDescent="0.2"/>
    <row r="533" ht="20.25" customHeight="1" x14ac:dyDescent="0.2"/>
    <row r="534" ht="20.25" customHeight="1" x14ac:dyDescent="0.2"/>
    <row r="535" ht="20.25" customHeight="1" x14ac:dyDescent="0.2"/>
    <row r="536" ht="20.25" customHeight="1" x14ac:dyDescent="0.2"/>
    <row r="537" ht="20.25" customHeight="1" x14ac:dyDescent="0.2"/>
    <row r="538" ht="20.25" customHeight="1" x14ac:dyDescent="0.2"/>
    <row r="539" ht="20.25" customHeight="1" x14ac:dyDescent="0.2"/>
    <row r="540" ht="20.25" customHeight="1" x14ac:dyDescent="0.2"/>
    <row r="541" ht="20.25" customHeight="1" x14ac:dyDescent="0.2"/>
    <row r="542" ht="20.25" customHeight="1" x14ac:dyDescent="0.2"/>
    <row r="543" ht="20.25" customHeight="1" x14ac:dyDescent="0.2"/>
    <row r="544" ht="20.25" customHeight="1" x14ac:dyDescent="0.2"/>
    <row r="545" ht="20.25" customHeight="1" x14ac:dyDescent="0.2"/>
    <row r="546" ht="20.25" customHeight="1" x14ac:dyDescent="0.2"/>
    <row r="547" ht="20.25" customHeight="1" x14ac:dyDescent="0.2"/>
    <row r="548" ht="20.25" customHeight="1" x14ac:dyDescent="0.2"/>
    <row r="549" ht="20.25" customHeight="1" x14ac:dyDescent="0.2"/>
    <row r="550" ht="20.25" customHeight="1" x14ac:dyDescent="0.2"/>
    <row r="551" ht="20.25" customHeight="1" x14ac:dyDescent="0.2"/>
    <row r="552" ht="20.25" customHeight="1" x14ac:dyDescent="0.2"/>
    <row r="553" ht="20.25" customHeight="1" x14ac:dyDescent="0.2"/>
    <row r="554" ht="20.25" customHeight="1" x14ac:dyDescent="0.2"/>
    <row r="555" ht="20.25" customHeight="1" x14ac:dyDescent="0.2"/>
    <row r="556" ht="20.25" customHeight="1" x14ac:dyDescent="0.2"/>
    <row r="557" ht="20.25" customHeight="1" x14ac:dyDescent="0.2"/>
    <row r="558" ht="20.25" customHeight="1" x14ac:dyDescent="0.2"/>
    <row r="559" ht="20.25" customHeight="1" x14ac:dyDescent="0.2"/>
    <row r="560" ht="20.25" customHeight="1" x14ac:dyDescent="0.2"/>
    <row r="561" ht="20.25" customHeight="1" x14ac:dyDescent="0.2"/>
    <row r="562" ht="20.25" customHeight="1" x14ac:dyDescent="0.2"/>
    <row r="563" ht="20.25" customHeight="1" x14ac:dyDescent="0.2"/>
    <row r="564" ht="20.25" customHeight="1" x14ac:dyDescent="0.2"/>
    <row r="565" ht="20.25" customHeight="1" x14ac:dyDescent="0.2"/>
    <row r="566" ht="20.25" customHeight="1" x14ac:dyDescent="0.2"/>
    <row r="567" ht="20.25" customHeight="1" x14ac:dyDescent="0.2"/>
    <row r="568" ht="20.25" customHeight="1" x14ac:dyDescent="0.2"/>
    <row r="569" ht="20.25" customHeight="1" x14ac:dyDescent="0.2"/>
    <row r="570" ht="20.25" customHeight="1" x14ac:dyDescent="0.2"/>
    <row r="571" ht="20.25" customHeight="1" x14ac:dyDescent="0.2"/>
    <row r="572" ht="20.25" customHeight="1" x14ac:dyDescent="0.2"/>
    <row r="573" ht="20.25" customHeight="1" x14ac:dyDescent="0.2"/>
    <row r="574" ht="20.25" customHeight="1" x14ac:dyDescent="0.2"/>
    <row r="575" ht="20.25" customHeight="1" x14ac:dyDescent="0.2"/>
    <row r="576" ht="20.25" customHeight="1" x14ac:dyDescent="0.2"/>
    <row r="577" ht="20.25" customHeight="1" x14ac:dyDescent="0.2"/>
    <row r="578" ht="20.25" customHeight="1" x14ac:dyDescent="0.2"/>
    <row r="579" ht="20.25" customHeight="1" x14ac:dyDescent="0.2"/>
    <row r="580" ht="20.25" customHeight="1" x14ac:dyDescent="0.2"/>
    <row r="581" ht="20.25" customHeight="1" x14ac:dyDescent="0.2"/>
    <row r="582" ht="20.25" customHeight="1" x14ac:dyDescent="0.2"/>
    <row r="583" ht="20.25" customHeight="1" x14ac:dyDescent="0.2"/>
    <row r="584" ht="20.25" customHeight="1" x14ac:dyDescent="0.2"/>
    <row r="585" ht="20.25" customHeight="1" x14ac:dyDescent="0.2"/>
    <row r="586" ht="20.25" customHeight="1" x14ac:dyDescent="0.2"/>
    <row r="587" ht="20.25" customHeight="1" x14ac:dyDescent="0.2"/>
    <row r="588" ht="20.25" customHeight="1" x14ac:dyDescent="0.2"/>
    <row r="589" ht="20.25" customHeight="1" x14ac:dyDescent="0.2"/>
    <row r="590" ht="20.25" customHeight="1" x14ac:dyDescent="0.2"/>
    <row r="591" ht="20.25" customHeight="1" x14ac:dyDescent="0.2"/>
    <row r="592" ht="20.25" customHeight="1" x14ac:dyDescent="0.2"/>
    <row r="593" ht="20.25" customHeight="1" x14ac:dyDescent="0.2"/>
    <row r="594" ht="20.25" customHeight="1" x14ac:dyDescent="0.2"/>
    <row r="595" ht="20.25" customHeight="1" x14ac:dyDescent="0.2"/>
    <row r="596" ht="20.25" customHeight="1" x14ac:dyDescent="0.2"/>
    <row r="597" ht="20.25" customHeight="1" x14ac:dyDescent="0.2"/>
    <row r="598" ht="20.25" customHeight="1" x14ac:dyDescent="0.2"/>
    <row r="599" ht="20.25" customHeight="1" x14ac:dyDescent="0.2"/>
    <row r="600" ht="20.25" customHeight="1" x14ac:dyDescent="0.2"/>
    <row r="601" ht="20.25" customHeight="1" x14ac:dyDescent="0.2"/>
    <row r="602" ht="20.25" customHeight="1" x14ac:dyDescent="0.2"/>
    <row r="603" ht="20.25" customHeight="1" x14ac:dyDescent="0.2"/>
    <row r="604" ht="20.25" customHeight="1" x14ac:dyDescent="0.2"/>
    <row r="605" ht="20.25" customHeight="1" x14ac:dyDescent="0.2"/>
    <row r="606" ht="20.25" customHeight="1" x14ac:dyDescent="0.2"/>
    <row r="607" ht="20.25" customHeight="1" x14ac:dyDescent="0.2"/>
    <row r="608" ht="20.25" customHeight="1" x14ac:dyDescent="0.2"/>
    <row r="609" ht="20.25" customHeight="1" x14ac:dyDescent="0.2"/>
    <row r="610" ht="20.25" customHeight="1" x14ac:dyDescent="0.2"/>
    <row r="611" ht="20.25" customHeight="1" x14ac:dyDescent="0.2"/>
    <row r="612" ht="20.25" customHeight="1" x14ac:dyDescent="0.2"/>
    <row r="613" ht="20.25" customHeight="1" x14ac:dyDescent="0.2"/>
    <row r="614" ht="20.25" customHeight="1" x14ac:dyDescent="0.2"/>
    <row r="615" ht="20.25" customHeight="1" x14ac:dyDescent="0.2"/>
    <row r="616" ht="20.25" customHeight="1" x14ac:dyDescent="0.2"/>
    <row r="617" ht="20.25" customHeight="1" x14ac:dyDescent="0.2"/>
    <row r="618" ht="20.25" customHeight="1" x14ac:dyDescent="0.2"/>
    <row r="619" ht="20.25" customHeight="1" x14ac:dyDescent="0.2"/>
    <row r="620" ht="20.25" customHeight="1" x14ac:dyDescent="0.2"/>
    <row r="621" ht="20.25" customHeight="1" x14ac:dyDescent="0.2"/>
    <row r="622" ht="20.25" customHeight="1" x14ac:dyDescent="0.2"/>
    <row r="623" ht="20.25" customHeight="1" x14ac:dyDescent="0.2"/>
    <row r="624" ht="20.25" customHeight="1" x14ac:dyDescent="0.2"/>
    <row r="625" ht="20.25" customHeight="1" x14ac:dyDescent="0.2"/>
    <row r="626" ht="20.25" customHeight="1" x14ac:dyDescent="0.2"/>
    <row r="627" ht="20.25" customHeight="1" x14ac:dyDescent="0.2"/>
    <row r="628" ht="20.25" customHeight="1" x14ac:dyDescent="0.2"/>
    <row r="629" ht="20.25" customHeight="1" x14ac:dyDescent="0.2"/>
    <row r="630" ht="20.25" customHeight="1" x14ac:dyDescent="0.2"/>
    <row r="631" ht="20.25" customHeight="1" x14ac:dyDescent="0.2"/>
    <row r="632" ht="20.25" customHeight="1" x14ac:dyDescent="0.2"/>
    <row r="633" ht="20.25" customHeight="1" x14ac:dyDescent="0.2"/>
    <row r="634" ht="20.25" customHeight="1" x14ac:dyDescent="0.2"/>
    <row r="635" ht="20.25" customHeight="1" x14ac:dyDescent="0.2"/>
    <row r="636" ht="20.25" customHeight="1" x14ac:dyDescent="0.2"/>
    <row r="637" ht="20.25" customHeight="1" x14ac:dyDescent="0.2"/>
    <row r="638" ht="20.25" customHeight="1" x14ac:dyDescent="0.2"/>
    <row r="639" ht="20.25" customHeight="1" x14ac:dyDescent="0.2"/>
    <row r="640" ht="20.25" customHeight="1" x14ac:dyDescent="0.2"/>
    <row r="641" ht="20.25" customHeight="1" x14ac:dyDescent="0.2"/>
    <row r="642" ht="20.25" customHeight="1" x14ac:dyDescent="0.2"/>
    <row r="643" ht="20.25" customHeight="1" x14ac:dyDescent="0.2"/>
    <row r="644" ht="20.25" customHeight="1" x14ac:dyDescent="0.2"/>
    <row r="645" ht="20.25" customHeight="1" x14ac:dyDescent="0.2"/>
    <row r="646" ht="20.25" customHeight="1" x14ac:dyDescent="0.2"/>
    <row r="647" ht="20.25" customHeight="1" x14ac:dyDescent="0.2"/>
    <row r="648" ht="20.25" customHeight="1" x14ac:dyDescent="0.2"/>
    <row r="649" ht="20.25" customHeight="1" x14ac:dyDescent="0.2"/>
    <row r="650" ht="20.25" customHeight="1" x14ac:dyDescent="0.2"/>
    <row r="651" ht="20.25" customHeight="1" x14ac:dyDescent="0.2"/>
    <row r="652" ht="20.25" customHeight="1" x14ac:dyDescent="0.2"/>
    <row r="653" ht="20.25" customHeight="1" x14ac:dyDescent="0.2"/>
    <row r="654" ht="20.25" customHeight="1" x14ac:dyDescent="0.2"/>
    <row r="655" ht="20.25" customHeight="1" x14ac:dyDescent="0.2"/>
    <row r="656" ht="20.25" customHeight="1" x14ac:dyDescent="0.2"/>
    <row r="657" ht="20.25" customHeight="1" x14ac:dyDescent="0.2"/>
    <row r="658" ht="20.25" customHeight="1" x14ac:dyDescent="0.2"/>
    <row r="659" ht="20.25" customHeight="1" x14ac:dyDescent="0.2"/>
    <row r="660" ht="20.25" customHeight="1" x14ac:dyDescent="0.2"/>
    <row r="661" ht="20.25" customHeight="1" x14ac:dyDescent="0.2"/>
    <row r="662" ht="20.25" customHeight="1" x14ac:dyDescent="0.2"/>
    <row r="663" ht="20.25" customHeight="1" x14ac:dyDescent="0.2"/>
    <row r="664" ht="20.25" customHeight="1" x14ac:dyDescent="0.2"/>
    <row r="665" ht="20.25" customHeight="1" x14ac:dyDescent="0.2"/>
    <row r="666" ht="20.25" customHeight="1" x14ac:dyDescent="0.2"/>
    <row r="667" ht="20.25" customHeight="1" x14ac:dyDescent="0.2"/>
    <row r="668" ht="20.25" customHeight="1" x14ac:dyDescent="0.2"/>
    <row r="669" ht="20.25" customHeight="1" x14ac:dyDescent="0.2"/>
    <row r="670" ht="20.25" customHeight="1" x14ac:dyDescent="0.2"/>
    <row r="671" ht="20.25" customHeight="1" x14ac:dyDescent="0.2"/>
    <row r="672" ht="20.25" customHeight="1" x14ac:dyDescent="0.2"/>
    <row r="673" ht="20.25" customHeight="1" x14ac:dyDescent="0.2"/>
    <row r="674" ht="20.25" customHeight="1" x14ac:dyDescent="0.2"/>
    <row r="675" ht="20.25" customHeight="1" x14ac:dyDescent="0.2"/>
    <row r="676" ht="20.25" customHeight="1" x14ac:dyDescent="0.2"/>
    <row r="677" ht="20.25" customHeight="1" x14ac:dyDescent="0.2"/>
    <row r="678" ht="20.25" customHeight="1" x14ac:dyDescent="0.2"/>
    <row r="679" ht="20.25" customHeight="1" x14ac:dyDescent="0.2"/>
    <row r="680" ht="20.25" customHeight="1" x14ac:dyDescent="0.2"/>
    <row r="681" ht="20.25" customHeight="1" x14ac:dyDescent="0.2"/>
    <row r="682" ht="20.25" customHeight="1" x14ac:dyDescent="0.2"/>
    <row r="683" ht="20.25" customHeight="1" x14ac:dyDescent="0.2"/>
    <row r="684" ht="20.25" customHeight="1" x14ac:dyDescent="0.2"/>
    <row r="685" ht="20.25" customHeight="1" x14ac:dyDescent="0.2"/>
    <row r="686" ht="20.25" customHeight="1" x14ac:dyDescent="0.2"/>
    <row r="687" ht="20.25" customHeight="1" x14ac:dyDescent="0.2"/>
    <row r="688" ht="20.25" customHeight="1" x14ac:dyDescent="0.2"/>
    <row r="689" ht="20.25" customHeight="1" x14ac:dyDescent="0.2"/>
    <row r="690" ht="20.25" customHeight="1" x14ac:dyDescent="0.2"/>
    <row r="691" ht="20.25" customHeight="1" x14ac:dyDescent="0.2"/>
    <row r="692" ht="20.25" customHeight="1" x14ac:dyDescent="0.2"/>
    <row r="693" ht="20.25" customHeight="1" x14ac:dyDescent="0.2"/>
    <row r="694" ht="20.25" customHeight="1" x14ac:dyDescent="0.2"/>
    <row r="695" ht="20.25" customHeight="1" x14ac:dyDescent="0.2"/>
    <row r="696" ht="20.25" customHeight="1" x14ac:dyDescent="0.2"/>
    <row r="697" ht="20.25" customHeight="1" x14ac:dyDescent="0.2"/>
    <row r="698" ht="20.25" customHeight="1" x14ac:dyDescent="0.2"/>
    <row r="699" ht="20.25" customHeight="1" x14ac:dyDescent="0.2"/>
    <row r="700" ht="20.25" customHeight="1" x14ac:dyDescent="0.2"/>
    <row r="701" ht="20.25" customHeight="1" x14ac:dyDescent="0.2"/>
    <row r="702" ht="20.25" customHeight="1" x14ac:dyDescent="0.2"/>
    <row r="703" ht="20.25" customHeight="1" x14ac:dyDescent="0.2"/>
    <row r="704" ht="20.25" customHeight="1" x14ac:dyDescent="0.2"/>
    <row r="705" ht="20.25" customHeight="1" x14ac:dyDescent="0.2"/>
    <row r="706" ht="20.25" customHeight="1" x14ac:dyDescent="0.2"/>
    <row r="707" ht="20.25" customHeight="1" x14ac:dyDescent="0.2"/>
    <row r="708" ht="20.25" customHeight="1" x14ac:dyDescent="0.2"/>
    <row r="709" ht="20.25" customHeight="1" x14ac:dyDescent="0.2"/>
    <row r="710" ht="20.25" customHeight="1" x14ac:dyDescent="0.2"/>
    <row r="711" ht="20.25" customHeight="1" x14ac:dyDescent="0.2"/>
    <row r="712" ht="20.25" customHeight="1" x14ac:dyDescent="0.2"/>
    <row r="713" ht="20.25" customHeight="1" x14ac:dyDescent="0.2"/>
    <row r="714" ht="20.25" customHeight="1" x14ac:dyDescent="0.2"/>
    <row r="715" ht="20.25" customHeight="1" x14ac:dyDescent="0.2"/>
    <row r="716" ht="20.25" customHeight="1" x14ac:dyDescent="0.2"/>
    <row r="717" ht="20.25" customHeight="1" x14ac:dyDescent="0.2"/>
    <row r="718" ht="20.25" customHeight="1" x14ac:dyDescent="0.2"/>
    <row r="719" ht="20.25" customHeight="1" x14ac:dyDescent="0.2"/>
    <row r="720" ht="20.25" customHeight="1" x14ac:dyDescent="0.2"/>
    <row r="721" ht="20.25" customHeight="1" x14ac:dyDescent="0.2"/>
    <row r="722" ht="20.25" customHeight="1" x14ac:dyDescent="0.2"/>
    <row r="723" ht="20.25" customHeight="1" x14ac:dyDescent="0.2"/>
    <row r="724" ht="20.25" customHeight="1" x14ac:dyDescent="0.2"/>
    <row r="725" ht="20.25" customHeight="1" x14ac:dyDescent="0.2"/>
    <row r="726" ht="20.25" customHeight="1" x14ac:dyDescent="0.2"/>
    <row r="727" ht="20.25" customHeight="1" x14ac:dyDescent="0.2"/>
    <row r="728" ht="20.25" customHeight="1" x14ac:dyDescent="0.2"/>
    <row r="729" ht="20.25" customHeight="1" x14ac:dyDescent="0.2"/>
    <row r="730" ht="20.25" customHeight="1" x14ac:dyDescent="0.2"/>
    <row r="731" ht="20.25" customHeight="1" x14ac:dyDescent="0.2"/>
    <row r="732" ht="20.25" customHeight="1" x14ac:dyDescent="0.2"/>
    <row r="733" ht="20.25" customHeight="1" x14ac:dyDescent="0.2"/>
    <row r="734" ht="20.25" customHeight="1" x14ac:dyDescent="0.2"/>
    <row r="735" ht="20.25" customHeight="1" x14ac:dyDescent="0.2"/>
    <row r="736" ht="20.25" customHeight="1" x14ac:dyDescent="0.2"/>
    <row r="737" ht="20.25" customHeight="1" x14ac:dyDescent="0.2"/>
    <row r="738" ht="20.25" customHeight="1" x14ac:dyDescent="0.2"/>
    <row r="739" ht="20.25" customHeight="1" x14ac:dyDescent="0.2"/>
    <row r="740" ht="20.25" customHeight="1" x14ac:dyDescent="0.2"/>
    <row r="741" ht="20.25" customHeight="1" x14ac:dyDescent="0.2"/>
    <row r="742" ht="20.25" customHeight="1" x14ac:dyDescent="0.2"/>
    <row r="743" ht="20.25" customHeight="1" x14ac:dyDescent="0.2"/>
    <row r="744" ht="20.25" customHeight="1" x14ac:dyDescent="0.2"/>
    <row r="745" ht="20.25" customHeight="1" x14ac:dyDescent="0.2"/>
    <row r="746" ht="20.25" customHeight="1" x14ac:dyDescent="0.2"/>
    <row r="747" ht="20.25" customHeight="1" x14ac:dyDescent="0.2"/>
    <row r="748" ht="20.25" customHeight="1" x14ac:dyDescent="0.2"/>
    <row r="749" ht="20.25" customHeight="1" x14ac:dyDescent="0.2"/>
    <row r="750" ht="20.25" customHeight="1" x14ac:dyDescent="0.2"/>
    <row r="751" ht="20.25" customHeight="1" x14ac:dyDescent="0.2"/>
    <row r="752" ht="20.25" customHeight="1" x14ac:dyDescent="0.2"/>
    <row r="753" ht="20.25" customHeight="1" x14ac:dyDescent="0.2"/>
    <row r="754" ht="20.25" customHeight="1" x14ac:dyDescent="0.2"/>
    <row r="755" ht="20.25" customHeight="1" x14ac:dyDescent="0.2"/>
    <row r="756" ht="20.25" customHeight="1" x14ac:dyDescent="0.2"/>
    <row r="757" ht="20.25" customHeight="1" x14ac:dyDescent="0.2"/>
    <row r="758" ht="20.25" customHeight="1" x14ac:dyDescent="0.2"/>
    <row r="759" ht="20.25" customHeight="1" x14ac:dyDescent="0.2"/>
    <row r="760" ht="20.25" customHeight="1" x14ac:dyDescent="0.2"/>
    <row r="761" ht="20.25" customHeight="1" x14ac:dyDescent="0.2"/>
    <row r="762" ht="20.25" customHeight="1" x14ac:dyDescent="0.2"/>
    <row r="763" ht="20.25" customHeight="1" x14ac:dyDescent="0.2"/>
    <row r="764" ht="20.25" customHeight="1" x14ac:dyDescent="0.2"/>
    <row r="765" ht="20.25" customHeight="1" x14ac:dyDescent="0.2"/>
    <row r="766" ht="20.25" customHeight="1" x14ac:dyDescent="0.2"/>
    <row r="767" ht="20.25" customHeight="1" x14ac:dyDescent="0.2"/>
    <row r="768" ht="20.25" customHeight="1" x14ac:dyDescent="0.2"/>
    <row r="769" ht="20.25" customHeight="1" x14ac:dyDescent="0.2"/>
    <row r="770" ht="20.25" customHeight="1" x14ac:dyDescent="0.2"/>
    <row r="771" ht="20.25" customHeight="1" x14ac:dyDescent="0.2"/>
    <row r="772" ht="20.25" customHeight="1" x14ac:dyDescent="0.2"/>
    <row r="773" ht="20.25" customHeight="1" x14ac:dyDescent="0.2"/>
    <row r="774" ht="20.25" customHeight="1" x14ac:dyDescent="0.2"/>
    <row r="775" ht="20.25" customHeight="1" x14ac:dyDescent="0.2"/>
    <row r="776" ht="20.25" customHeight="1" x14ac:dyDescent="0.2"/>
    <row r="777" ht="20.25" customHeight="1" x14ac:dyDescent="0.2"/>
    <row r="778" ht="20.25" customHeight="1" x14ac:dyDescent="0.2"/>
    <row r="779" ht="20.25" customHeight="1" x14ac:dyDescent="0.2"/>
    <row r="780" ht="20.25" customHeight="1" x14ac:dyDescent="0.2"/>
    <row r="781" ht="20.25" customHeight="1" x14ac:dyDescent="0.2"/>
    <row r="782" ht="20.25" customHeight="1" x14ac:dyDescent="0.2"/>
    <row r="783" ht="20.25" customHeight="1" x14ac:dyDescent="0.2"/>
    <row r="784" ht="20.25" customHeight="1" x14ac:dyDescent="0.2"/>
    <row r="785" ht="20.25" customHeight="1" x14ac:dyDescent="0.2"/>
    <row r="786" ht="20.25" customHeight="1" x14ac:dyDescent="0.2"/>
    <row r="787" ht="20.25" customHeight="1" x14ac:dyDescent="0.2"/>
    <row r="788" ht="20.25" customHeight="1" x14ac:dyDescent="0.2"/>
    <row r="789" ht="20.25" customHeight="1" x14ac:dyDescent="0.2"/>
    <row r="790" ht="20.25" customHeight="1" x14ac:dyDescent="0.2"/>
    <row r="791" ht="20.25" customHeight="1" x14ac:dyDescent="0.2"/>
    <row r="792" ht="20.25" customHeight="1" x14ac:dyDescent="0.2"/>
    <row r="793" ht="20.25" customHeight="1" x14ac:dyDescent="0.2"/>
    <row r="794" ht="20.25" customHeight="1" x14ac:dyDescent="0.2"/>
    <row r="795" ht="20.25" customHeight="1" x14ac:dyDescent="0.2"/>
    <row r="796" ht="20.25" customHeight="1" x14ac:dyDescent="0.2"/>
    <row r="797" ht="20.25" customHeight="1" x14ac:dyDescent="0.2"/>
    <row r="798" ht="20.25" customHeight="1" x14ac:dyDescent="0.2"/>
    <row r="799" ht="20.25" customHeight="1" x14ac:dyDescent="0.2"/>
    <row r="800" ht="20.25" customHeight="1" x14ac:dyDescent="0.2"/>
    <row r="801" ht="20.25" customHeight="1" x14ac:dyDescent="0.2"/>
    <row r="802" ht="20.25" customHeight="1" x14ac:dyDescent="0.2"/>
    <row r="803" ht="20.25" customHeight="1" x14ac:dyDescent="0.2"/>
    <row r="804" ht="20.25" customHeight="1" x14ac:dyDescent="0.2"/>
    <row r="805" ht="20.25" customHeight="1" x14ac:dyDescent="0.2"/>
    <row r="806" ht="20.25" customHeight="1" x14ac:dyDescent="0.2"/>
    <row r="807" ht="20.25" customHeight="1" x14ac:dyDescent="0.2"/>
    <row r="808" ht="20.25" customHeight="1" x14ac:dyDescent="0.2"/>
    <row r="809" ht="20.25" customHeight="1" x14ac:dyDescent="0.2"/>
    <row r="810" ht="20.25" customHeight="1" x14ac:dyDescent="0.2"/>
    <row r="811" ht="20.25" customHeight="1" x14ac:dyDescent="0.2"/>
    <row r="812" ht="20.25" customHeight="1" x14ac:dyDescent="0.2"/>
    <row r="813" ht="20.25" customHeight="1" x14ac:dyDescent="0.2"/>
    <row r="814" ht="20.25" customHeight="1" x14ac:dyDescent="0.2"/>
    <row r="815" ht="20.25" customHeight="1" x14ac:dyDescent="0.2"/>
    <row r="816" ht="20.25" customHeight="1" x14ac:dyDescent="0.2"/>
    <row r="817" ht="20.25" customHeight="1" x14ac:dyDescent="0.2"/>
    <row r="818" ht="20.25" customHeight="1" x14ac:dyDescent="0.2"/>
    <row r="819" ht="20.25" customHeight="1" x14ac:dyDescent="0.2"/>
    <row r="820" ht="20.25" customHeight="1" x14ac:dyDescent="0.2"/>
    <row r="821" ht="20.25" customHeight="1" x14ac:dyDescent="0.2"/>
    <row r="822" ht="20.25" customHeight="1" x14ac:dyDescent="0.2"/>
    <row r="823" ht="20.25" customHeight="1" x14ac:dyDescent="0.2"/>
    <row r="824" ht="20.25" customHeight="1" x14ac:dyDescent="0.2"/>
    <row r="825" ht="20.25" customHeight="1" x14ac:dyDescent="0.2"/>
    <row r="826" ht="20.25" customHeight="1" x14ac:dyDescent="0.2"/>
    <row r="827" ht="20.25" customHeight="1" x14ac:dyDescent="0.2"/>
    <row r="828" ht="20.25" customHeight="1" x14ac:dyDescent="0.2"/>
    <row r="829" ht="20.25" customHeight="1" x14ac:dyDescent="0.2"/>
    <row r="830" ht="20.25" customHeight="1" x14ac:dyDescent="0.2"/>
    <row r="831" ht="20.25" customHeight="1" x14ac:dyDescent="0.2"/>
    <row r="832" ht="20.25" customHeight="1" x14ac:dyDescent="0.2"/>
    <row r="833" ht="20.25" customHeight="1" x14ac:dyDescent="0.2"/>
    <row r="834" ht="20.25" customHeight="1" x14ac:dyDescent="0.2"/>
    <row r="835" ht="20.25" customHeight="1" x14ac:dyDescent="0.2"/>
    <row r="836" ht="20.25" customHeight="1" x14ac:dyDescent="0.2"/>
    <row r="837" ht="20.25" customHeight="1" x14ac:dyDescent="0.2"/>
    <row r="838" ht="20.25" customHeight="1" x14ac:dyDescent="0.2"/>
    <row r="839" ht="20.25" customHeight="1" x14ac:dyDescent="0.2"/>
    <row r="840" ht="20.25" customHeight="1" x14ac:dyDescent="0.2"/>
    <row r="841" ht="20.25" customHeight="1" x14ac:dyDescent="0.2"/>
    <row r="842" ht="20.25" customHeight="1" x14ac:dyDescent="0.2"/>
    <row r="843" ht="20.25" customHeight="1" x14ac:dyDescent="0.2"/>
    <row r="844" ht="20.25" customHeight="1" x14ac:dyDescent="0.2"/>
    <row r="845" ht="20.25" customHeight="1" x14ac:dyDescent="0.2"/>
    <row r="846" ht="20.25" customHeight="1" x14ac:dyDescent="0.2"/>
    <row r="847" ht="20.25" customHeight="1" x14ac:dyDescent="0.2"/>
    <row r="848" ht="20.25" customHeight="1" x14ac:dyDescent="0.2"/>
    <row r="849" ht="20.25" customHeight="1" x14ac:dyDescent="0.2"/>
    <row r="850" ht="20.25" customHeight="1" x14ac:dyDescent="0.2"/>
    <row r="851" ht="20.25" customHeight="1" x14ac:dyDescent="0.2"/>
    <row r="852" ht="20.25" customHeight="1" x14ac:dyDescent="0.2"/>
    <row r="853" ht="20.25" customHeight="1" x14ac:dyDescent="0.2"/>
    <row r="854" ht="20.25" customHeight="1" x14ac:dyDescent="0.2"/>
    <row r="855" ht="20.25" customHeight="1" x14ac:dyDescent="0.2"/>
    <row r="856" ht="20.25" customHeight="1" x14ac:dyDescent="0.2"/>
    <row r="857" ht="20.25" customHeight="1" x14ac:dyDescent="0.2"/>
    <row r="858" ht="20.25" customHeight="1" x14ac:dyDescent="0.2"/>
    <row r="859" ht="20.25" customHeight="1" x14ac:dyDescent="0.2"/>
    <row r="860" ht="20.25" customHeight="1" x14ac:dyDescent="0.2"/>
    <row r="861" ht="20.25" customHeight="1" x14ac:dyDescent="0.2"/>
    <row r="862" ht="20.25" customHeight="1" x14ac:dyDescent="0.2"/>
    <row r="863" ht="20.25" customHeight="1" x14ac:dyDescent="0.2"/>
    <row r="864" ht="20.25" customHeight="1" x14ac:dyDescent="0.2"/>
    <row r="865" ht="20.25" customHeight="1" x14ac:dyDescent="0.2"/>
    <row r="866" ht="20.25" customHeight="1" x14ac:dyDescent="0.2"/>
    <row r="867" ht="20.25" customHeight="1" x14ac:dyDescent="0.2"/>
    <row r="868" ht="20.25" customHeight="1" x14ac:dyDescent="0.2"/>
    <row r="869" ht="20.25" customHeight="1" x14ac:dyDescent="0.2"/>
    <row r="870" ht="20.25" customHeight="1" x14ac:dyDescent="0.2"/>
    <row r="871" ht="20.25" customHeight="1" x14ac:dyDescent="0.2"/>
    <row r="872" ht="20.25" customHeight="1" x14ac:dyDescent="0.2"/>
    <row r="873" ht="20.25" customHeight="1" x14ac:dyDescent="0.2"/>
    <row r="874" ht="20.25" customHeight="1" x14ac:dyDescent="0.2"/>
    <row r="875" ht="20.25" customHeight="1" x14ac:dyDescent="0.2"/>
    <row r="876" ht="20.25" customHeight="1" x14ac:dyDescent="0.2"/>
    <row r="877" ht="20.25" customHeight="1" x14ac:dyDescent="0.2"/>
    <row r="878" ht="20.25" customHeight="1" x14ac:dyDescent="0.2"/>
    <row r="879" ht="20.25" customHeight="1" x14ac:dyDescent="0.2"/>
    <row r="880" ht="20.25" customHeight="1" x14ac:dyDescent="0.2"/>
    <row r="881" ht="20.25" customHeight="1" x14ac:dyDescent="0.2"/>
    <row r="882" ht="20.25" customHeight="1" x14ac:dyDescent="0.2"/>
    <row r="883" ht="20.25" customHeight="1" x14ac:dyDescent="0.2"/>
    <row r="884" ht="20.25" customHeight="1" x14ac:dyDescent="0.2"/>
    <row r="885" ht="20.25" customHeight="1" x14ac:dyDescent="0.2"/>
    <row r="886" ht="20.25" customHeight="1" x14ac:dyDescent="0.2"/>
    <row r="887" ht="20.25" customHeight="1" x14ac:dyDescent="0.2"/>
    <row r="888" ht="20.25" customHeight="1" x14ac:dyDescent="0.2"/>
    <row r="889" ht="20.25" customHeight="1" x14ac:dyDescent="0.2"/>
    <row r="890" ht="20.25" customHeight="1" x14ac:dyDescent="0.2"/>
    <row r="891" ht="20.25" customHeight="1" x14ac:dyDescent="0.2"/>
    <row r="892" ht="20.25" customHeight="1" x14ac:dyDescent="0.2"/>
    <row r="893" ht="20.25" customHeight="1" x14ac:dyDescent="0.2"/>
    <row r="894" ht="20.25" customHeight="1" x14ac:dyDescent="0.2"/>
    <row r="895" ht="20.25" customHeight="1" x14ac:dyDescent="0.2"/>
    <row r="896" ht="20.25" customHeight="1" x14ac:dyDescent="0.2"/>
    <row r="897" ht="20.25" customHeight="1" x14ac:dyDescent="0.2"/>
    <row r="898" ht="20.25" customHeight="1" x14ac:dyDescent="0.2"/>
    <row r="899" ht="20.25" customHeight="1" x14ac:dyDescent="0.2"/>
    <row r="900" ht="20.25" customHeight="1" x14ac:dyDescent="0.2"/>
    <row r="901" ht="20.25" customHeight="1" x14ac:dyDescent="0.2"/>
    <row r="902" ht="20.25" customHeight="1" x14ac:dyDescent="0.2"/>
    <row r="903" ht="20.25" customHeight="1" x14ac:dyDescent="0.2"/>
    <row r="904" ht="20.25" customHeight="1" x14ac:dyDescent="0.2"/>
    <row r="905" ht="20.25" customHeight="1" x14ac:dyDescent="0.2"/>
    <row r="906" ht="20.25" customHeight="1" x14ac:dyDescent="0.2"/>
    <row r="907" ht="20.25" customHeight="1" x14ac:dyDescent="0.2"/>
    <row r="908" ht="20.25" customHeight="1" x14ac:dyDescent="0.2"/>
    <row r="909" ht="20.25" customHeight="1" x14ac:dyDescent="0.2"/>
    <row r="910" ht="20.25" customHeight="1" x14ac:dyDescent="0.2"/>
    <row r="911" ht="20.25" customHeight="1" x14ac:dyDescent="0.2"/>
    <row r="912" ht="20.25" customHeight="1" x14ac:dyDescent="0.2"/>
    <row r="913" ht="20.25" customHeight="1" x14ac:dyDescent="0.2"/>
    <row r="914" ht="20.25" customHeight="1" x14ac:dyDescent="0.2"/>
    <row r="915" ht="20.25" customHeight="1" x14ac:dyDescent="0.2"/>
    <row r="916" ht="20.25" customHeight="1" x14ac:dyDescent="0.2"/>
    <row r="917" ht="20.25" customHeight="1" x14ac:dyDescent="0.2"/>
    <row r="918" ht="20.25" customHeight="1" x14ac:dyDescent="0.2"/>
    <row r="919" ht="20.25" customHeight="1" x14ac:dyDescent="0.2"/>
    <row r="920" ht="20.25" customHeight="1" x14ac:dyDescent="0.2"/>
    <row r="921" ht="20.25" customHeight="1" x14ac:dyDescent="0.2"/>
    <row r="922" ht="20.25" customHeight="1" x14ac:dyDescent="0.2"/>
    <row r="923" ht="20.25" customHeight="1" x14ac:dyDescent="0.2"/>
    <row r="924" ht="20.25" customHeight="1" x14ac:dyDescent="0.2"/>
    <row r="925" ht="20.25" customHeight="1" x14ac:dyDescent="0.2"/>
    <row r="926" ht="20.25" customHeight="1" x14ac:dyDescent="0.2"/>
    <row r="927" ht="20.25" customHeight="1" x14ac:dyDescent="0.2"/>
    <row r="928" ht="20.25" customHeight="1" x14ac:dyDescent="0.2"/>
    <row r="929" ht="20.25" customHeight="1" x14ac:dyDescent="0.2"/>
    <row r="930" ht="20.25" customHeight="1" x14ac:dyDescent="0.2"/>
    <row r="931" ht="20.25" customHeight="1" x14ac:dyDescent="0.2"/>
    <row r="932" ht="20.25" customHeight="1" x14ac:dyDescent="0.2"/>
    <row r="933" ht="20.25" customHeight="1" x14ac:dyDescent="0.2"/>
    <row r="934" ht="20.25" customHeight="1" x14ac:dyDescent="0.2"/>
    <row r="935" ht="20.25" customHeight="1" x14ac:dyDescent="0.2"/>
    <row r="936" ht="20.25" customHeight="1" x14ac:dyDescent="0.2"/>
    <row r="937" ht="20.25" customHeight="1" x14ac:dyDescent="0.2"/>
    <row r="938" ht="20.25" customHeight="1" x14ac:dyDescent="0.2"/>
    <row r="939" ht="20.25" customHeight="1" x14ac:dyDescent="0.2"/>
    <row r="940" ht="20.25" customHeight="1" x14ac:dyDescent="0.2"/>
    <row r="941" ht="20.25" customHeight="1" x14ac:dyDescent="0.2"/>
    <row r="942" ht="20.25" customHeight="1" x14ac:dyDescent="0.2"/>
    <row r="943" ht="20.25" customHeight="1" x14ac:dyDescent="0.2"/>
    <row r="944" ht="20.25" customHeight="1" x14ac:dyDescent="0.2"/>
    <row r="945" ht="20.25" customHeight="1" x14ac:dyDescent="0.2"/>
    <row r="946" ht="20.25" customHeight="1" x14ac:dyDescent="0.2"/>
    <row r="947" ht="20.25" customHeight="1" x14ac:dyDescent="0.2"/>
    <row r="948" ht="20.25" customHeight="1" x14ac:dyDescent="0.2"/>
    <row r="949" ht="20.25" customHeight="1" x14ac:dyDescent="0.2"/>
    <row r="950" ht="20.25" customHeight="1" x14ac:dyDescent="0.2"/>
    <row r="951" ht="20.25" customHeight="1" x14ac:dyDescent="0.2"/>
    <row r="952" ht="20.25" customHeight="1" x14ac:dyDescent="0.2"/>
    <row r="953" ht="20.25" customHeight="1" x14ac:dyDescent="0.2"/>
    <row r="954" ht="20.25" customHeight="1" x14ac:dyDescent="0.2"/>
    <row r="955" ht="20.25" customHeight="1" x14ac:dyDescent="0.2"/>
    <row r="956" ht="20.25" customHeight="1" x14ac:dyDescent="0.2"/>
    <row r="957" ht="20.25" customHeight="1" x14ac:dyDescent="0.2"/>
    <row r="958" ht="20.25" customHeight="1" x14ac:dyDescent="0.2"/>
    <row r="959" ht="20.25" customHeight="1" x14ac:dyDescent="0.2"/>
    <row r="960" ht="20.25" customHeight="1" x14ac:dyDescent="0.2"/>
    <row r="961" ht="20.25" customHeight="1" x14ac:dyDescent="0.2"/>
    <row r="962" ht="20.25" customHeight="1" x14ac:dyDescent="0.2"/>
    <row r="963" ht="20.25" customHeight="1" x14ac:dyDescent="0.2"/>
    <row r="964" ht="20.25" customHeight="1" x14ac:dyDescent="0.2"/>
    <row r="965" ht="20.25" customHeight="1" x14ac:dyDescent="0.2"/>
    <row r="966" ht="20.25" customHeight="1" x14ac:dyDescent="0.2"/>
    <row r="967" ht="20.25" customHeight="1" x14ac:dyDescent="0.2"/>
    <row r="968" ht="20.25" customHeight="1" x14ac:dyDescent="0.2"/>
    <row r="969" ht="20.25" customHeight="1" x14ac:dyDescent="0.2"/>
    <row r="970" ht="20.25" customHeight="1" x14ac:dyDescent="0.2"/>
    <row r="971" ht="20.25" customHeight="1" x14ac:dyDescent="0.2"/>
    <row r="972" ht="20.25" customHeight="1" x14ac:dyDescent="0.2"/>
    <row r="973" ht="20.25" customHeight="1" x14ac:dyDescent="0.2"/>
    <row r="974" ht="20.25" customHeight="1" x14ac:dyDescent="0.2"/>
  </sheetData>
  <mergeCells count="10">
    <mergeCell ref="B65:D65"/>
    <mergeCell ref="E4:I4"/>
    <mergeCell ref="A4:A5"/>
    <mergeCell ref="B4:B5"/>
    <mergeCell ref="A1:K1"/>
    <mergeCell ref="A2:K2"/>
    <mergeCell ref="J4:J5"/>
    <mergeCell ref="K4:K5"/>
    <mergeCell ref="C4:C5"/>
    <mergeCell ref="D4:D5"/>
  </mergeCells>
  <phoneticPr fontId="6" type="noConversion"/>
  <hyperlinks>
    <hyperlink ref="B65" r:id="rId1"/>
  </hyperlinks>
  <pageMargins left="0.78740157480314965" right="0" top="0.59055118110236227" bottom="0.39370078740157483" header="0" footer="0"/>
  <pageSetup paperSize="9" scale="60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GN451"/>
  <sheetViews>
    <sheetView workbookViewId="0">
      <pane ySplit="6" topLeftCell="A7" activePane="bottomLeft" state="frozen"/>
      <selection pane="bottomLeft" sqref="A1:K12"/>
    </sheetView>
  </sheetViews>
  <sheetFormatPr baseColWidth="10" defaultRowHeight="12" x14ac:dyDescent="0.2"/>
  <cols>
    <col min="1" max="1" width="8.5703125" style="40" customWidth="1"/>
    <col min="2" max="2" width="41.42578125" style="42" customWidth="1"/>
    <col min="3" max="3" width="10.5703125" style="42" customWidth="1"/>
    <col min="4" max="4" width="11.42578125" style="42" customWidth="1"/>
    <col min="5" max="5" width="11.140625" style="42" customWidth="1"/>
    <col min="6" max="6" width="11.7109375" style="42" customWidth="1"/>
    <col min="7" max="7" width="11.7109375" style="41" customWidth="1"/>
    <col min="8" max="8" width="11.28515625" style="41" customWidth="1"/>
    <col min="9" max="9" width="8.7109375" style="55" customWidth="1"/>
    <col min="10" max="10" width="12.28515625" style="56" customWidth="1"/>
    <col min="11" max="11" width="10.5703125" style="55" customWidth="1"/>
    <col min="12" max="16" width="11.42578125" style="41" customWidth="1"/>
    <col min="17" max="17" width="54.7109375" style="41" customWidth="1"/>
    <col min="18" max="23" width="11.42578125" style="41" customWidth="1"/>
    <col min="24" max="16384" width="11.42578125" style="41"/>
  </cols>
  <sheetData>
    <row r="1" spans="1:196" ht="18" customHeight="1" x14ac:dyDescent="0.2">
      <c r="A1" s="165" t="s">
        <v>12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</row>
    <row r="2" spans="1:196" ht="18" customHeight="1" x14ac:dyDescent="0.2">
      <c r="A2" s="155" t="s">
        <v>92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</row>
    <row r="3" spans="1:196" ht="25.5" customHeight="1" x14ac:dyDescent="0.2">
      <c r="B3" s="40"/>
      <c r="C3" s="40"/>
      <c r="D3" s="40"/>
      <c r="E3" s="61"/>
      <c r="F3" s="40"/>
      <c r="G3" s="40"/>
      <c r="H3" s="91"/>
      <c r="I3" s="83"/>
      <c r="J3" s="96"/>
      <c r="K3" s="40"/>
    </row>
    <row r="4" spans="1:196" ht="20.25" customHeight="1" x14ac:dyDescent="0.2">
      <c r="A4" s="175" t="s">
        <v>2</v>
      </c>
      <c r="B4" s="168" t="s">
        <v>10</v>
      </c>
      <c r="C4" s="168" t="s">
        <v>3</v>
      </c>
      <c r="D4" s="173" t="s">
        <v>82</v>
      </c>
      <c r="E4" s="170" t="s">
        <v>83</v>
      </c>
      <c r="F4" s="171"/>
      <c r="G4" s="171"/>
      <c r="H4" s="171"/>
      <c r="I4" s="172"/>
      <c r="J4" s="163" t="s">
        <v>23</v>
      </c>
      <c r="K4" s="166" t="s">
        <v>25</v>
      </c>
    </row>
    <row r="5" spans="1:196" s="43" customFormat="1" ht="65.25" customHeight="1" thickBot="1" x14ac:dyDescent="0.25">
      <c r="A5" s="176"/>
      <c r="B5" s="169"/>
      <c r="C5" s="169"/>
      <c r="D5" s="174"/>
      <c r="E5" s="26" t="s">
        <v>84</v>
      </c>
      <c r="F5" s="28" t="s">
        <v>81</v>
      </c>
      <c r="G5" s="27" t="s">
        <v>24</v>
      </c>
      <c r="H5" s="27" t="s">
        <v>85</v>
      </c>
      <c r="I5" s="29" t="s">
        <v>13</v>
      </c>
      <c r="J5" s="164"/>
      <c r="K5" s="167"/>
    </row>
    <row r="6" spans="1:196" s="127" customFormat="1" ht="18.75" customHeight="1" x14ac:dyDescent="0.25">
      <c r="A6" s="117"/>
      <c r="B6" s="115" t="s">
        <v>52</v>
      </c>
      <c r="C6" s="126"/>
      <c r="D6" s="122">
        <f>D7</f>
        <v>50550324.600000001</v>
      </c>
      <c r="E6" s="122">
        <f>E7</f>
        <v>60000000</v>
      </c>
      <c r="F6" s="122">
        <v>0</v>
      </c>
      <c r="G6" s="122">
        <f>G7</f>
        <v>0</v>
      </c>
      <c r="H6" s="122">
        <v>0</v>
      </c>
      <c r="I6" s="121">
        <f>H6/E6%</f>
        <v>0</v>
      </c>
      <c r="J6" s="128">
        <f>D6+H6</f>
        <v>50550324.600000001</v>
      </c>
      <c r="K6" s="120"/>
    </row>
    <row r="7" spans="1:196" ht="24" x14ac:dyDescent="0.2">
      <c r="A7" s="48"/>
      <c r="B7" s="53" t="s">
        <v>20</v>
      </c>
      <c r="C7" s="69"/>
      <c r="D7" s="73">
        <f>D8</f>
        <v>50550324.600000001</v>
      </c>
      <c r="E7" s="70">
        <f>SUM(E8:E8)</f>
        <v>60000000</v>
      </c>
      <c r="F7" s="70">
        <v>0</v>
      </c>
      <c r="G7" s="70"/>
      <c r="H7" s="70">
        <v>0</v>
      </c>
      <c r="I7" s="71">
        <f>H7/E7%</f>
        <v>0</v>
      </c>
      <c r="J7" s="70">
        <f>D7+H7</f>
        <v>50550324.600000001</v>
      </c>
      <c r="K7" s="71"/>
    </row>
    <row r="8" spans="1:196" ht="63" customHeight="1" x14ac:dyDescent="0.2">
      <c r="A8" s="48">
        <v>143957</v>
      </c>
      <c r="B8" s="45" t="s">
        <v>45</v>
      </c>
      <c r="C8" s="125">
        <v>277993156</v>
      </c>
      <c r="D8" s="46">
        <v>50550324.600000001</v>
      </c>
      <c r="E8" s="46">
        <v>60000000</v>
      </c>
      <c r="F8" s="46">
        <v>0</v>
      </c>
      <c r="G8" s="46">
        <v>0</v>
      </c>
      <c r="H8" s="46">
        <v>0</v>
      </c>
      <c r="I8" s="72">
        <f>H8/E8%</f>
        <v>0</v>
      </c>
      <c r="J8" s="119">
        <f>D8+H8</f>
        <v>50550324.600000001</v>
      </c>
      <c r="K8" s="72">
        <f>J8/C8%</f>
        <v>18.184017666967311</v>
      </c>
    </row>
    <row r="9" spans="1:196" x14ac:dyDescent="0.2">
      <c r="F9" s="41"/>
    </row>
    <row r="10" spans="1:196" s="55" customFormat="1" x14ac:dyDescent="0.2">
      <c r="A10" s="135" t="s">
        <v>16</v>
      </c>
      <c r="B10" s="136"/>
      <c r="C10" s="137"/>
      <c r="D10" s="137"/>
      <c r="E10" s="42"/>
      <c r="F10" s="41"/>
      <c r="G10" s="41"/>
      <c r="H10" s="41"/>
      <c r="J10" s="56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1"/>
      <c r="FQ10" s="41"/>
      <c r="FR10" s="41"/>
      <c r="FS10" s="41"/>
      <c r="FT10" s="41"/>
      <c r="FU10" s="41"/>
      <c r="FV10" s="41"/>
      <c r="FW10" s="41"/>
      <c r="FX10" s="41"/>
      <c r="FY10" s="41"/>
      <c r="FZ10" s="41"/>
      <c r="GA10" s="41"/>
      <c r="GB10" s="41"/>
      <c r="GC10" s="41"/>
      <c r="GD10" s="41"/>
      <c r="GE10" s="41"/>
      <c r="GF10" s="41"/>
      <c r="GG10" s="41"/>
      <c r="GH10" s="41"/>
      <c r="GI10" s="41"/>
      <c r="GJ10" s="41"/>
      <c r="GK10" s="41"/>
      <c r="GL10" s="41"/>
      <c r="GM10" s="41"/>
      <c r="GN10" s="41"/>
    </row>
    <row r="11" spans="1:196" s="55" customFormat="1" x14ac:dyDescent="0.2">
      <c r="A11" s="138" t="s">
        <v>11</v>
      </c>
      <c r="B11" s="139"/>
      <c r="C11" s="137"/>
      <c r="D11" s="137"/>
      <c r="E11" s="42"/>
      <c r="F11" s="41"/>
      <c r="G11" s="41"/>
      <c r="H11" s="41"/>
      <c r="J11" s="56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1"/>
      <c r="EP11" s="41"/>
      <c r="EQ11" s="41"/>
      <c r="ER11" s="41"/>
      <c r="ES11" s="41"/>
      <c r="ET11" s="41"/>
      <c r="EU11" s="41"/>
      <c r="EV11" s="41"/>
      <c r="EW11" s="41"/>
      <c r="EX11" s="41"/>
      <c r="EY11" s="41"/>
      <c r="EZ11" s="41"/>
      <c r="FA11" s="41"/>
      <c r="FB11" s="41"/>
      <c r="FC11" s="41"/>
      <c r="FD11" s="41"/>
      <c r="FE11" s="41"/>
      <c r="FF11" s="41"/>
      <c r="FG11" s="41"/>
      <c r="FH11" s="41"/>
      <c r="FI11" s="41"/>
      <c r="FJ11" s="41"/>
      <c r="FK11" s="41"/>
      <c r="FL11" s="41"/>
      <c r="FM11" s="41"/>
      <c r="FN11" s="41"/>
      <c r="FO11" s="41"/>
      <c r="FP11" s="41"/>
      <c r="FQ11" s="41"/>
      <c r="FR11" s="41"/>
      <c r="FS11" s="41"/>
      <c r="FT11" s="41"/>
      <c r="FU11" s="41"/>
      <c r="FV11" s="41"/>
      <c r="FW11" s="41"/>
      <c r="FX11" s="41"/>
      <c r="FY11" s="41"/>
      <c r="FZ11" s="41"/>
      <c r="GA11" s="41"/>
      <c r="GB11" s="41"/>
      <c r="GC11" s="41"/>
      <c r="GD11" s="41"/>
      <c r="GE11" s="41"/>
      <c r="GF11" s="41"/>
      <c r="GG11" s="41"/>
      <c r="GH11" s="41"/>
      <c r="GI11" s="41"/>
      <c r="GJ11" s="41"/>
      <c r="GK11" s="41"/>
      <c r="GL11" s="41"/>
      <c r="GM11" s="41"/>
      <c r="GN11" s="41"/>
    </row>
    <row r="12" spans="1:196" s="55" customFormat="1" x14ac:dyDescent="0.2">
      <c r="A12" s="140"/>
      <c r="B12" s="162" t="s">
        <v>95</v>
      </c>
      <c r="C12" s="150"/>
      <c r="D12" s="150"/>
      <c r="E12" s="58"/>
      <c r="F12" s="41"/>
      <c r="G12" s="41"/>
      <c r="H12" s="59"/>
      <c r="J12" s="56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  <c r="ET12" s="41"/>
      <c r="EU12" s="41"/>
      <c r="EV12" s="41"/>
      <c r="EW12" s="41"/>
      <c r="EX12" s="41"/>
      <c r="EY12" s="41"/>
      <c r="EZ12" s="41"/>
      <c r="FA12" s="41"/>
      <c r="FB12" s="41"/>
      <c r="FC12" s="41"/>
      <c r="FD12" s="41"/>
      <c r="FE12" s="41"/>
      <c r="FF12" s="41"/>
      <c r="FG12" s="41"/>
      <c r="FH12" s="41"/>
      <c r="FI12" s="41"/>
      <c r="FJ12" s="41"/>
      <c r="FK12" s="41"/>
      <c r="FL12" s="41"/>
      <c r="FM12" s="41"/>
      <c r="FN12" s="41"/>
      <c r="FO12" s="41"/>
      <c r="FP12" s="41"/>
      <c r="FQ12" s="41"/>
      <c r="FR12" s="41"/>
      <c r="FS12" s="41"/>
      <c r="FT12" s="41"/>
      <c r="FU12" s="41"/>
      <c r="FV12" s="41"/>
      <c r="FW12" s="41"/>
      <c r="FX12" s="41"/>
      <c r="FY12" s="41"/>
      <c r="FZ12" s="41"/>
      <c r="GA12" s="41"/>
      <c r="GB12" s="41"/>
      <c r="GC12" s="41"/>
      <c r="GD12" s="41"/>
      <c r="GE12" s="41"/>
      <c r="GF12" s="41"/>
      <c r="GG12" s="41"/>
      <c r="GH12" s="41"/>
      <c r="GI12" s="41"/>
      <c r="GJ12" s="41"/>
      <c r="GK12" s="41"/>
      <c r="GL12" s="41"/>
      <c r="GM12" s="41"/>
      <c r="GN12" s="41"/>
    </row>
    <row r="13" spans="1:196" s="55" customFormat="1" x14ac:dyDescent="0.2">
      <c r="A13" s="118"/>
      <c r="B13" s="57"/>
      <c r="C13" s="58"/>
      <c r="D13" s="60"/>
      <c r="E13" s="60"/>
      <c r="F13" s="59"/>
      <c r="G13" s="59"/>
      <c r="H13" s="59"/>
      <c r="J13" s="56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B13" s="41"/>
      <c r="GC13" s="41"/>
      <c r="GD13" s="41"/>
      <c r="GE13" s="41"/>
      <c r="GF13" s="41"/>
      <c r="GG13" s="41"/>
      <c r="GH13" s="41"/>
      <c r="GI13" s="41"/>
      <c r="GJ13" s="41"/>
      <c r="GK13" s="41"/>
      <c r="GL13" s="41"/>
      <c r="GM13" s="41"/>
      <c r="GN13" s="41"/>
    </row>
    <row r="14" spans="1:196" x14ac:dyDescent="0.2">
      <c r="F14" s="41"/>
    </row>
    <row r="15" spans="1:196" x14ac:dyDescent="0.2">
      <c r="F15" s="41"/>
    </row>
    <row r="16" spans="1:196" x14ac:dyDescent="0.2">
      <c r="F16" s="41"/>
    </row>
    <row r="17" spans="6:6" x14ac:dyDescent="0.2">
      <c r="F17" s="41"/>
    </row>
    <row r="18" spans="6:6" x14ac:dyDescent="0.2">
      <c r="F18" s="41"/>
    </row>
    <row r="19" spans="6:6" x14ac:dyDescent="0.2">
      <c r="F19" s="41"/>
    </row>
    <row r="20" spans="6:6" x14ac:dyDescent="0.2">
      <c r="F20" s="41"/>
    </row>
    <row r="21" spans="6:6" x14ac:dyDescent="0.2">
      <c r="F21" s="41"/>
    </row>
    <row r="22" spans="6:6" x14ac:dyDescent="0.2">
      <c r="F22" s="41"/>
    </row>
    <row r="23" spans="6:6" x14ac:dyDescent="0.2">
      <c r="F23" s="41"/>
    </row>
    <row r="24" spans="6:6" x14ac:dyDescent="0.2">
      <c r="F24" s="41"/>
    </row>
    <row r="25" spans="6:6" x14ac:dyDescent="0.2">
      <c r="F25" s="41"/>
    </row>
    <row r="26" spans="6:6" x14ac:dyDescent="0.2">
      <c r="F26" s="41"/>
    </row>
    <row r="27" spans="6:6" x14ac:dyDescent="0.2">
      <c r="F27" s="41"/>
    </row>
    <row r="28" spans="6:6" x14ac:dyDescent="0.2">
      <c r="F28" s="41"/>
    </row>
    <row r="29" spans="6:6" x14ac:dyDescent="0.2">
      <c r="F29" s="41"/>
    </row>
    <row r="30" spans="6:6" x14ac:dyDescent="0.2">
      <c r="F30" s="41"/>
    </row>
    <row r="31" spans="6:6" x14ac:dyDescent="0.2">
      <c r="F31" s="41"/>
    </row>
    <row r="32" spans="6:6" x14ac:dyDescent="0.2">
      <c r="F32" s="41"/>
    </row>
    <row r="33" spans="6:6" x14ac:dyDescent="0.2">
      <c r="F33" s="41"/>
    </row>
    <row r="34" spans="6:6" x14ac:dyDescent="0.2">
      <c r="F34" s="41"/>
    </row>
    <row r="35" spans="6:6" x14ac:dyDescent="0.2">
      <c r="F35" s="41"/>
    </row>
    <row r="36" spans="6:6" x14ac:dyDescent="0.2">
      <c r="F36" s="41"/>
    </row>
    <row r="37" spans="6:6" x14ac:dyDescent="0.2">
      <c r="F37" s="41"/>
    </row>
    <row r="38" spans="6:6" x14ac:dyDescent="0.2">
      <c r="F38" s="41"/>
    </row>
    <row r="39" spans="6:6" x14ac:dyDescent="0.2">
      <c r="F39" s="41"/>
    </row>
    <row r="40" spans="6:6" x14ac:dyDescent="0.2">
      <c r="F40" s="41"/>
    </row>
    <row r="41" spans="6:6" x14ac:dyDescent="0.2">
      <c r="F41" s="41"/>
    </row>
    <row r="42" spans="6:6" x14ac:dyDescent="0.2">
      <c r="F42" s="41"/>
    </row>
    <row r="43" spans="6:6" x14ac:dyDescent="0.2">
      <c r="F43" s="41"/>
    </row>
    <row r="44" spans="6:6" x14ac:dyDescent="0.2">
      <c r="F44" s="41"/>
    </row>
    <row r="45" spans="6:6" x14ac:dyDescent="0.2">
      <c r="F45" s="41"/>
    </row>
    <row r="46" spans="6:6" x14ac:dyDescent="0.2">
      <c r="F46" s="41"/>
    </row>
    <row r="47" spans="6:6" x14ac:dyDescent="0.2">
      <c r="F47" s="41"/>
    </row>
    <row r="48" spans="6:6" x14ac:dyDescent="0.2">
      <c r="F48" s="41"/>
    </row>
    <row r="49" spans="6:6" x14ac:dyDescent="0.2">
      <c r="F49" s="41"/>
    </row>
    <row r="50" spans="6:6" x14ac:dyDescent="0.2">
      <c r="F50" s="41"/>
    </row>
    <row r="51" spans="6:6" x14ac:dyDescent="0.2">
      <c r="F51" s="41"/>
    </row>
    <row r="52" spans="6:6" x14ac:dyDescent="0.2">
      <c r="F52" s="41"/>
    </row>
    <row r="53" spans="6:6" x14ac:dyDescent="0.2">
      <c r="F53" s="41"/>
    </row>
    <row r="54" spans="6:6" x14ac:dyDescent="0.2">
      <c r="F54" s="41"/>
    </row>
    <row r="55" spans="6:6" x14ac:dyDescent="0.2">
      <c r="F55" s="41"/>
    </row>
    <row r="56" spans="6:6" x14ac:dyDescent="0.2">
      <c r="F56" s="41"/>
    </row>
    <row r="57" spans="6:6" x14ac:dyDescent="0.2">
      <c r="F57" s="41"/>
    </row>
    <row r="58" spans="6:6" x14ac:dyDescent="0.2">
      <c r="F58" s="41"/>
    </row>
    <row r="59" spans="6:6" x14ac:dyDescent="0.2">
      <c r="F59" s="41"/>
    </row>
    <row r="60" spans="6:6" x14ac:dyDescent="0.2">
      <c r="F60" s="41"/>
    </row>
    <row r="61" spans="6:6" x14ac:dyDescent="0.2">
      <c r="F61" s="41"/>
    </row>
    <row r="62" spans="6:6" x14ac:dyDescent="0.2">
      <c r="F62" s="41"/>
    </row>
    <row r="63" spans="6:6" x14ac:dyDescent="0.2">
      <c r="F63" s="41"/>
    </row>
    <row r="64" spans="6:6" x14ac:dyDescent="0.2">
      <c r="F64" s="41"/>
    </row>
    <row r="65" spans="3:6" x14ac:dyDescent="0.2">
      <c r="F65" s="41"/>
    </row>
    <row r="66" spans="3:6" x14ac:dyDescent="0.2">
      <c r="F66" s="41"/>
    </row>
    <row r="67" spans="3:6" x14ac:dyDescent="0.2">
      <c r="F67" s="41"/>
    </row>
    <row r="68" spans="3:6" x14ac:dyDescent="0.2">
      <c r="C68" s="82"/>
      <c r="D68" s="82"/>
      <c r="F68" s="41"/>
    </row>
    <row r="69" spans="3:6" x14ac:dyDescent="0.2">
      <c r="F69" s="41"/>
    </row>
    <row r="70" spans="3:6" x14ac:dyDescent="0.2">
      <c r="F70" s="41"/>
    </row>
    <row r="71" spans="3:6" x14ac:dyDescent="0.2">
      <c r="F71" s="41"/>
    </row>
    <row r="72" spans="3:6" x14ac:dyDescent="0.2">
      <c r="F72" s="41"/>
    </row>
    <row r="73" spans="3:6" x14ac:dyDescent="0.2">
      <c r="F73" s="41"/>
    </row>
    <row r="74" spans="3:6" x14ac:dyDescent="0.2">
      <c r="F74" s="41"/>
    </row>
    <row r="75" spans="3:6" x14ac:dyDescent="0.2">
      <c r="F75" s="41"/>
    </row>
    <row r="76" spans="3:6" x14ac:dyDescent="0.2">
      <c r="F76" s="41"/>
    </row>
    <row r="77" spans="3:6" x14ac:dyDescent="0.2">
      <c r="F77" s="41"/>
    </row>
    <row r="78" spans="3:6" x14ac:dyDescent="0.2">
      <c r="F78" s="41"/>
    </row>
    <row r="79" spans="3:6" x14ac:dyDescent="0.2">
      <c r="F79" s="41"/>
    </row>
    <row r="80" spans="3:6" x14ac:dyDescent="0.2">
      <c r="F80" s="41"/>
    </row>
    <row r="81" spans="6:6" x14ac:dyDescent="0.2">
      <c r="F81" s="41"/>
    </row>
    <row r="82" spans="6:6" x14ac:dyDescent="0.2">
      <c r="F82" s="41"/>
    </row>
    <row r="83" spans="6:6" x14ac:dyDescent="0.2">
      <c r="F83" s="41"/>
    </row>
    <row r="84" spans="6:6" x14ac:dyDescent="0.2">
      <c r="F84" s="41"/>
    </row>
    <row r="85" spans="6:6" x14ac:dyDescent="0.2">
      <c r="F85" s="41"/>
    </row>
    <row r="86" spans="6:6" x14ac:dyDescent="0.2">
      <c r="F86" s="41"/>
    </row>
    <row r="87" spans="6:6" x14ac:dyDescent="0.2">
      <c r="F87" s="41"/>
    </row>
    <row r="88" spans="6:6" x14ac:dyDescent="0.2">
      <c r="F88" s="41"/>
    </row>
    <row r="89" spans="6:6" x14ac:dyDescent="0.2">
      <c r="F89" s="41"/>
    </row>
    <row r="90" spans="6:6" x14ac:dyDescent="0.2">
      <c r="F90" s="41"/>
    </row>
    <row r="91" spans="6:6" x14ac:dyDescent="0.2">
      <c r="F91" s="41"/>
    </row>
    <row r="92" spans="6:6" x14ac:dyDescent="0.2">
      <c r="F92" s="41"/>
    </row>
    <row r="93" spans="6:6" x14ac:dyDescent="0.2">
      <c r="F93" s="41"/>
    </row>
    <row r="94" spans="6:6" x14ac:dyDescent="0.2">
      <c r="F94" s="41"/>
    </row>
    <row r="95" spans="6:6" x14ac:dyDescent="0.2">
      <c r="F95" s="41"/>
    </row>
    <row r="96" spans="6:6" x14ac:dyDescent="0.2">
      <c r="F96" s="41"/>
    </row>
    <row r="97" spans="6:6" x14ac:dyDescent="0.2">
      <c r="F97" s="41"/>
    </row>
    <row r="98" spans="6:6" x14ac:dyDescent="0.2">
      <c r="F98" s="41"/>
    </row>
    <row r="99" spans="6:6" x14ac:dyDescent="0.2">
      <c r="F99" s="41"/>
    </row>
    <row r="100" spans="6:6" x14ac:dyDescent="0.2">
      <c r="F100" s="41"/>
    </row>
    <row r="101" spans="6:6" x14ac:dyDescent="0.2">
      <c r="F101" s="41"/>
    </row>
    <row r="102" spans="6:6" x14ac:dyDescent="0.2">
      <c r="F102" s="41"/>
    </row>
    <row r="103" spans="6:6" x14ac:dyDescent="0.2">
      <c r="F103" s="41"/>
    </row>
    <row r="104" spans="6:6" x14ac:dyDescent="0.2">
      <c r="F104" s="41"/>
    </row>
    <row r="105" spans="6:6" x14ac:dyDescent="0.2">
      <c r="F105" s="41"/>
    </row>
    <row r="106" spans="6:6" x14ac:dyDescent="0.2">
      <c r="F106" s="41"/>
    </row>
    <row r="107" spans="6:6" x14ac:dyDescent="0.2">
      <c r="F107" s="41"/>
    </row>
    <row r="108" spans="6:6" x14ac:dyDescent="0.2">
      <c r="F108" s="41"/>
    </row>
    <row r="109" spans="6:6" x14ac:dyDescent="0.2">
      <c r="F109" s="41"/>
    </row>
    <row r="110" spans="6:6" x14ac:dyDescent="0.2">
      <c r="F110" s="41"/>
    </row>
    <row r="111" spans="6:6" x14ac:dyDescent="0.2">
      <c r="F111" s="41"/>
    </row>
    <row r="112" spans="6:6" x14ac:dyDescent="0.2">
      <c r="F112" s="41"/>
    </row>
    <row r="113" spans="6:6" x14ac:dyDescent="0.2">
      <c r="F113" s="41"/>
    </row>
    <row r="114" spans="6:6" x14ac:dyDescent="0.2">
      <c r="F114" s="41"/>
    </row>
    <row r="115" spans="6:6" x14ac:dyDescent="0.2">
      <c r="F115" s="41"/>
    </row>
    <row r="116" spans="6:6" x14ac:dyDescent="0.2">
      <c r="F116" s="41"/>
    </row>
    <row r="117" spans="6:6" x14ac:dyDescent="0.2">
      <c r="F117" s="41"/>
    </row>
    <row r="118" spans="6:6" x14ac:dyDescent="0.2">
      <c r="F118" s="41"/>
    </row>
    <row r="119" spans="6:6" x14ac:dyDescent="0.2">
      <c r="F119" s="41"/>
    </row>
    <row r="120" spans="6:6" x14ac:dyDescent="0.2">
      <c r="F120" s="41"/>
    </row>
    <row r="121" spans="6:6" x14ac:dyDescent="0.2">
      <c r="F121" s="41"/>
    </row>
    <row r="122" spans="6:6" x14ac:dyDescent="0.2">
      <c r="F122" s="41"/>
    </row>
    <row r="123" spans="6:6" x14ac:dyDescent="0.2">
      <c r="F123" s="41"/>
    </row>
    <row r="124" spans="6:6" x14ac:dyDescent="0.2">
      <c r="F124" s="41"/>
    </row>
    <row r="125" spans="6:6" x14ac:dyDescent="0.2">
      <c r="F125" s="41"/>
    </row>
    <row r="126" spans="6:6" x14ac:dyDescent="0.2">
      <c r="F126" s="41"/>
    </row>
    <row r="127" spans="6:6" x14ac:dyDescent="0.2">
      <c r="F127" s="41"/>
    </row>
    <row r="128" spans="6:6" x14ac:dyDescent="0.2">
      <c r="F128" s="41"/>
    </row>
    <row r="129" spans="4:6" x14ac:dyDescent="0.2">
      <c r="F129" s="41"/>
    </row>
    <row r="130" spans="4:6" x14ac:dyDescent="0.2">
      <c r="F130" s="41"/>
    </row>
    <row r="131" spans="4:6" x14ac:dyDescent="0.2">
      <c r="F131" s="41"/>
    </row>
    <row r="132" spans="4:6" x14ac:dyDescent="0.2">
      <c r="F132" s="41"/>
    </row>
    <row r="133" spans="4:6" x14ac:dyDescent="0.2">
      <c r="F133" s="41"/>
    </row>
    <row r="134" spans="4:6" x14ac:dyDescent="0.2">
      <c r="F134" s="41"/>
    </row>
    <row r="135" spans="4:6" x14ac:dyDescent="0.2">
      <c r="F135" s="41"/>
    </row>
    <row r="136" spans="4:6" x14ac:dyDescent="0.2">
      <c r="F136" s="41"/>
    </row>
    <row r="137" spans="4:6" x14ac:dyDescent="0.2">
      <c r="F137" s="41"/>
    </row>
    <row r="138" spans="4:6" x14ac:dyDescent="0.2">
      <c r="F138" s="41"/>
    </row>
    <row r="139" spans="4:6" x14ac:dyDescent="0.2">
      <c r="F139" s="41"/>
    </row>
    <row r="140" spans="4:6" x14ac:dyDescent="0.2">
      <c r="F140" s="41"/>
    </row>
    <row r="141" spans="4:6" x14ac:dyDescent="0.2">
      <c r="F141" s="41"/>
    </row>
    <row r="142" spans="4:6" x14ac:dyDescent="0.2">
      <c r="F142" s="41"/>
    </row>
    <row r="143" spans="4:6" x14ac:dyDescent="0.2">
      <c r="D143" s="116"/>
      <c r="F143" s="41"/>
    </row>
    <row r="144" spans="4:6" x14ac:dyDescent="0.2">
      <c r="F144" s="41"/>
    </row>
    <row r="145" spans="6:6" x14ac:dyDescent="0.2">
      <c r="F145" s="41"/>
    </row>
    <row r="146" spans="6:6" x14ac:dyDescent="0.2">
      <c r="F146" s="41"/>
    </row>
    <row r="147" spans="6:6" x14ac:dyDescent="0.2">
      <c r="F147" s="41"/>
    </row>
    <row r="148" spans="6:6" x14ac:dyDescent="0.2">
      <c r="F148" s="41"/>
    </row>
    <row r="149" spans="6:6" x14ac:dyDescent="0.2">
      <c r="F149" s="41"/>
    </row>
    <row r="150" spans="6:6" x14ac:dyDescent="0.2">
      <c r="F150" s="41"/>
    </row>
    <row r="151" spans="6:6" x14ac:dyDescent="0.2">
      <c r="F151" s="41"/>
    </row>
    <row r="152" spans="6:6" x14ac:dyDescent="0.2">
      <c r="F152" s="41"/>
    </row>
    <row r="153" spans="6:6" x14ac:dyDescent="0.2">
      <c r="F153" s="41"/>
    </row>
    <row r="154" spans="6:6" x14ac:dyDescent="0.2">
      <c r="F154" s="41"/>
    </row>
    <row r="155" spans="6:6" x14ac:dyDescent="0.2">
      <c r="F155" s="41"/>
    </row>
    <row r="156" spans="6:6" x14ac:dyDescent="0.2">
      <c r="F156" s="41"/>
    </row>
    <row r="157" spans="6:6" x14ac:dyDescent="0.2">
      <c r="F157" s="41"/>
    </row>
    <row r="158" spans="6:6" x14ac:dyDescent="0.2">
      <c r="F158" s="41"/>
    </row>
    <row r="159" spans="6:6" x14ac:dyDescent="0.2">
      <c r="F159" s="41"/>
    </row>
    <row r="160" spans="6:6" x14ac:dyDescent="0.2">
      <c r="F160" s="41"/>
    </row>
    <row r="161" spans="6:6" x14ac:dyDescent="0.2">
      <c r="F161" s="41"/>
    </row>
    <row r="282" spans="4:4" x14ac:dyDescent="0.2">
      <c r="D282" s="116"/>
    </row>
    <row r="451" spans="4:4" ht="288" x14ac:dyDescent="0.2">
      <c r="D451" s="42" t="s">
        <v>44</v>
      </c>
    </row>
  </sheetData>
  <mergeCells count="10">
    <mergeCell ref="B12:D12"/>
    <mergeCell ref="J4:J5"/>
    <mergeCell ref="A1:K1"/>
    <mergeCell ref="K4:K5"/>
    <mergeCell ref="A2:K2"/>
    <mergeCell ref="C4:C5"/>
    <mergeCell ref="E4:I4"/>
    <mergeCell ref="D4:D5"/>
    <mergeCell ref="A4:A5"/>
    <mergeCell ref="B4:B5"/>
  </mergeCells>
  <hyperlinks>
    <hyperlink ref="B12" r:id="rId1"/>
  </hyperlinks>
  <pageMargins left="0.78740157480314965" right="0" top="0.59055118110236227" bottom="0.39370078740157483" header="0.31496062992125984" footer="0"/>
  <pageSetup paperSize="9" scale="6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CONSOLIDADO</vt:lpstr>
      <vt:lpstr>PLIEGO MINSA</vt:lpstr>
      <vt:lpstr>UE ADSCRITAS AL PLIEGO MINSA</vt:lpstr>
      <vt:lpstr>CONSOLIDADO!Área_de_impresión</vt:lpstr>
      <vt:lpstr>'PLIEGO MINSA'!Área_de_impresión</vt:lpstr>
      <vt:lpstr>'UE ADSCRITAS AL PLIEGO MINSA'!Área_de_impresión</vt:lpstr>
      <vt:lpstr>'PLIEGO MINSA'!Títulos_a_imprimir</vt:lpstr>
      <vt:lpstr>'UE ADSCRITAS AL PLIEGO MINSA'!Títulos_a_imprimir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REVELO</dc:creator>
  <cp:lastModifiedBy>MARY GRISELDA REVELO AZABACHE</cp:lastModifiedBy>
  <cp:lastPrinted>2016-03-07T14:27:18Z</cp:lastPrinted>
  <dcterms:created xsi:type="dcterms:W3CDTF">2009-03-02T15:11:29Z</dcterms:created>
  <dcterms:modified xsi:type="dcterms:W3CDTF">2016-03-07T14:30:16Z</dcterms:modified>
</cp:coreProperties>
</file>