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595" windowHeight="7935" tabRatio="711" activeTab="0"/>
  </bookViews>
  <sheets>
    <sheet name="DATOS GENERALES" sheetId="1" r:id="rId1"/>
    <sheet name="ROL Y DIAGNOSTICO SECTORIAL" sheetId="2" r:id="rId2"/>
    <sheet name="MISION-VISION" sheetId="3" r:id="rId3"/>
    <sheet name="MATRIZ 1" sheetId="4" r:id="rId4"/>
    <sheet name="MATRIZ 2" sheetId="5" r:id="rId5"/>
    <sheet name="ANEXO 1 INVERSIÓN" sheetId="6" r:id="rId6"/>
    <sheet name="PROYECTOS 2009-2011" sheetId="7" r:id="rId7"/>
  </sheets>
  <definedNames>
    <definedName name="_xlnm.Print_Titles" localSheetId="3">'MATRIZ 1'!$3:$4</definedName>
  </definedNames>
  <calcPr fullCalcOnLoad="1"/>
</workbook>
</file>

<file path=xl/sharedStrings.xml><?xml version="1.0" encoding="utf-8"?>
<sst xmlns="http://schemas.openxmlformats.org/spreadsheetml/2006/main" count="683" uniqueCount="380">
  <si>
    <t xml:space="preserve">En nuestro país se han desarrollado diferentes experiencias y procesos técnicos y sociales para identificar los principales problemas de salud, así como iniciativas políticas de concertación y acuerdos con el fin de dirigir los esfuerzos y recursos para enfrentarlos. Estos se resumen en los siguientes: </t>
  </si>
  <si>
    <t>64,5 x 100,00</t>
  </si>
  <si>
    <t>55 x 100,000 habitantes</t>
  </si>
  <si>
    <t>Incidencia de casos al 2011</t>
  </si>
  <si>
    <t>Prevalencia al 2011</t>
  </si>
  <si>
    <t>Cobertura al 2011</t>
  </si>
  <si>
    <t>&lt; 7%</t>
  </si>
  <si>
    <t>Prevalencia según estándar</t>
  </si>
  <si>
    <t>Porcentaje al 2011</t>
  </si>
  <si>
    <t>Meta al 2011</t>
  </si>
  <si>
    <t>Meta según el estándar</t>
  </si>
  <si>
    <t>soles</t>
  </si>
  <si>
    <t>Tonelada métrica de alimentos con control de calidad.</t>
  </si>
  <si>
    <t>Consultas</t>
  </si>
  <si>
    <t>Ordenes</t>
  </si>
  <si>
    <t>Examenes</t>
  </si>
  <si>
    <t>Mantenimiento e Infraestructura</t>
  </si>
  <si>
    <t>Acciones</t>
  </si>
  <si>
    <t>Intervenciones quirúrgicas</t>
  </si>
  <si>
    <t>Porcentaje de Ocupación</t>
  </si>
  <si>
    <t>Día Cama</t>
  </si>
  <si>
    <t>Proyectos Implementados</t>
  </si>
  <si>
    <t>Descentralización de los Servicios Oncológicos*</t>
  </si>
  <si>
    <t>(*) Actualmente para el Objetivo Estratégico del INEN: Descentralización de los Servicios Oncológicos,  no cuenta con recursos financieros</t>
  </si>
  <si>
    <t>Asegurados</t>
  </si>
  <si>
    <t>5'800,000</t>
  </si>
  <si>
    <t>7'300,000</t>
  </si>
  <si>
    <t>8'800,000</t>
  </si>
  <si>
    <t>10'300,000</t>
  </si>
  <si>
    <t>11'800,000</t>
  </si>
  <si>
    <t xml:space="preserve"> Soles</t>
  </si>
  <si>
    <t>314'799,299</t>
  </si>
  <si>
    <t>340'110,916</t>
  </si>
  <si>
    <t>p.d</t>
  </si>
  <si>
    <t>Lograr una supervisión y conducción superior en la gestión pública</t>
  </si>
  <si>
    <t>% de personal capacitado</t>
  </si>
  <si>
    <t>Total de personal</t>
  </si>
  <si>
    <t>Optimizar la gestión de los recursos humanos que coadyuven a la mejora del desarrollo institucional.</t>
  </si>
  <si>
    <t>Reducir la Morbilidad y Mortalidad Materno Neonatal.</t>
  </si>
  <si>
    <t>Reducir la prevalencia de Desnutrición Crónica y anemia en niños y niñas menores de 5 años especialmente de las regiones con mayor pobreza.</t>
  </si>
  <si>
    <t>SIS (a)</t>
  </si>
  <si>
    <t>SEPS (b)</t>
  </si>
  <si>
    <t>Lograr el aseguramiento en salud otorgando prestaciones con garantías de oportunidad y calidad.</t>
  </si>
  <si>
    <t>Incrementar el aseguramiento en salud a través del SIS a 11 millones de ciudadanos en situación de pobreza y extrema pobreza.</t>
  </si>
  <si>
    <t>(b) Para la proyección del Presupuesto para el período 2008 - 2010 se ha considerado 2% de inflación acumulada anual conforme al Marco Macroeconómico Multianual 2008 - 2010. Para el año 2011, se ha respetado el procentaje antes indicado.</t>
  </si>
  <si>
    <t>(a) Para el año 2008, la información referida por el SIS, está referida a los  recursos consignados  aprobados en el PIM.</t>
  </si>
  <si>
    <t>CUANTIFICACION ANUAL</t>
  </si>
  <si>
    <t xml:space="preserve"> </t>
  </si>
  <si>
    <t xml:space="preserve">Ley Nº 28746 creación como Organismo Público Descentralizado adscrito al  Ministerio de Salud </t>
  </si>
  <si>
    <t>Ley Nº 26790- Ley de Modernización de la Seguridad Social en Salud, Artículo 14º. Decreto Supremo Nº 009-97-SA -Reglamento de la Ley de Modernización de la Seguridad Social en Salud. Decreto Supremo Nº 006-97-SA- Estatuto de la Superintendencia de Entidades Prestadoras de Salud</t>
  </si>
  <si>
    <t>Autorizar, regular, supervisar el funcionamiento de las Entidades Prestadoras de Salud, cautelando el uso correcto de los fondos administrados por éstas y el cumplimiento de las normas legales y reglamentarias correspondientes, en resguardo de los derechos de los asegurados</t>
  </si>
  <si>
    <t>El Ministerio de Salud para cumplir la visión, misión y objetivos estratégicos establecidos en el Reglamento de la Ley Nº 27657, en el ámbito de su gestión institucional y sectorial, diseña y norma los procesos organizacionales correspondientes, con los que se debe lograr la conducción y planeamiento estratégico sectorial de salud, estableciendo objetivos, metas y estrategias de corto, mediano y largo plazo; así como modelos y normas organizacionales, desarrollando e integrando procesos y sistemas de información sectoriales, para la creación de una cultura de Salud y un entorno saludable, previniendo los riesgos y daños, protegiendo y recuperando la salud de las personas y poblaciones a través del desarrollo de capacidades de la población y del personal del sector, promoviendo el uso racional, acceso y control de medicamentos, el aseguramiento financiero, la inversión y el desarrollo de infraestructura, tecnología y equipamiento en salud.</t>
  </si>
  <si>
    <t>11) Incremento de la discapacidad o minusvalía mental o física.</t>
  </si>
  <si>
    <t>12) Alta prevalencia de enfermedades de la cavidad bucal.</t>
  </si>
  <si>
    <t>Todos los problemas sanitarios, arriba señalados se encuentran enmarcados en los cambios de las estructuras y funcionamiento sectoriales, tales como la descentralización, las autonomías institucionales, el énfasis en el control y recuperación de los costos y el diseño de paquetes básicos para la atención de la salud, identificándose dentro ello los principales problemas que presentamos como sistema de salud:</t>
  </si>
  <si>
    <t>1) Insuficiente Aseguramiento Universal; las limitaciones del sistema de salud para cumplir en forma óptima sus funciones de financiamiento, sustentaron la inclusión del aseguramiento universal como eje prioritario de reforma en el Acuerdo Nacional suscrito en marzo del 2006.  En  respuesta a este compromiso, se han formulado diversas iniciativas o propuestas legislativas referidas a la Universalización de la Seguridad Social en  Salud. Sin embargo, pese al importante rol del Seguro Integral de Salud – SIS para reducir la barrera de acceso económico  a los servicios de salud de las poblaciones de menores recursos, su cobertura  es aún insuficiente, ya que enfrenta restricciones sobre todo de carácter presupuestal y su financiamiento está limitado a grupos específicos.  Asimismo, no se han desarrollado eficientemente los mecanismos de focalización y no hay una adecuada difusión de sus beneficios en la población  marginal.</t>
  </si>
  <si>
    <t>2) Descentralización del Sector Salud incompleta.</t>
  </si>
  <si>
    <t>4) Inadecuada Oferta de Servicios.</t>
  </si>
  <si>
    <t>6) Alta Prevalencia de enfermedades transmisibles regionales (dengue, bartonelosis, leishmaniasis, peste).</t>
  </si>
  <si>
    <t>7) Alta mortalidad por Cáncer (cuello uterino, mama, próstata, estómago, pulmón, piel y boca).</t>
  </si>
  <si>
    <t>Sistema de Referencia y Contrareferencia  en Unidades Oncologicas</t>
  </si>
  <si>
    <t>Sistema implementado</t>
  </si>
  <si>
    <t>Base Legal de Adscripción al Sector</t>
  </si>
  <si>
    <t xml:space="preserve">Participa activa y decididamente en la prestación de servicios oncológicos, prevención y control  del cáncer a nivel nacional. </t>
  </si>
  <si>
    <t>FORMATO 1</t>
  </si>
  <si>
    <t>11) Escasa Participación Ciudadana.</t>
  </si>
  <si>
    <t>3) Alto índice de insatisfacción del usuario de los servicios de salud.</t>
  </si>
  <si>
    <r>
      <t>DIAGNÓSTICO SECTORIAL</t>
    </r>
    <r>
      <rPr>
        <b/>
        <sz val="10"/>
        <rFont val="Arial"/>
        <family val="2"/>
      </rPr>
      <t xml:space="preserve"> (b)</t>
    </r>
  </si>
  <si>
    <t>FORMATO 2</t>
  </si>
  <si>
    <t>Nº</t>
  </si>
  <si>
    <t>FORMATO 3</t>
  </si>
  <si>
    <t>INVERSIÓN SEGÚN OBJETIVOS ESTRATÉGICOS INSTITUCIONALES</t>
  </si>
  <si>
    <t>VIGILANCIA, CONTROL Y ATENCIÓN INTEGRAL DE LAS ENFERMEDADES TRANSMISIBLES Y NO TRANSMISIBLES.</t>
  </si>
  <si>
    <t>MEJORAMIENTO PROGRESIVO DE LA OFERTA Y CALIDAD DE LOS SERVICIOS DE SALUD.</t>
  </si>
  <si>
    <t>Nº DE PROYECTOS</t>
  </si>
  <si>
    <t>INVERSIÓN</t>
  </si>
  <si>
    <t>Reducir la mortalidad Materna y Neonatal.</t>
  </si>
  <si>
    <t>Total</t>
  </si>
  <si>
    <t>PLAN ESTRATÉGICO SECTORIAL MULTIANUAL DEL SECTOR SALUD 2008 - 2011</t>
  </si>
  <si>
    <r>
      <t xml:space="preserve">Misión del Sector:
</t>
    </r>
    <r>
      <rPr>
        <b/>
        <sz val="10"/>
        <rFont val="Arial"/>
        <family val="2"/>
      </rPr>
      <t xml:space="preserve">
</t>
    </r>
    <r>
      <rPr>
        <sz val="10"/>
        <rFont val="Arial"/>
        <family val="2"/>
      </rPr>
      <t>El Ministerio de Salud tiene la misión de proteger la dignidad personal, promoviendo la salud, previniendo las enfermedades y garantizando la atención integral de salud de todos los habitantes del país; proponiendo y conduciendo los lineamientos de políticas sanitarias en concertación con todos los sectores públicos y los actores sociales. La persona es el centro de nuestra misión, a la cual nos dedicamos con respeto a la vida y a los derechos fundamentales de todos los peruanos, desde antes de su nacimiento y respetando el curso natural de su vida, contribuyendo a la gran tarea nacional de lograr el desarrollo de todos nuestros ciudadanos. Los trabajadores del Sector Salud somos agentes de cambio en constante superación para lograr el máximo bienestar de las personas.</t>
    </r>
  </si>
  <si>
    <t>Mejorar la Oferta y  Calidad del Servicio de Salud en beneficio de la Población en General  con énfasis en los grupos poblacionales vulnerables.</t>
  </si>
  <si>
    <t>Fuente: Oficina de Proyectos de Inversión - OGPP</t>
  </si>
  <si>
    <t>NOMBRE DEL PROYECTO/PROGRAMA DE INVERSIÓN</t>
  </si>
  <si>
    <t>UNIDAD EJECUTORA</t>
  </si>
  <si>
    <t>FUENTE DE FINANCIAMIENTO</t>
  </si>
  <si>
    <t>R.O.</t>
  </si>
  <si>
    <t>ADMINISTRACIÓN CENTRAL</t>
  </si>
  <si>
    <t>Proyecto: "Modernización del Laboratorio de Vacunas Virales Antirrábicas para uso Veterinario del Centro Nacional de Productos Biológicos del Instituto Nacional de Salud.</t>
  </si>
  <si>
    <t>Mejoramiento del Equipamiento Biomédico y Elctromecánico en los Servicios Priorizados en el Instituto Nacional de Rehabilitación.</t>
  </si>
  <si>
    <t>Mejoramiento de la Capacidad Resolutiva del Establecimiento de Salud Nazarenas, de la Microred Nazarenas - Red Huamanga.</t>
  </si>
  <si>
    <t>OTR.</t>
  </si>
  <si>
    <t>001 - INSTITUTO NACIONAL DE SALUD</t>
  </si>
  <si>
    <t>009 - INSTITUTO ESPECIALIZADO DE</t>
  </si>
  <si>
    <t>Rehabilitación de la Capacidad Operativa del Centro Quirúrgico del Hospital Central FAP (HCFAP) Nivel III-1, Lima.</t>
  </si>
  <si>
    <t>UE FAP</t>
  </si>
  <si>
    <t>Centro Hemodador Macroregional de Lima</t>
  </si>
  <si>
    <t>Centro Hemodador Macroregional Norte (La Libertad)</t>
  </si>
  <si>
    <t>Centro Hemodador Macroregional Sur (Arequipa)</t>
  </si>
  <si>
    <t>Fortalecimieto de la Atención de los Servicios de Emergencias y Servicios Especializados - Nuevo Hospital de Emergencias Lima Ciudad - Comas</t>
  </si>
  <si>
    <t>"Nuevo Instituto Nacional de Salud del Niño, Tercer Nivel de Atención, Octavo Nivel de Complejidad, Categoría III-2, Lima, Perú".</t>
  </si>
  <si>
    <t>Mejoramiento de la Atención de las Personas con Discapacidad de Alta Complejidad en el Instituto Nacional de Rehabilitación.</t>
  </si>
  <si>
    <t>Fortalecimiento de la Atención de los Servicios de emergencia y Servicios Especializados - Nuevo Hospital de Emergencias Villa El Salvador.</t>
  </si>
  <si>
    <t>Fortalecimieto de la Atención de los Servicios de Emergencias y Servicios Especializados - Nuevo Hospital de Lima Este - Vitarte.</t>
  </si>
  <si>
    <t>Reconstrucción de la Infraestructura y Mejoramiento de la Capacidad Resolutiva de los Servicios de Salud del Hospital Santa María del Socorro - Ica.</t>
  </si>
  <si>
    <t>Fortalecimiento de la Capacidad Resolutiva de los Servicios de Salud del Hospital San Juan de Dos de Pisco - DIRESA Ica.</t>
  </si>
  <si>
    <t>Fortalecimiento de la Capacidad Resolutiva de los Servicios de Salud del Hospital Regional de Ica - DIRESA Ica.</t>
  </si>
  <si>
    <t>Fortalecimiento de la Atención de los Servicios de Salud en el segundo Nivel de Atención, Categoría II-2, Sexto Nivel de Complejidad, Nuevo Hospital de Andahuaylas - Apurímac.</t>
  </si>
  <si>
    <t>Redimensionamiento del Hospital de Cajamarca.</t>
  </si>
  <si>
    <t>Fortalecimiento Integral de la Capacidad Resolutiva de los Servicios de Atención del Hospital de Supe, Red de Salud Barranca Cajatambo, DISA II Lima.</t>
  </si>
  <si>
    <t>F.E.</t>
  </si>
  <si>
    <t>Segunda Fase del Programa de Apoyo a la Reforma del Sector Salud - PARSALUD II.</t>
  </si>
  <si>
    <t>Construcción del Pabellón para Cuidados Intensivos e Intermedios, Banco de Sangre, Unidad Central de Esterilización y Servicio de Alimentación Central del Hospital Nacional Arzobispo Loayza.</t>
  </si>
  <si>
    <t>027 - HOSPITAL NACIONAL ARZOBISPO LOAYZA</t>
  </si>
  <si>
    <t>022 - DISA II LIMA SUR</t>
  </si>
  <si>
    <t>Proyecto: Mejoramiento de la Capacidad Resolutiva del Centro de Salud Tupac Amaru - Microred Villa - Red de Salud Barranco Chorrillos Surco - DISA II Lima Sur.</t>
  </si>
  <si>
    <t>Proyecto: Mejoramiento de la Capacidad Resolutiva del Centro de Salud Chorrillos II - Cabecera de Red de Salud Barranco Chorrillos Surco - DISA II Lima Sur.</t>
  </si>
  <si>
    <t>Proyecto: Mejoramiento de la Capacidad Resolutiva y de la Atención en el Laboratorio Intermedio de Salud Pública del CMI San José - Villa El Salvador.</t>
  </si>
  <si>
    <t>Proyecto: Mejoramiento de la Cobertura de Atención del Centro de Salud José Carlos Mariátegui de la Microred Villa María - José Carlos Mariátegui</t>
  </si>
  <si>
    <t>Proyecto: Fortalecimiento de la Capacidad Operativa del Centro de Salud Manchay Alto del Distrito de Pachacamac, Provincia y Departamento de Lima.</t>
  </si>
  <si>
    <t>Proyecto: Mejoramiento de la Prestación de los Servicios de Salud Jesús Poderoso, Microred Leonor Saavedra Villa San Luis - DRS San Juan de Miraflores, Villa Maria del Triunfo - DISA II Lima Sur.</t>
  </si>
  <si>
    <t>Operatividad Efectiva en el Servicio de Esterilización del Hospital Nacional docente Madre Niño San Bartolomé</t>
  </si>
  <si>
    <t>Fortalecimiento del Sistema Informático del HONADOMANI San Bartolomé</t>
  </si>
  <si>
    <t>033 - HONADOMANI SAN BARTOLOME</t>
  </si>
  <si>
    <t>Mejoramiento del Servicio de Atención Especializada de Niños y Adolescentes del Instituto Nacional de Salud Mental Honorio Delgado Hideyo Noguchi.</t>
  </si>
  <si>
    <t>005 - INSTITUTO ESPECIALIZADO DE SALUD</t>
  </si>
  <si>
    <t>Mejoramiento de la Infraestructura Hospitalaria y Ampliación de los Servicios de Pediatría y Laboratorio del Hospital Rezola de Cañete</t>
  </si>
  <si>
    <t>024 - HOSPITAL DE APOYO REZOLA</t>
  </si>
  <si>
    <t>Fortalecimiento de la Capacidad Resolutiva del Servicio de Emergencia del Hospital de Emergencias Pediátricas de la DISA V - Lima Ciudad</t>
  </si>
  <si>
    <t>031 - EMERGENCIAS PEDIÁTRICAS</t>
  </si>
  <si>
    <t>Implementación de la Unidad de Emergencia del Servicio de Hospitalización del Establecimiento de Salud Canto Grande - San Juan de Lurigancho</t>
  </si>
  <si>
    <t>049 - HOSPITAL DE SAN JUAN DE LURIGANCHO</t>
  </si>
  <si>
    <t>Reubicación y Construcción del Nuevo Departamento de Medicina Física y Rehabilitación del Hospital Nacional Cayetano Heredia</t>
  </si>
  <si>
    <t>021 - HOSPITAL CAYETANO HEREDIA</t>
  </si>
  <si>
    <t>HOSPITAL NACIONAL DOS DE MAYO</t>
  </si>
  <si>
    <t>Mejora de la Calidad de Atención y Capacidad Resolutiva del Departamento de Patología Clínica y Anatomía Patológica de HNDM.</t>
  </si>
  <si>
    <t>Mejoramiento de la Calidad y Ampliación de la Cobertura de Atención Especializada en Pediatría para el Grupo Etáreo de 0 a 15 años en el HNDM.</t>
  </si>
  <si>
    <t>Mejora de la Capacidad Resolutiva del Servicio de Gastroenterología del HNDM</t>
  </si>
  <si>
    <t>Centro de Tratamiento Intensivo y Diagnóstico Especializado del Hospital Nacional Dos de Mayo Perú Corea</t>
  </si>
  <si>
    <t>Implementación de la Unidad de Hospitalizados Críticos del HNDM.</t>
  </si>
  <si>
    <t>Optimizar el Manejo de Residuos Sólidos Hospitalarios</t>
  </si>
  <si>
    <t>Proyecto: Construcción e Implementación del Establecimiento de Salud Alfa y Omega de la MRS Ate II.</t>
  </si>
  <si>
    <t>Mejoramiento de los Servicios de Salud del Centro de Salud Materno Infantil Tahuantinsuyo Bajo</t>
  </si>
  <si>
    <t>Mejoramiento de los Servicios Asistenciales del C.S. Raúl Porras Barrenechea, Microred Carabayllo, Provincia de Lima.</t>
  </si>
  <si>
    <t>Mejoramiento de la Atención de Salud Mental para la Población de la DISA V Lima Ciudad - Construcción y Equipamiento del Nuevo C.S.M. I - 3 Honorio Delgado.</t>
  </si>
  <si>
    <t>Proyecto: Desarrollo de la Capacidad de los Servicios e Investigación de los Laboratorios del Centro Nacional de Salud Pública.</t>
  </si>
  <si>
    <t>016 - HOSPITAL NACIONAL HIPOLITO UNANUE</t>
  </si>
  <si>
    <t>015 - DISA IV LIMA ESTE</t>
  </si>
  <si>
    <t>Proyecto: Desarrollo de la Capacidad de los Servicios e Investigación en el Ambito de la Alimentación, Nutrición Humana, Control Sanitario de Alimentos, Bebidas y Otros - CENAN - INS</t>
  </si>
  <si>
    <t>Proyecto: Mejoramiento del Laboratorio de Vacunas Virales Antirrábicas para Uso Humano del Centro Nacional de Producción de Biológicos del Instituto Nacional de Salud.</t>
  </si>
  <si>
    <t>Proyecto: Mejoramiento de la Capacidad y calidad de los Servicios del Centro Nacional de Salud Ocupacional y Protección del Medio Ambiente para la Salud del Instituto Nacional de Salud en Chorrillos.</t>
  </si>
  <si>
    <t>MONTO DE INVERSIÓN</t>
  </si>
  <si>
    <t>R.O.: Recursos Ordinarios; F.E.: Financiamiento externo; OTR.:Otras fuentes de financiamiento</t>
  </si>
  <si>
    <r>
      <t>Visión del Sector:</t>
    </r>
    <r>
      <rPr>
        <b/>
        <u val="single"/>
        <sz val="8"/>
        <rFont val="Arial"/>
        <family val="2"/>
      </rPr>
      <t xml:space="preserve"> (a)
</t>
    </r>
    <r>
      <rPr>
        <b/>
        <sz val="10"/>
        <rFont val="Arial"/>
        <family val="2"/>
      </rPr>
      <t xml:space="preserve">
</t>
    </r>
    <r>
      <rPr>
        <sz val="10"/>
        <rFont val="Arial"/>
        <family val="2"/>
      </rPr>
      <t>En el año 2020 los habitantes del Perú gozarán de salud plena, física, mental y social, como consecuencia de una óptima respuesta del Estado, basada en los principios de universalidad, equidad, solidaridad, de un enfoque de derecho a la salud e interculturalidad, y de una activa participación ciudadana.
Con el Gobierno Nacional, Gobierno Regional, Gobierno Local y la Sociedad Civil que logran ejecutar acuerdos concertados para el bien común.
Así mismo, las instituciones del Sector Salud se articularán para lograr un sistema de salud fortalecido, integrado, eficiente, que brinda servicios de calidad y accesibles, que garantiza un Plan Universal de prestaciones integrales de salud a través del aseguramiento universal y un sistema de protección social.</t>
    </r>
  </si>
  <si>
    <t>OBJETIVOS ESTRATEGICOS INSTITUCIONALES</t>
  </si>
  <si>
    <t>ANEXO Nº 1: PROGRAMA MULTIANUAL DE INVERSIÓN PÚBLICA 2009 - 2011</t>
  </si>
  <si>
    <t>(a) Para el año 2008, la información referida por el SIS, está basada en la información enviada al MEF para la formulación Presupuestal.</t>
  </si>
  <si>
    <t>e.c.: en construcción; p.d.: por definir; S.P.: sin presupuesto</t>
  </si>
  <si>
    <t>_</t>
  </si>
  <si>
    <t>ˉ</t>
  </si>
  <si>
    <t>MATRIZ 1: ARTICULACIÓN DE LOS LINEAMIENTOS DE POLÍTICA DE SALUD A LOS OBJETIVOS ESTRATÉGICOS</t>
  </si>
  <si>
    <t>Fortalecer el Rol de Rectoría en los diferentes niveles de gobierno.</t>
  </si>
  <si>
    <t>MATRIZ 2: ARTICULACIÓN DE LOS OBJETIVOS ESTRATÉGICOS CON EL PRESUPUESTO</t>
  </si>
  <si>
    <t>SIS(a)</t>
  </si>
  <si>
    <t>Lograr que los usuarios cuenten con la información que necesitan para las acciones y decisiones que les corresponde tomar.</t>
  </si>
  <si>
    <t>Posicionar a la SEPS como institución líder en estudios e investigación sobre regulación y supervisión del aseguramiento en salud.</t>
  </si>
  <si>
    <t>Lograr la transferencia e intercambio interno del conocimiento producido en la SEPS.</t>
  </si>
  <si>
    <t>Fomentar el incremento de la población afiliada al Sistema bajo el ámbito de supervisión de la SEPS.</t>
  </si>
  <si>
    <t>Fortalecer la imagen institucional del SEPS como organismo de confianza y credibilidad.</t>
  </si>
  <si>
    <t>Promover la competitividad del Sistema bajo el ámbito de supervisión de la SEPS.</t>
  </si>
  <si>
    <t>Nº de Boletines elaborados (b)</t>
  </si>
  <si>
    <t>Porcentaje de Personal Capacitado (b)</t>
  </si>
  <si>
    <t>% de satisfacción de los usuarios (f)</t>
  </si>
  <si>
    <t>Nº de personas capacitadas (e)</t>
  </si>
  <si>
    <t>Sanciones / Procesos de Investigación iniciados (d )</t>
  </si>
  <si>
    <t>Nivel de satisfacción de los usuarios  ( d)</t>
  </si>
  <si>
    <t>Normas (c)</t>
  </si>
  <si>
    <t>Notas:</t>
  </si>
  <si>
    <t>3) Alto Porcentaje de Desnutrición Crónica Infantil, prioritariamente en territorios más pobres y excluidos del país.</t>
  </si>
  <si>
    <t>1) Alta Razón de Mortalidad Materna, prioritariamente en territorios más pobres y excluidos del país, debido al elevado porcentaje de embarazo en adolescentes, complicaciones del embarazo, parto y puerperio e inaccesibilidad a métodos de planificación familiar.</t>
  </si>
  <si>
    <t>2) Alta Mortalidad Infantil, causada principalmente por problemas perinatales, enfermedad diarréica aguda e infecciones respiratorias agudas prioritariamente en territorios pobres y excluidos del país.</t>
  </si>
  <si>
    <t>4) Deficiente Salud Mental en la población, alta prevalencia de violencia intrafamiliar, pandillaje, violencia social, adicciones y enfermedades neurosiquiátricas (depresión, psicosis, intento de suicidio).</t>
  </si>
  <si>
    <t>5) Alta prevalencia de enfermedades transmisibles (malaria, tuberculosis, VIH/SIDA).</t>
  </si>
  <si>
    <t>8) Incremento de enfermedades crónico-degenerativas (diabetes mellitus, hipertensión arterial, enfermedad isquémica del miocardio, accidentes cerebrovasculares, ceguera por cataratas).</t>
  </si>
  <si>
    <t>(b) Indicadores informados en las Evaluaciones Trimestrales de los Planes de Gestión Institucional.</t>
  </si>
  <si>
    <t>(c) Para los años 2010 y 2011 se mantendrá la meta del año 2009.</t>
  </si>
  <si>
    <t>(d) En concordancia con el standard empleado.</t>
  </si>
  <si>
    <t>(e) Para el período 2008 - 2011 se toma como referencia el total de plazas conforme al Cuadro para la Asignación de Personal (CAP)</t>
  </si>
  <si>
    <t>(f) Para el período 2008 - 2011 se esperaría mantener los resultados del 2007. Sin embargo, considerando los márgenes de error propios de la metodología de las encuestas, el nivel de satisfacción no deberá ser menor al standard considerado (85%).</t>
  </si>
  <si>
    <t>S.P.: sin presupuesto</t>
  </si>
  <si>
    <t>TOTALES</t>
  </si>
  <si>
    <t>Generar evidencias para la prevención y control de riesgos y daños en salud</t>
  </si>
  <si>
    <t xml:space="preserve">Promover y fortalecer la incorporación de la Interculturalidad (IC) y el uso seguro de terapias alternativas en los servicios de salud. </t>
  </si>
  <si>
    <t>Implementar un plan de produccion y organizar la oferta de productos especializados en funcion a necesidades y demandas nacionales</t>
  </si>
  <si>
    <t>9) Persistencia de enfermedades inmunoprevenibles (Hepatitis B, fiebre amarilla, TBC, pertusis, difteria, tétanos neonatal).</t>
  </si>
  <si>
    <t>10) Incremento de enfermedades por causas externas ( accidentes y lesiones intencionales).</t>
  </si>
  <si>
    <t>5) Insuficiente atención a poblaciones excluidas y dispersas.</t>
  </si>
  <si>
    <t>6) Inadecuado desarrollo de Recursos Humanos.</t>
  </si>
  <si>
    <t>7) Deficiente acceso y disponibilidad de medicamentos.</t>
  </si>
  <si>
    <t>8) Deficiente financiamiento en salud.</t>
  </si>
  <si>
    <t>9) Deficiente Rectoría.</t>
  </si>
  <si>
    <t>10) Deficientes Sistemas de Información.</t>
  </si>
  <si>
    <t>Cabe agregar,  la limitada capacidad diagnóstica a nivel nacional, regional y local para la prevención y control y la escasa promoción y desarrollo de la investigación en salud.</t>
  </si>
  <si>
    <t>A su vez el Sistema de EPS, cuenta con un total de 4 entidades prestadoras de Salud, alcanzando un número de 782,289 afiliados (al 30 de noviembre de 2007), vinculándose a 331 entidades ( al 04 de enero de 2008).</t>
  </si>
  <si>
    <t>a) Basado en el Artículo Nº 4 del Reglamento de Organización y Funciones del MINSA (D.S Nº 023-2005-SA). Aprobado el 1 de enero de 2006.</t>
  </si>
  <si>
    <t>b) Basado en el  Plan Nacional Concertado de Salud y los Diagnósticos Sectoriales del INEN, INS, SEPS y SIS.</t>
  </si>
  <si>
    <t>a) Extraído del Plan Nacional Concertado de Salud, aprobado mediante R.M. Nº 589-2007/MINSA</t>
  </si>
  <si>
    <t>Desarrollar un adecuado sistema de gestión del conocimiento fortaleciendo el uso de las tecnologías en la generación de evidencias para la formulación de políticas e intervenciones en salud.</t>
  </si>
  <si>
    <t>Desarrollar acciones articuladas y eficaces para la  vigilancia y  respuesta integral  a los determinantes, riesgos y daños de la salud en el contexto de la transición y acumulación epidemiológica.</t>
  </si>
  <si>
    <t>Porcentaje  de investigaciones concluidas que generan evidencias en salud publica.</t>
  </si>
  <si>
    <t>Consolidar un desarrollo adecuado y una transferencia efectiva de tecnologías en salud y la generación de capacidades en las regiones.</t>
  </si>
  <si>
    <t>Métodos de análisis laboratorial</t>
  </si>
  <si>
    <t>Desarrollar y promover los recursos institucionales y las capacidades del personal para una gestión por resultados.</t>
  </si>
  <si>
    <t>Porcentaje de recursos humanos actuando con competencia en el cargo.</t>
  </si>
  <si>
    <t>Priorizar las intervenciones de prevención de las enfermedades transmisibles y no transmisibles promoviendo estilos de vida y entornos saludables.</t>
  </si>
  <si>
    <t>Reducir la morbimortalidad de las enfermedades crónicas degenerativas, enfermedades inmunoprevenibles y aquellas originadas por factores externos.</t>
  </si>
  <si>
    <t>Incidencia de casos de TB pulmonar BK (+)</t>
  </si>
  <si>
    <t>Prevalencia de hipertensión arterial en población adulta y adulta mayor.</t>
  </si>
  <si>
    <t>Reducir la desnutrición crónica en menores de 5 años</t>
  </si>
  <si>
    <t>Cobertura de Parto institucional en zonas rurales.</t>
  </si>
  <si>
    <t>Prevalencia de desnutrición en niños menores de cinco años.</t>
  </si>
  <si>
    <t>Prevalencia de infecciones intrahospitalarias.</t>
  </si>
  <si>
    <t>Porcentaje de disponibilidad aceptable de medicamentos en los establecimientos de salud del MINSA.</t>
  </si>
  <si>
    <t>Fortalecer el desarrollo y Gestión de los Recursos Humanos en salud.</t>
  </si>
  <si>
    <t>Porcentaje de Unidades Ejecutoras que implementan el Modelo de Gestión por Competencias.</t>
  </si>
  <si>
    <t>Porcentaje de proyectos aprobados y viables.</t>
  </si>
  <si>
    <t>Proyectos de Inversion pública.</t>
  </si>
  <si>
    <t>Desarrollar la supervisión, basada en estándares, que permita a la SEPS verificar el adecuado funcionamiento del Sistema bajo su ámbito y adoptar las medidas correctivas correspondientes.</t>
  </si>
  <si>
    <t>Impulsar la generación de conocimiento a través de la gestión de la información, investigación y el aprendizaje continuo, para la toma de decisiones basadas en evidencias.</t>
  </si>
  <si>
    <t>Contar con la normatividad que propicie el desarrollo sostenido y competitivo del Sistema bajo el ámbito de la SEPS, así como el fortalecimiento institucional, en el marco del aseguramiento en salud.</t>
  </si>
  <si>
    <t>Lograr el mayor desarrollo posible de los talentos del personal de la SEPS en un clima laboral con una cultura organizacional basada en nuestra visión, misión, y valores institucionales.</t>
  </si>
  <si>
    <t>Cobertura en morbimortalidad Materna - Infantil</t>
  </si>
  <si>
    <t>Reducir la morbimortalidad Materno Neonatal</t>
  </si>
  <si>
    <t>Adecuado uso de medicamentos.</t>
  </si>
  <si>
    <t>Porcentaje de recetas atendidas.</t>
  </si>
  <si>
    <t>Porcentaje de personas capacitadas</t>
  </si>
  <si>
    <t>Persona capacitada</t>
  </si>
  <si>
    <t>ATENCIÓN INTEGRAL DE SALUD A LA MUJER Y EL NIÑO PRIVILEGIANDO LAS ACCIONES DE PROMOCIÓN Y PREVENCIÓN.</t>
  </si>
  <si>
    <t>VIGILANCIA, CONTROL Y ATENCIÓN INTEGRAL DE LAS ENFERMEDADES TRANSMISIBLES Y NO TRANSMISIBLES</t>
  </si>
  <si>
    <t>MEJORAMIENTO PROGRESIVO DE LA OFERTA Y CALIDAD DE LOS SERVICIOS DE SALUD</t>
  </si>
  <si>
    <t>DESARROLLO DE LOS RECURSOS HUMANOS</t>
  </si>
  <si>
    <t>Lograr una supervisión y conducción superior en la gestión pública.</t>
  </si>
  <si>
    <t>MEDICAMENTOS DE CALIDAD PARA TODOS/AS</t>
  </si>
  <si>
    <t>FINANCIAMIENTO EN FUNCIÓN DE RESULTADOS</t>
  </si>
  <si>
    <t>DESCENTRALIZACIÓN DE LA FUNCIÓN SALUD AL NIVEL DEL GOBIERNO REGIONAL Y LOCAL</t>
  </si>
  <si>
    <t>DESARROLLO DE LA RECTORÍA DEL SISTEMA DE SALUD</t>
  </si>
  <si>
    <t>MEJORAMIENTO DE LOS OTROS DETERMINANTES DE LA SALUD</t>
  </si>
  <si>
    <t xml:space="preserve">PARTICIPACIÓN CIUDADANA EN SALUD </t>
  </si>
  <si>
    <t>S.P.</t>
  </si>
  <si>
    <t>ASEGURAMIENTO UNIVERSAL EN SALUD</t>
  </si>
  <si>
    <r>
      <t xml:space="preserve">ROL ESTRATÉGICO DEL SECTOR </t>
    </r>
    <r>
      <rPr>
        <b/>
        <sz val="10"/>
        <rFont val="Arial"/>
        <family val="2"/>
      </rPr>
      <t>(a)</t>
    </r>
  </si>
  <si>
    <t>FUENTE:</t>
  </si>
  <si>
    <t>Desarrollar la infraestructura física y equipamiento del Instituto Nacional de Salud.</t>
  </si>
  <si>
    <t>Notas</t>
  </si>
  <si>
    <t xml:space="preserve"> En el año 2007, la SEPS contó con 3 Objetivos Generales, en tal sentido la distribución realizada conserva la estructura porcentual del 2008, en tanto que la orientación de los objetivos consideraba similares asuntos estratégicos. </t>
  </si>
  <si>
    <t>Lograr la implementación y funcionamiento de las Unidades Oncológicas, Preventorios y Unidades de Registro de Cáncer en los principales Hospitales y/o Centros de Salud del Sector, en articulación con los niveles de gobierno local, regional y Direcciones de salud</t>
  </si>
  <si>
    <t xml:space="preserve">Ley Nº 27657 - Ley del Ministerio de Salud  </t>
  </si>
  <si>
    <t xml:space="preserve">Financiar las prestaciones de salud de la población que no se encuentra bajo otros regímenes contributivos, con especial énfasis en atención en los más pobres y vulnerables.  </t>
  </si>
  <si>
    <t>Ministerio de Salud</t>
  </si>
  <si>
    <t>Función Principal</t>
  </si>
  <si>
    <t>Organismo Público Descentralizado</t>
  </si>
  <si>
    <t>Instituto Nacional de Salud</t>
  </si>
  <si>
    <t>Seguro Integral de Salud</t>
  </si>
  <si>
    <t>Superintendencia de Entidades Prestadoras de Salud</t>
  </si>
  <si>
    <t>SECTOR SALUD</t>
  </si>
  <si>
    <t>Gestión Sanitaria</t>
  </si>
  <si>
    <t>Financiamiento de Actividades</t>
  </si>
  <si>
    <t>Lograr que la Población Peruana adquiera capacidades, hábitos y/o prácticas de estilos de vida saludables  en relación a los principales factores de riesgo de enfermar por cáncer.</t>
  </si>
  <si>
    <t>Lograr disminuir la carga del cáncer avanzado en la población a nivel nacional a través de la detección temprana según prioridad establecida.</t>
  </si>
  <si>
    <t>Lograr optimizar la capacidad resolutiva de los servicios de atención ambulatoria, hospitalización, áreas críticas y servicios diferenciados</t>
  </si>
  <si>
    <t>Lograr la disponibilidad, uso adecuado de medicamentos esenciales y oncológicos para favorecer la atención de la población y especialmente de los más necesitados.</t>
  </si>
  <si>
    <t>Fortalecer la Capacidad de los Recursos Humanos para la Atención Oncológica y Apoyar y Desarrollar la Investigación Clínica y Operativa orientada a mejorar las condiciones de vida de la población.</t>
  </si>
  <si>
    <t>Instituto Nacional de Enfermedades Neoplásicas</t>
  </si>
  <si>
    <t>Acceso a los Servicios Oncológicos</t>
  </si>
  <si>
    <t>Ley Nº 27657 Ley del Ministerio de Salud. Decreto Supremo Nº 013-2002-SA Reglamento de la Ley del Ministerio de Salud</t>
  </si>
  <si>
    <t>Encargado de proponer políticas y normas, promover, desarrollar y difundir la investigación científica-tecnológica y brindar servicios de salud en campos de salud pública, control de enfermedades transmisibles y no transmisibles, alimentación y nutrición, productos farmacéuticos y afines, salud ocupacional, protección del medio ambiente y salud intercultural, para contribuir a mejorar la calidad de vida de la población.</t>
  </si>
  <si>
    <t>Órgano rector del Sector Salud que conduce, regula y promueve la intervención del Sistema Nacional Coordinado y Descentralizado de Salud, está regido por la Ley 27657 y el D.S Nº 013-2002-S.A, con la finalidad de lograr el desarrollo de la persona humana, a través de la promoción, protección, recuperación, y rehabilitación de su salud y del desarrollo de un entorno saludable, con pleno respeto de los derechos fundamentales de la persona.</t>
  </si>
  <si>
    <t>SEPS</t>
  </si>
  <si>
    <t>LINEAMIENTOS DE POLITICA DE SALUD 2007-2020</t>
  </si>
  <si>
    <t xml:space="preserve">OBJETIVOS ESTRATEGICOS </t>
  </si>
  <si>
    <t>DESCRIPCION</t>
  </si>
  <si>
    <t>DENOMINACION</t>
  </si>
  <si>
    <t>RESPONSABLE</t>
  </si>
  <si>
    <t>Desarrollar acciones articuladas y eficaces para la  vigilancia y  respuesta integral  a los determinantes, riesgos y daños de la salud en el contexto de la transición y acumulación epidemiológica</t>
  </si>
  <si>
    <t>INDICADOR</t>
  </si>
  <si>
    <t>Porcentaje de  Intervenciones de respuesta sanitaria realizadas en base a Informes del Sistema integral de Inteligencia Sanitaria</t>
  </si>
  <si>
    <t>INS</t>
  </si>
  <si>
    <t>META</t>
  </si>
  <si>
    <t>Intervenciones</t>
  </si>
  <si>
    <t>RECURSOS</t>
  </si>
  <si>
    <t>Soles</t>
  </si>
  <si>
    <t>Desarrollar un adecuado sistema de gestión del conocimiento fortaleciendo el uso de las tecnologías en la generación de evidencias para la formulación de políticas e intervenciones en salud</t>
  </si>
  <si>
    <t>Investigaciones</t>
  </si>
  <si>
    <t>Satisfacer las necesidades y demandas de bienes y servicios especializados en salud pública con calidad y oportunidad</t>
  </si>
  <si>
    <t>Porcentaje de atención de la demanda nacional de bienes y servicios especializados</t>
  </si>
  <si>
    <t>Priorizar las intervenciones de prevención de las enfermedades transmisibles y no transmisibles promoviendo estilos de vida y entornos saludables</t>
  </si>
  <si>
    <t>PLIEGO 011</t>
  </si>
  <si>
    <t>Reducir la morbimortalidad de las enfermedades crónicas degenerativas, enfermedades inmunoprevenibles y aquellas originadas por factores externos</t>
  </si>
  <si>
    <t>Promoción y Prevención de la Salud</t>
  </si>
  <si>
    <t>Porcentaje de la población informada intramuro en temas prioritarios de salud</t>
  </si>
  <si>
    <t>INEN</t>
  </si>
  <si>
    <t>Persona informada</t>
  </si>
  <si>
    <t>Reducir la desnutrición crónica de niños menores de cinco años</t>
  </si>
  <si>
    <t>Porcentaje de alimentos de programas sociales con control de calidad y disponibles localmente en cinco provincias priorizadas</t>
  </si>
  <si>
    <t>Reducir la mortalidad Materna y Neonatal</t>
  </si>
  <si>
    <t>Reducir la desnutrición Crónica en menores de 5 años</t>
  </si>
  <si>
    <t>Mejorar la Calidad del Servicio de Salud en beneficio de la Población en General  con enfasis de los grupos poblacionales vulnerables.</t>
  </si>
  <si>
    <t>Consultas médicas</t>
  </si>
  <si>
    <t xml:space="preserve">Asegurar el acceso y disponibilidad de medicamentos de calidad </t>
  </si>
  <si>
    <t>Adecuado Uso de Medicamentos</t>
  </si>
  <si>
    <t>Recetas atendidas</t>
  </si>
  <si>
    <t xml:space="preserve">Fortalecer el desarrollo y Gestión de los Recursos Humanos en salud </t>
  </si>
  <si>
    <t>Fortalecer la Capacidad de los Recursos Humanos</t>
  </si>
  <si>
    <t>Lograr el mayor desarrollo posible de los talentos del personal de la SEPS en un clima laboral con una cultura organizacional basada en nuestra visión, misión, y valores institucionales</t>
  </si>
  <si>
    <t>Desarrollar la supervisión, basada en estándares, que permita a la SEPS verificar el adecuado funcionamiento del Sistema bajo su ámbito y adoptar las medidas correctivas correspondientes</t>
  </si>
  <si>
    <t>Porcentaje de Sanciones Impuestas</t>
  </si>
  <si>
    <t>Impulsar la generación de conocimiento a través de la gestión de la información, investigación y el aprendizaje continuo, para la toma de decisiones basadas en evidencias</t>
  </si>
  <si>
    <t>Contar con la normatividad que propicie el desarrollo sostenido y competitivo del Sistema bajo el ámbito de la SEPS, así como el fortalecimiento institucional, en el marco del aseguramiento en salud</t>
  </si>
  <si>
    <t>Número de normas emitidas para el Sistema</t>
  </si>
  <si>
    <t>Empoderar a los usuarios en los procesos de desarrollo y mejora continua del sistema supervisado y regulado por la SEPS, a través de mecanismos de participación, orientación, comunicación, atención de quejas y reclamos y solución de controversias.</t>
  </si>
  <si>
    <t>Fortalecer el Rol de Rectoría en los diferentes niveles de gobierno (*)</t>
  </si>
  <si>
    <t>Consolidar un desarrollo adecuado y una transferencia efectiva de tecnologías en salud y la generación de capacidades en las regiones</t>
  </si>
  <si>
    <t>Porcentaje de métodos de análisis de laboratorio para el diagnóstico clínico y la vigilancia en salud pública, calificados con una norma de calidad.</t>
  </si>
  <si>
    <t>Desarrollar y promover los recursos institucionales y las capacidades del personal para una gestión por resultados</t>
  </si>
  <si>
    <t xml:space="preserve">Persona con competencias en el cargo </t>
  </si>
  <si>
    <t>OBJETIVOS ESPECIFICOS</t>
  </si>
  <si>
    <t>Fortalecer el sub-sistema de vigilancia basado en laboratorio para el monitoreo del tratamiento en pacientes con VIH-SIDA</t>
  </si>
  <si>
    <t>Generar información adecuada y oportuna, asi como evidencias para las intervenciones en salud</t>
  </si>
  <si>
    <t>Desarrollar investigación técnica y científica articulada con los problemas prioritarios de Salud Pública del país y definidas con actores relevantes</t>
  </si>
  <si>
    <t>Implementar un plan  de servicios especializados de control de calidad en funcion a necesidades y demandas nacionales</t>
  </si>
  <si>
    <t>Fortalecer las intervenciones de prevención de las enfermedades transmisibles y no transmisibles promoviendo estilos de vida y entornos saludables en la población, con énfasis en las poblaciones vulnerables.</t>
  </si>
  <si>
    <t>Reducir la Morbimortalidad de las enfermedades crónico-degenerativas, enfermedades inmunoprevenibles y aquellas originadas por factores externos</t>
  </si>
  <si>
    <t>Conducción de la gestión de la estrategia</t>
  </si>
  <si>
    <t>Mejorar la alimentación y nutrición del menor de 36 meses.</t>
  </si>
  <si>
    <t>Disminuir la Morbimortalidad Materno Neonal con énfaiss en la población de menores recursos</t>
  </si>
  <si>
    <t>Reducir la desnutrición crónica en menores de 5 años con énfasis en la población de extrema pobreza</t>
  </si>
  <si>
    <t>Mejorar la Oferta y  Calidad del Servicio de Salud en beneficio de la Población en General  con enfasis de los grupos poblacionales vulnerables.</t>
  </si>
  <si>
    <t>Ampliar y mejorar la oferta de servicios de salud con énfasis en el proceso de mejora continua de la calidad, en beneficio de la población</t>
  </si>
  <si>
    <t>Ampliar el acceso y disponibilidad de medicamentos de calidad a la población con énfasis en la de menores recursos</t>
  </si>
  <si>
    <t>Contar con Recursos Humanos con competencias acorde a las necesidades del sistema de salud</t>
  </si>
  <si>
    <t>Lograr un ambiente laboral motivador y entusiasta que permita satisfacer las necesidades del personal</t>
  </si>
  <si>
    <t>Promover el fortalecimiento organizacional de desarrollo de iniciativas y toma de decisiones</t>
  </si>
  <si>
    <t>Fortalecer las capacidades individuales y competencias para actuar en conjunto con un estilo de liderazgo parti cipativo</t>
  </si>
  <si>
    <t>Desarrollar un registro dinámico de entidades supervisadas para promover la adecuada gestión y ser fuente de información confiable para la toma de decisiones</t>
  </si>
  <si>
    <t>Contar con modelos de supervisión continua adecuados a los tipos de entidades supervisadas</t>
  </si>
  <si>
    <t>Contribuir a la reducción de desviaciones en el funcionamiento del sistema</t>
  </si>
  <si>
    <t>Promover la suscripción de convenios de cooperación institucional que contribuyan a l desarrollo al sistema</t>
  </si>
  <si>
    <t>Contar con procesos institucionales actualizados y documentados</t>
  </si>
  <si>
    <t>Desarrollar mecanismos de participación y satisfacción de usuarios</t>
  </si>
  <si>
    <t>Consolidación de espacios de solución de controversias</t>
  </si>
  <si>
    <t>Contar con mecanismos para revalorizar las relaciones interpersonales entre los asegurados y prestadores de los servicios del sistema</t>
  </si>
  <si>
    <t>Fortalecer el rol de rectoria y conducción sectorial del Ministerio de Salud en el marco de la Descentralización</t>
  </si>
  <si>
    <t>Desarrollar competencias para la gestión del conocimiento y el desarrollo de tecnologías</t>
  </si>
  <si>
    <t>Mantener información actualizada de los principales indicadores para la vigilancia de los riesgos y daños nutricionales</t>
  </si>
  <si>
    <t>Fortalecimiento de la capacidad diagnóstica de la Red de Laboratorios en Salud Pública</t>
  </si>
  <si>
    <t>Modificar y  actualizar los documentos  técnicos normativos y de gestión institucional  para una respuesta eficiente  y  oportuna en la toma de decisiones.</t>
  </si>
  <si>
    <t>Contar con información actualizada, confiable y oportuna para la investigación y producción de bienes y servicios especializados</t>
  </si>
  <si>
    <t>Promover y elaborar proyectos de inversión pública para el desarrollo de tecnologías sanitarias</t>
  </si>
  <si>
    <t>Atender eficiente y oportunamente las necesidades de recursos de personal, material y financiero  que se requiere para la producción de bienes y servicios.</t>
  </si>
  <si>
    <t>Lograr Intercambios de Cooperación Técnica entre las Organismos de la APCI, MINSA y el  INEN, con participación de líderes, organizaciones locales, nacionales e internacionales y los actores sociales; y Fortalecer la  capacidad del INEN, con participación</t>
  </si>
  <si>
    <t>Optimizar la gestión de los recursos humanos económicos, materiales y financieros que coadyuven a la mejora del desempeño institucional</t>
  </si>
  <si>
    <t>Elaboración de Boletines</t>
  </si>
  <si>
    <t>TOTAL</t>
  </si>
  <si>
    <t>61,3 x 100,000</t>
  </si>
  <si>
    <t>58,3 x 100,000</t>
  </si>
  <si>
    <t>56,3 x 100,000</t>
  </si>
  <si>
    <t>55 x 100,000</t>
  </si>
  <si>
    <t>e.c</t>
  </si>
  <si>
    <t>e.c.</t>
  </si>
  <si>
    <t>&gt; 80%</t>
  </si>
  <si>
    <t>Puntaje de cumplimiento de la FESP: Autoridad nivel Nacional</t>
  </si>
  <si>
    <t>Brindar atención a nivel nacional a 191,799 madres gestantes, mediante la atención prenatal y atención de 277,969 recien nacidos con complicaciones y en UCI Neonatales.</t>
  </si>
  <si>
    <t>Reducir la prevalencia de Desnutrición Crónica y anemia en niños y niñas menores de 5 años especialmente de las regiones con mayor pobreza</t>
  </si>
  <si>
    <t>La meta prevista es atender a 1'388,156 niños con CRED completo según edad y con suplemento vitamínico de hierro y vitamina A, así como brindarles atención en prevención, tratamiento y complicaciones de IRA, EDA y parasitosis.</t>
  </si>
  <si>
    <t>Cobertura en los componentes de Aseguramiento</t>
  </si>
  <si>
    <t>Atendidos</t>
  </si>
  <si>
    <t>Cobertura en niños menores de 5 años</t>
  </si>
  <si>
    <t>Medicamentos Analizados</t>
  </si>
  <si>
    <t>MISION Y VISION DEL SECTOR SALUD</t>
  </si>
  <si>
    <t>1'388,156</t>
  </si>
  <si>
    <t>Nota: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</si>
</sst>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S/.-280A]\ #,##0"/>
    <numFmt numFmtId="185" formatCode="0.0%"/>
    <numFmt numFmtId="186" formatCode="0;[Red]0"/>
    <numFmt numFmtId="187" formatCode="#,##0;[Red]#,##0"/>
    <numFmt numFmtId="188" formatCode="#,##0.0"/>
    <numFmt numFmtId="189" formatCode="#,##0.000"/>
  </numFmts>
  <fonts count="37">
    <font>
      <sz val="10"/>
      <name val="Arial"/>
      <family val="0"/>
    </font>
    <font>
      <b/>
      <sz val="10"/>
      <name val="Arial"/>
      <family val="2"/>
    </font>
    <font>
      <sz val="8"/>
      <name val="Arial"/>
      <family val="0"/>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36"/>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7"/>
      <name val="Arial"/>
      <family val="0"/>
    </font>
    <font>
      <b/>
      <sz val="7"/>
      <name val="Arial"/>
      <family val="2"/>
    </font>
    <font>
      <b/>
      <sz val="14"/>
      <name val="Arial"/>
      <family val="2"/>
    </font>
    <font>
      <b/>
      <sz val="16"/>
      <name val="Arial"/>
      <family val="2"/>
    </font>
    <font>
      <b/>
      <u val="single"/>
      <sz val="10"/>
      <name val="Arial"/>
      <family val="2"/>
    </font>
    <font>
      <b/>
      <sz val="12"/>
      <name val="Arial"/>
      <family val="2"/>
    </font>
    <font>
      <b/>
      <u val="single"/>
      <sz val="9"/>
      <name val="Arial"/>
      <family val="2"/>
    </font>
    <font>
      <b/>
      <u val="single"/>
      <sz val="8"/>
      <name val="Arial"/>
      <family val="2"/>
    </font>
    <font>
      <b/>
      <sz val="8"/>
      <name val="Arial"/>
      <family val="2"/>
    </font>
    <font>
      <sz val="6"/>
      <name val="Arial"/>
      <family val="0"/>
    </font>
    <font>
      <b/>
      <sz val="6"/>
      <name val="Arial"/>
      <family val="2"/>
    </font>
    <font>
      <b/>
      <sz val="9"/>
      <name val="Arial"/>
      <family val="0"/>
    </font>
    <font>
      <b/>
      <sz val="11"/>
      <name val="Arial"/>
      <family val="2"/>
    </font>
    <font>
      <b/>
      <i/>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style="double"/>
      <bottom style="double"/>
    </border>
    <border>
      <left style="double"/>
      <right style="double"/>
      <top>
        <color indexed="63"/>
      </top>
      <bottom>
        <color indexed="63"/>
      </bottom>
    </border>
    <border>
      <left style="double"/>
      <right style="double"/>
      <top>
        <color indexed="63"/>
      </top>
      <bottom style="double"/>
    </border>
    <border>
      <left style="double"/>
      <right style="double"/>
      <top style="double"/>
      <bottom>
        <color indexed="63"/>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double"/>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0" fillId="0" borderId="8" applyNumberFormat="0" applyFill="0" applyAlignment="0" applyProtection="0"/>
    <xf numFmtId="0" fontId="22" fillId="0" borderId="9" applyNumberFormat="0" applyFill="0" applyAlignment="0" applyProtection="0"/>
  </cellStyleXfs>
  <cellXfs count="211">
    <xf numFmtId="0" fontId="0" fillId="0" borderId="0" xfId="0" applyAlignment="1">
      <alignment/>
    </xf>
    <xf numFmtId="0" fontId="0" fillId="0" borderId="0" xfId="0" applyFont="1" applyFill="1" applyAlignment="1">
      <alignment/>
    </xf>
    <xf numFmtId="0" fontId="3" fillId="0" borderId="0" xfId="0" applyFont="1" applyAlignment="1">
      <alignment horizontal="justify"/>
    </xf>
    <xf numFmtId="0" fontId="3" fillId="0" borderId="0" xfId="0" applyFont="1" applyAlignment="1">
      <alignment horizontal="justify"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0" borderId="0" xfId="0" applyFont="1" applyAlignment="1">
      <alignment horizontal="justify"/>
    </xf>
    <xf numFmtId="0" fontId="29" fillId="0" borderId="0" xfId="0" applyFont="1" applyAlignment="1">
      <alignment horizontal="justify" vertical="center" wrapText="1"/>
    </xf>
    <xf numFmtId="0" fontId="2" fillId="0" borderId="11" xfId="0" applyFont="1" applyBorder="1" applyAlignment="1">
      <alignment horizontal="justify"/>
    </xf>
    <xf numFmtId="0" fontId="2" fillId="0" borderId="12" xfId="0" applyFont="1" applyBorder="1" applyAlignment="1">
      <alignment horizontal="justify"/>
    </xf>
    <xf numFmtId="0" fontId="2" fillId="0" borderId="0" xfId="0" applyFont="1" applyBorder="1" applyAlignment="1">
      <alignment horizontal="justify"/>
    </xf>
    <xf numFmtId="0" fontId="2" fillId="24" borderId="0" xfId="0" applyFont="1" applyFill="1" applyAlignment="1" quotePrefix="1">
      <alignment horizontal="left" vertical="top" wrapText="1"/>
    </xf>
    <xf numFmtId="0" fontId="31" fillId="0" borderId="0" xfId="0" applyFont="1" applyBorder="1" applyAlignment="1">
      <alignment horizontal="left"/>
    </xf>
    <xf numFmtId="0" fontId="2" fillId="0" borderId="0" xfId="0" applyFont="1" applyBorder="1" applyAlignment="1">
      <alignment horizontal="left"/>
    </xf>
    <xf numFmtId="0" fontId="2" fillId="0" borderId="11" xfId="0" applyFont="1" applyFill="1" applyBorder="1" applyAlignment="1">
      <alignment horizontal="justify" vertical="center" wrapText="1"/>
    </xf>
    <xf numFmtId="0" fontId="2" fillId="0" borderId="13"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0" xfId="0" applyAlignment="1">
      <alignment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justify" vertical="center" wrapText="1"/>
    </xf>
    <xf numFmtId="9" fontId="23" fillId="0" borderId="14" xfId="0" applyNumberFormat="1" applyFont="1" applyFill="1" applyBorder="1" applyAlignment="1">
      <alignment horizontal="center" vertical="center"/>
    </xf>
    <xf numFmtId="186" fontId="23" fillId="0" borderId="14" xfId="0" applyNumberFormat="1" applyFont="1" applyFill="1" applyBorder="1" applyAlignment="1">
      <alignment horizontal="center" vertical="center" wrapText="1"/>
    </xf>
    <xf numFmtId="1" fontId="23" fillId="0" borderId="14"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9" fontId="23" fillId="0" borderId="14"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xf>
    <xf numFmtId="0" fontId="23" fillId="0" borderId="14" xfId="0" applyFont="1" applyFill="1" applyBorder="1" applyAlignment="1">
      <alignment horizontal="justify" vertical="center" wrapText="1"/>
    </xf>
    <xf numFmtId="9" fontId="23" fillId="0" borderId="14" xfId="0" applyNumberFormat="1" applyFont="1" applyFill="1" applyBorder="1" applyAlignment="1">
      <alignment horizontal="center" vertical="center" wrapText="1"/>
    </xf>
    <xf numFmtId="0" fontId="23" fillId="0" borderId="14" xfId="0" applyFont="1" applyFill="1" applyBorder="1" applyAlignment="1">
      <alignment horizontal="justify"/>
    </xf>
    <xf numFmtId="0" fontId="23" fillId="0" borderId="14" xfId="0" applyFont="1" applyFill="1" applyBorder="1" applyAlignment="1">
      <alignment horizontal="center" vertical="center" wrapText="1"/>
    </xf>
    <xf numFmtId="0" fontId="23" fillId="0" borderId="15" xfId="0" applyFont="1" applyFill="1" applyBorder="1" applyAlignment="1">
      <alignment horizontal="justify" vertical="center" wrapText="1"/>
    </xf>
    <xf numFmtId="3" fontId="23" fillId="0" borderId="14" xfId="0" applyNumberFormat="1" applyFont="1" applyFill="1" applyBorder="1" applyAlignment="1">
      <alignment horizontal="center" vertical="center" wrapText="1"/>
    </xf>
    <xf numFmtId="10" fontId="23" fillId="0" borderId="14" xfId="0" applyNumberFormat="1" applyFont="1" applyFill="1" applyBorder="1" applyAlignment="1">
      <alignment horizontal="center" vertical="center" wrapText="1"/>
    </xf>
    <xf numFmtId="3" fontId="23" fillId="0" borderId="14" xfId="0" applyNumberFormat="1" applyFont="1" applyFill="1" applyBorder="1" applyAlignment="1">
      <alignment horizontal="center" vertical="center" wrapText="1"/>
    </xf>
    <xf numFmtId="0" fontId="23" fillId="0" borderId="15" xfId="0" applyFont="1" applyFill="1" applyBorder="1" applyAlignment="1">
      <alignment horizontal="left" vertical="center" wrapText="1"/>
    </xf>
    <xf numFmtId="4" fontId="23" fillId="0" borderId="14" xfId="54" applyNumberFormat="1" applyFont="1" applyFill="1" applyBorder="1" applyAlignment="1">
      <alignment horizontal="center" vertical="center" wrapText="1"/>
    </xf>
    <xf numFmtId="0" fontId="23" fillId="0" borderId="14" xfId="0" applyFont="1" applyFill="1" applyBorder="1" applyAlignment="1">
      <alignment horizontal="left" vertical="center" wrapText="1"/>
    </xf>
    <xf numFmtId="3" fontId="23" fillId="0" borderId="14" xfId="54" applyNumberFormat="1" applyFont="1" applyFill="1" applyBorder="1" applyAlignment="1">
      <alignment horizontal="center" vertical="center" wrapText="1"/>
    </xf>
    <xf numFmtId="4" fontId="23" fillId="0" borderId="14" xfId="54" applyNumberFormat="1" applyFont="1" applyFill="1" applyBorder="1" applyAlignment="1">
      <alignment horizontal="center" vertical="center" wrapText="1"/>
    </xf>
    <xf numFmtId="187" fontId="23" fillId="0" borderId="14" xfId="0" applyNumberFormat="1" applyFont="1" applyFill="1" applyBorder="1" applyAlignment="1">
      <alignment horizontal="center" vertical="center"/>
    </xf>
    <xf numFmtId="3"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9" fontId="23" fillId="0" borderId="14" xfId="0" applyNumberFormat="1" applyFont="1" applyFill="1" applyBorder="1" applyAlignment="1">
      <alignment horizontal="center" vertical="center"/>
    </xf>
    <xf numFmtId="9"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10" fontId="23" fillId="0" borderId="14" xfId="54" applyNumberFormat="1" applyFont="1" applyFill="1" applyBorder="1" applyAlignment="1">
      <alignment horizontal="center" vertical="center" wrapText="1"/>
    </xf>
    <xf numFmtId="189" fontId="23" fillId="0" borderId="14" xfId="54" applyNumberFormat="1" applyFont="1" applyFill="1" applyBorder="1" applyAlignment="1">
      <alignment horizontal="center" vertical="center" wrapText="1"/>
    </xf>
    <xf numFmtId="4" fontId="23" fillId="0" borderId="14" xfId="0" applyNumberFormat="1" applyFont="1" applyFill="1" applyBorder="1" applyAlignment="1">
      <alignment horizontal="center" vertical="center"/>
    </xf>
    <xf numFmtId="0" fontId="23" fillId="0" borderId="14" xfId="0" applyFont="1" applyFill="1" applyBorder="1" applyAlignment="1">
      <alignment horizontal="justify" vertical="center"/>
    </xf>
    <xf numFmtId="0" fontId="31" fillId="16" borderId="16" xfId="0" applyFont="1" applyFill="1" applyBorder="1" applyAlignment="1">
      <alignment horizontal="center" vertical="center" wrapText="1"/>
    </xf>
    <xf numFmtId="0" fontId="23" fillId="0" borderId="0" xfId="0" applyFont="1" applyAlignment="1">
      <alignment/>
    </xf>
    <xf numFmtId="3" fontId="23" fillId="0" borderId="14" xfId="0" applyNumberFormat="1" applyFont="1" applyFill="1" applyBorder="1" applyAlignment="1">
      <alignment horizontal="center" vertical="center"/>
    </xf>
    <xf numFmtId="0" fontId="23" fillId="0" borderId="15" xfId="0" applyFont="1" applyFill="1" applyBorder="1" applyAlignment="1">
      <alignment horizontal="left" vertical="center" wrapText="1"/>
    </xf>
    <xf numFmtId="0" fontId="23" fillId="0" borderId="14" xfId="0" applyFont="1" applyBorder="1" applyAlignment="1">
      <alignment horizontal="justify" vertical="center" wrapText="1"/>
    </xf>
    <xf numFmtId="9" fontId="23" fillId="0" borderId="14" xfId="54" applyFont="1" applyFill="1" applyBorder="1" applyAlignment="1" quotePrefix="1">
      <alignment horizontal="center" vertical="center"/>
    </xf>
    <xf numFmtId="0" fontId="23" fillId="0" borderId="14" xfId="0" applyFont="1" applyFill="1" applyBorder="1" applyAlignment="1" quotePrefix="1">
      <alignment horizontal="center" vertical="center"/>
    </xf>
    <xf numFmtId="0" fontId="23" fillId="0" borderId="14" xfId="0" applyNumberFormat="1" applyFont="1" applyFill="1" applyBorder="1" applyAlignment="1">
      <alignment horizontal="center" vertical="center" wrapText="1"/>
    </xf>
    <xf numFmtId="4" fontId="23" fillId="0" borderId="14" xfId="0" applyNumberFormat="1" applyFont="1" applyFill="1" applyBorder="1" applyAlignment="1">
      <alignment vertical="center"/>
    </xf>
    <xf numFmtId="185" fontId="23" fillId="0" borderId="14" xfId="0" applyNumberFormat="1" applyFont="1" applyFill="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left"/>
    </xf>
    <xf numFmtId="0" fontId="23" fillId="0" borderId="0" xfId="0" applyFont="1" applyAlignment="1">
      <alignment horizontal="justify"/>
    </xf>
    <xf numFmtId="9" fontId="23" fillId="0" borderId="15" xfId="0" applyNumberFormat="1"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0" xfId="0" applyFont="1" applyAlignment="1">
      <alignment horizontal="justify" vertical="center" wrapText="1"/>
    </xf>
    <xf numFmtId="0" fontId="31" fillId="16" borderId="14"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23" fillId="0" borderId="14" xfId="0" applyNumberFormat="1" applyFont="1" applyFill="1" applyBorder="1" applyAlignment="1">
      <alignment vertical="center" wrapText="1"/>
    </xf>
    <xf numFmtId="0" fontId="32" fillId="0" borderId="0" xfId="0" applyFont="1" applyAlignment="1">
      <alignment vertical="center" wrapText="1"/>
    </xf>
    <xf numFmtId="0" fontId="32" fillId="0" borderId="0" xfId="0" applyFont="1" applyAlignment="1">
      <alignment horizontal="justify" vertical="center" wrapText="1"/>
    </xf>
    <xf numFmtId="49" fontId="23" fillId="0" borderId="14" xfId="0" applyNumberFormat="1" applyFont="1" applyFill="1" applyBorder="1" applyAlignment="1">
      <alignment horizontal="center" vertical="center" wrapText="1"/>
    </xf>
    <xf numFmtId="49" fontId="23" fillId="0" borderId="14" xfId="0" applyNumberFormat="1" applyFont="1" applyFill="1" applyBorder="1" applyAlignment="1">
      <alignment horizontal="center" vertical="center" wrapText="1"/>
    </xf>
    <xf numFmtId="9" fontId="23" fillId="0" borderId="15"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0" fontId="23" fillId="0" borderId="14" xfId="0" applyFont="1" applyFill="1" applyBorder="1" applyAlignment="1">
      <alignment horizontal="justify" vertical="center" wrapText="1" shrinkToFit="1"/>
    </xf>
    <xf numFmtId="4" fontId="23" fillId="0" borderId="14" xfId="48" applyNumberFormat="1" applyFont="1" applyFill="1" applyBorder="1" applyAlignment="1">
      <alignment horizontal="center" vertical="center"/>
    </xf>
    <xf numFmtId="0" fontId="32" fillId="0" borderId="0" xfId="0" applyFont="1" applyBorder="1" applyAlignment="1">
      <alignment horizontal="justify" vertical="center" wrapText="1"/>
    </xf>
    <xf numFmtId="0" fontId="32" fillId="0" borderId="0" xfId="0" applyFont="1" applyAlignment="1" quotePrefix="1">
      <alignment/>
    </xf>
    <xf numFmtId="0" fontId="32" fillId="0" borderId="0" xfId="0" applyFont="1" applyAlignment="1">
      <alignment/>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3" fillId="0" borderId="0" xfId="0" applyFont="1" applyFill="1" applyBorder="1" applyAlignment="1">
      <alignment horizontal="justify" vertical="center" wrapText="1" shrinkToFit="1"/>
    </xf>
    <xf numFmtId="0" fontId="24" fillId="0" borderId="0" xfId="0"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shrinkToFit="1"/>
    </xf>
    <xf numFmtId="4" fontId="33" fillId="0" borderId="14" xfId="0" applyNumberFormat="1" applyFont="1" applyFill="1" applyBorder="1" applyAlignment="1">
      <alignment horizontal="center" vertical="center" wrapText="1"/>
    </xf>
    <xf numFmtId="0" fontId="0" fillId="0" borderId="14" xfId="0" applyFont="1" applyFill="1" applyBorder="1" applyAlignment="1">
      <alignment horizontal="justify" vertical="center" wrapText="1"/>
    </xf>
    <xf numFmtId="0" fontId="1" fillId="0" borderId="0" xfId="0" applyFont="1" applyAlignment="1">
      <alignment horizontal="center"/>
    </xf>
    <xf numFmtId="0" fontId="2" fillId="0" borderId="11" xfId="0" applyFont="1" applyFill="1" applyBorder="1" applyAlignment="1">
      <alignment horizontal="justify"/>
    </xf>
    <xf numFmtId="0" fontId="24" fillId="0" borderId="14" xfId="0" applyFont="1" applyBorder="1" applyAlignment="1">
      <alignment vertical="center"/>
    </xf>
    <xf numFmtId="0" fontId="31" fillId="0" borderId="14" xfId="0" applyFont="1" applyBorder="1" applyAlignment="1">
      <alignment vertical="center"/>
    </xf>
    <xf numFmtId="3" fontId="34" fillId="16" borderId="14" xfId="0" applyNumberFormat="1" applyFont="1" applyFill="1" applyBorder="1" applyAlignment="1">
      <alignment horizontal="center" vertical="center" wrapText="1"/>
    </xf>
    <xf numFmtId="4" fontId="34" fillId="16" borderId="14" xfId="0" applyNumberFormat="1" applyFont="1" applyFill="1" applyBorder="1" applyAlignment="1">
      <alignment vertical="center" wrapText="1"/>
    </xf>
    <xf numFmtId="0" fontId="31" fillId="16" borderId="18"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31" fillId="16" borderId="20" xfId="0" applyFont="1" applyFill="1" applyBorder="1" applyAlignment="1">
      <alignment horizontal="center" vertical="center" wrapText="1"/>
    </xf>
    <xf numFmtId="0" fontId="2" fillId="0" borderId="15"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4" fontId="2" fillId="0" borderId="15" xfId="0" applyNumberFormat="1" applyFont="1" applyBorder="1" applyAlignment="1">
      <alignment horizontal="right" vertical="center" wrapText="1"/>
    </xf>
    <xf numFmtId="4" fontId="2" fillId="0" borderId="14" xfId="0" applyNumberFormat="1" applyFont="1" applyBorder="1" applyAlignment="1">
      <alignment horizontal="right" vertical="center" wrapText="1"/>
    </xf>
    <xf numFmtId="0" fontId="35" fillId="0" borderId="14" xfId="0" applyFont="1" applyFill="1" applyBorder="1" applyAlignment="1">
      <alignment horizontal="left" vertical="center" wrapText="1"/>
    </xf>
    <xf numFmtId="0" fontId="0" fillId="0" borderId="14" xfId="0" applyFont="1" applyBorder="1" applyAlignment="1">
      <alignment horizontal="justify" vertical="center" wrapText="1"/>
    </xf>
    <xf numFmtId="0" fontId="35" fillId="0" borderId="0" xfId="0" applyFont="1" applyFill="1" applyBorder="1" applyAlignment="1">
      <alignment horizontal="justify" vertical="center" wrapText="1"/>
    </xf>
    <xf numFmtId="0" fontId="1" fillId="0" borderId="21" xfId="0" applyFont="1" applyFill="1" applyBorder="1" applyAlignment="1">
      <alignment horizontal="center" vertical="center" wrapText="1"/>
    </xf>
    <xf numFmtId="0" fontId="35" fillId="0" borderId="22" xfId="0" applyFont="1" applyFill="1" applyBorder="1" applyAlignment="1">
      <alignment horizontal="left" vertical="center" wrapText="1"/>
    </xf>
    <xf numFmtId="0" fontId="0" fillId="0" borderId="17" xfId="0" applyFont="1" applyFill="1" applyBorder="1" applyAlignment="1">
      <alignment horizontal="justify" vertical="center" wrapText="1"/>
    </xf>
    <xf numFmtId="0" fontId="0" fillId="0" borderId="23" xfId="0" applyBorder="1" applyAlignment="1">
      <alignment/>
    </xf>
    <xf numFmtId="4" fontId="31" fillId="0" borderId="15" xfId="0" applyNumberFormat="1" applyFont="1" applyBorder="1" applyAlignment="1">
      <alignment horizontal="right" vertical="center" wrapText="1"/>
    </xf>
    <xf numFmtId="4" fontId="2" fillId="0" borderId="0" xfId="0" applyNumberFormat="1" applyFont="1" applyAlignment="1">
      <alignment vertical="center" wrapText="1"/>
    </xf>
    <xf numFmtId="4" fontId="2" fillId="0" borderId="0" xfId="0" applyNumberFormat="1" applyFont="1" applyAlignment="1">
      <alignment horizontal="center" vertical="center" wrapText="1"/>
    </xf>
    <xf numFmtId="4" fontId="2" fillId="0" borderId="0" xfId="0" applyNumberFormat="1" applyFont="1" applyAlignment="1">
      <alignment horizontal="justify" vertical="center" wrapText="1"/>
    </xf>
    <xf numFmtId="4" fontId="2" fillId="0" borderId="14" xfId="0" applyNumberFormat="1" applyFont="1" applyBorder="1" applyAlignment="1">
      <alignment horizontal="justify" vertical="center" wrapText="1"/>
    </xf>
    <xf numFmtId="4" fontId="2" fillId="0" borderId="14" xfId="0" applyNumberFormat="1" applyFont="1" applyBorder="1" applyAlignment="1">
      <alignment vertical="center" wrapText="1"/>
    </xf>
    <xf numFmtId="4" fontId="2" fillId="0" borderId="14" xfId="0" applyNumberFormat="1" applyFont="1" applyBorder="1" applyAlignment="1">
      <alignment horizontal="center" vertical="center" wrapText="1"/>
    </xf>
    <xf numFmtId="4" fontId="2" fillId="0" borderId="24" xfId="0" applyNumberFormat="1" applyFont="1" applyBorder="1" applyAlignment="1">
      <alignment horizontal="justify" vertical="center" wrapText="1"/>
    </xf>
    <xf numFmtId="9" fontId="23" fillId="0" borderId="14" xfId="0" applyNumberFormat="1" applyFont="1" applyFill="1" applyBorder="1" applyAlignment="1">
      <alignment horizontal="center" vertical="center"/>
    </xf>
    <xf numFmtId="0" fontId="23" fillId="0" borderId="14" xfId="0" applyFont="1" applyFill="1" applyBorder="1" applyAlignment="1">
      <alignment horizontal="center" vertical="center"/>
    </xf>
    <xf numFmtId="2" fontId="23" fillId="0" borderId="14" xfId="0" applyNumberFormat="1" applyFont="1" applyFill="1" applyBorder="1" applyAlignment="1">
      <alignment horizontal="justify" vertical="center"/>
    </xf>
    <xf numFmtId="4" fontId="23" fillId="0" borderId="14" xfId="0" applyNumberFormat="1" applyFont="1" applyFill="1" applyBorder="1" applyAlignment="1">
      <alignment horizontal="center" vertical="center"/>
    </xf>
    <xf numFmtId="4" fontId="2" fillId="0" borderId="15" xfId="0" applyNumberFormat="1" applyFont="1" applyBorder="1" applyAlignment="1">
      <alignment horizontal="justify" vertical="center" wrapText="1"/>
    </xf>
    <xf numFmtId="4" fontId="2" fillId="0" borderId="15" xfId="0" applyNumberFormat="1" applyFont="1" applyBorder="1" applyAlignment="1">
      <alignment vertical="center" wrapText="1"/>
    </xf>
    <xf numFmtId="4" fontId="2" fillId="0" borderId="15" xfId="0" applyNumberFormat="1" applyFont="1" applyBorder="1" applyAlignment="1">
      <alignment horizontal="center" vertical="center" wrapText="1"/>
    </xf>
    <xf numFmtId="1" fontId="2" fillId="16" borderId="16" xfId="0" applyNumberFormat="1" applyFont="1" applyFill="1" applyBorder="1" applyAlignment="1">
      <alignment horizontal="center" vertical="center" wrapText="1"/>
    </xf>
    <xf numFmtId="1" fontId="2" fillId="16" borderId="25" xfId="0" applyNumberFormat="1" applyFont="1" applyFill="1" applyBorder="1" applyAlignment="1">
      <alignment horizontal="center" vertical="center" wrapText="1"/>
    </xf>
    <xf numFmtId="1" fontId="2" fillId="16" borderId="26" xfId="0" applyNumberFormat="1" applyFont="1" applyFill="1" applyBorder="1" applyAlignment="1">
      <alignment horizontal="center" vertical="center" wrapText="1"/>
    </xf>
    <xf numFmtId="4" fontId="23" fillId="0" borderId="0" xfId="0" applyNumberFormat="1" applyFont="1" applyAlignment="1">
      <alignment horizontal="justify" vertical="center" wrapText="1"/>
    </xf>
    <xf numFmtId="4" fontId="2" fillId="0" borderId="14" xfId="0" applyNumberFormat="1" applyFont="1" applyFill="1" applyBorder="1" applyAlignment="1">
      <alignment horizontal="justify" vertical="center" wrapText="1"/>
    </xf>
    <xf numFmtId="4" fontId="31" fillId="0" borderId="14" xfId="0" applyNumberFormat="1" applyFont="1" applyBorder="1" applyAlignment="1">
      <alignment horizontal="center" vertical="center" wrapText="1"/>
    </xf>
    <xf numFmtId="4" fontId="23" fillId="0" borderId="0" xfId="0" applyNumberFormat="1" applyFont="1" applyAlignment="1">
      <alignment vertical="center" wrapText="1"/>
    </xf>
    <xf numFmtId="4" fontId="2" fillId="0" borderId="14" xfId="0" applyNumberFormat="1" applyFont="1" applyFill="1" applyBorder="1" applyAlignment="1">
      <alignment vertical="center" wrapText="1"/>
    </xf>
    <xf numFmtId="0" fontId="23" fillId="0" borderId="14" xfId="0" applyFont="1" applyFill="1" applyBorder="1" applyAlignment="1">
      <alignment horizontal="justify" vertical="center" wrapText="1"/>
    </xf>
    <xf numFmtId="0" fontId="1" fillId="0" borderId="27" xfId="0" applyFont="1" applyBorder="1" applyAlignment="1">
      <alignment horizontal="justify" vertical="center" wrapText="1"/>
    </xf>
    <xf numFmtId="0" fontId="1" fillId="0" borderId="28" xfId="0" applyFont="1" applyBorder="1" applyAlignment="1">
      <alignment horizontal="justify" vertical="center" wrapText="1"/>
    </xf>
    <xf numFmtId="0" fontId="26" fillId="0" borderId="0" xfId="0" applyFont="1" applyBorder="1" applyAlignment="1">
      <alignment horizontal="center"/>
    </xf>
    <xf numFmtId="0" fontId="1" fillId="0" borderId="27" xfId="0" applyFont="1" applyBorder="1" applyAlignment="1">
      <alignment horizontal="center" vertical="top" wrapText="1"/>
    </xf>
    <xf numFmtId="0" fontId="26" fillId="0" borderId="29" xfId="0" applyFont="1" applyBorder="1" applyAlignment="1">
      <alignment horizontal="center"/>
    </xf>
    <xf numFmtId="0" fontId="30" fillId="0" borderId="23" xfId="0" applyFont="1" applyBorder="1" applyAlignment="1">
      <alignment horizontal="left" vertical="center" wrapText="1"/>
    </xf>
    <xf numFmtId="0" fontId="24" fillId="0" borderId="14" xfId="0" applyFont="1" applyBorder="1" applyAlignment="1">
      <alignment horizontal="center" vertical="center"/>
    </xf>
    <xf numFmtId="0" fontId="31" fillId="16" borderId="30"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23" fillId="0" borderId="14" xfId="0" applyFont="1" applyBorder="1" applyAlignment="1">
      <alignment horizontal="justify" vertical="center" wrapText="1"/>
    </xf>
    <xf numFmtId="0" fontId="31" fillId="0" borderId="14" xfId="0" applyFont="1" applyFill="1" applyBorder="1" applyAlignment="1">
      <alignment horizontal="center" vertical="center" wrapText="1"/>
    </xf>
    <xf numFmtId="0" fontId="25" fillId="0" borderId="0" xfId="0" applyFont="1" applyFill="1" applyAlignment="1">
      <alignment horizontal="center"/>
    </xf>
    <xf numFmtId="0" fontId="0" fillId="0" borderId="3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23" xfId="0" applyFont="1" applyFill="1" applyBorder="1" applyAlignment="1">
      <alignment horizontal="center" vertical="center" wrapText="1"/>
    </xf>
    <xf numFmtId="0" fontId="1" fillId="0" borderId="0" xfId="0" applyFont="1" applyAlignment="1">
      <alignment horizontal="center"/>
    </xf>
    <xf numFmtId="0" fontId="35" fillId="0" borderId="34" xfId="0" applyFont="1" applyFill="1" applyBorder="1" applyAlignment="1">
      <alignment horizontal="justify" vertical="center" wrapText="1"/>
    </xf>
    <xf numFmtId="0" fontId="35" fillId="0" borderId="27" xfId="0" applyFont="1" applyFill="1" applyBorder="1" applyAlignment="1">
      <alignment horizontal="justify" vertical="center" wrapText="1"/>
    </xf>
    <xf numFmtId="0" fontId="35" fillId="0" borderId="35" xfId="0" applyFont="1" applyFill="1" applyBorder="1" applyAlignment="1">
      <alignment horizontal="justify" vertical="center" wrapText="1"/>
    </xf>
    <xf numFmtId="0" fontId="36" fillId="0" borderId="36" xfId="0" applyFont="1" applyFill="1" applyBorder="1" applyAlignment="1">
      <alignment horizontal="justify" vertical="center" wrapText="1"/>
    </xf>
    <xf numFmtId="0" fontId="36" fillId="0" borderId="23" xfId="0" applyFont="1" applyFill="1" applyBorder="1" applyAlignment="1">
      <alignment horizontal="justify" vertical="center" wrapText="1"/>
    </xf>
    <xf numFmtId="0" fontId="36" fillId="0" borderId="37" xfId="0" applyFont="1" applyFill="1" applyBorder="1" applyAlignment="1">
      <alignment horizontal="justify" vertical="center" wrapText="1"/>
    </xf>
    <xf numFmtId="0" fontId="2" fillId="0" borderId="0" xfId="0" applyFont="1" applyAlignment="1">
      <alignment horizontal="left"/>
    </xf>
    <xf numFmtId="0" fontId="27" fillId="0" borderId="38" xfId="0" applyFont="1" applyBorder="1" applyAlignment="1">
      <alignment horizontal="justify" vertical="center" wrapText="1"/>
    </xf>
    <xf numFmtId="0" fontId="1" fillId="0" borderId="23"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40"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41" xfId="0" applyFont="1" applyBorder="1" applyAlignment="1">
      <alignment horizontal="justify" vertical="center" wrapText="1"/>
    </xf>
    <xf numFmtId="0" fontId="27" fillId="0" borderId="42" xfId="0" applyFont="1" applyBorder="1" applyAlignment="1">
      <alignment horizontal="justify" vertical="center" wrapText="1"/>
    </xf>
    <xf numFmtId="0" fontId="31" fillId="16" borderId="26" xfId="0" applyFont="1" applyFill="1" applyBorder="1" applyAlignment="1">
      <alignment horizontal="center" vertical="center" wrapText="1"/>
    </xf>
    <xf numFmtId="0" fontId="23" fillId="0" borderId="15" xfId="0" applyFont="1" applyFill="1" applyBorder="1" applyAlignment="1">
      <alignment horizontal="justify"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justify" vertical="center" wrapText="1"/>
    </xf>
    <xf numFmtId="0" fontId="31" fillId="0" borderId="15" xfId="0" applyFont="1" applyFill="1" applyBorder="1" applyAlignment="1">
      <alignment horizontal="center" vertical="center" wrapText="1"/>
    </xf>
    <xf numFmtId="9" fontId="23" fillId="0" borderId="14" xfId="0" applyNumberFormat="1" applyFont="1" applyFill="1" applyBorder="1" applyAlignment="1">
      <alignment horizontal="center" vertical="center" wrapText="1"/>
    </xf>
    <xf numFmtId="0" fontId="31" fillId="16" borderId="16" xfId="0" applyFont="1" applyFill="1" applyBorder="1" applyAlignment="1">
      <alignment horizontal="center" vertical="center" wrapText="1"/>
    </xf>
    <xf numFmtId="0" fontId="31" fillId="16" borderId="43" xfId="0" applyFont="1" applyFill="1" applyBorder="1" applyAlignment="1">
      <alignment horizontal="center" vertical="center" wrapText="1"/>
    </xf>
    <xf numFmtId="0" fontId="31" fillId="16" borderId="44" xfId="0" applyFont="1" applyFill="1" applyBorder="1" applyAlignment="1">
      <alignment horizontal="center" vertical="center" wrapText="1"/>
    </xf>
    <xf numFmtId="0" fontId="31" fillId="16" borderId="45" xfId="0" applyFont="1" applyFill="1" applyBorder="1" applyAlignment="1">
      <alignment horizontal="center" vertical="center" wrapText="1"/>
    </xf>
    <xf numFmtId="10" fontId="23" fillId="0" borderId="14" xfId="0" applyNumberFormat="1" applyFont="1" applyFill="1" applyBorder="1" applyAlignment="1">
      <alignment horizontal="center" vertical="center" wrapText="1"/>
    </xf>
    <xf numFmtId="0" fontId="23" fillId="0" borderId="46" xfId="0" applyFont="1" applyBorder="1" applyAlignment="1">
      <alignment horizontal="justify" vertical="center" wrapText="1"/>
    </xf>
    <xf numFmtId="0" fontId="23" fillId="0" borderId="47" xfId="0" applyFont="1" applyBorder="1" applyAlignment="1">
      <alignment horizontal="justify" vertical="center" wrapText="1"/>
    </xf>
    <xf numFmtId="0" fontId="32" fillId="0" borderId="0" xfId="0" applyFont="1" applyAlignment="1">
      <alignment horizontal="justify" vertical="center" wrapText="1"/>
    </xf>
    <xf numFmtId="0" fontId="32" fillId="0" borderId="48" xfId="0" applyFont="1" applyBorder="1" applyAlignment="1">
      <alignment horizontal="justify" vertical="center" wrapText="1"/>
    </xf>
    <xf numFmtId="0" fontId="32" fillId="0" borderId="0" xfId="0" applyFont="1" applyAlignment="1" quotePrefix="1">
      <alignment horizontal="left" vertical="top" wrapText="1"/>
    </xf>
    <xf numFmtId="0" fontId="28" fillId="0" borderId="24" xfId="0" applyFont="1" applyBorder="1" applyAlignment="1">
      <alignment horizontal="center" vertical="center" wrapText="1"/>
    </xf>
    <xf numFmtId="0" fontId="31" fillId="0" borderId="14" xfId="0" applyFont="1" applyBorder="1" applyAlignment="1">
      <alignment horizontal="center" vertical="center"/>
    </xf>
    <xf numFmtId="0" fontId="31" fillId="16" borderId="49" xfId="0" applyFont="1" applyFill="1" applyBorder="1" applyAlignment="1">
      <alignment horizontal="center" vertical="center" wrapText="1"/>
    </xf>
    <xf numFmtId="0" fontId="31" fillId="16" borderId="50" xfId="0" applyFont="1" applyFill="1" applyBorder="1" applyAlignment="1">
      <alignment horizontal="center" vertical="center" wrapText="1"/>
    </xf>
    <xf numFmtId="4" fontId="23"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4" fontId="23" fillId="0" borderId="14" xfId="0" applyNumberFormat="1" applyFont="1" applyFill="1" applyBorder="1" applyAlignment="1">
      <alignment horizontal="center" vertical="center" wrapText="1"/>
    </xf>
    <xf numFmtId="0" fontId="2" fillId="24" borderId="0" xfId="0" applyFont="1" applyFill="1" applyAlignment="1">
      <alignment horizontal="left" vertical="top" wrapText="1"/>
    </xf>
    <xf numFmtId="0" fontId="28" fillId="0" borderId="51" xfId="0" applyFont="1" applyBorder="1" applyAlignment="1">
      <alignment horizontal="center" vertical="center" wrapText="1"/>
    </xf>
    <xf numFmtId="0" fontId="31" fillId="0" borderId="0" xfId="0" applyFont="1" applyBorder="1" applyAlignment="1">
      <alignment horizontal="left"/>
    </xf>
    <xf numFmtId="0" fontId="2" fillId="0" borderId="0" xfId="0" applyFont="1" applyAlignment="1" quotePrefix="1">
      <alignment horizontal="left" vertical="top" wrapText="1"/>
    </xf>
    <xf numFmtId="0" fontId="31" fillId="16" borderId="14"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52" xfId="0" applyFont="1" applyFill="1" applyBorder="1" applyAlignment="1">
      <alignment horizontal="center" vertical="center" wrapText="1"/>
    </xf>
    <xf numFmtId="0" fontId="31" fillId="16" borderId="53" xfId="0" applyFont="1" applyFill="1" applyBorder="1" applyAlignment="1">
      <alignment horizontal="center" vertical="center" wrapText="1"/>
    </xf>
    <xf numFmtId="0" fontId="34" fillId="16" borderId="14"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1" fillId="16" borderId="19" xfId="0" applyFont="1" applyFill="1" applyBorder="1" applyAlignment="1">
      <alignment horizontal="center" vertical="center" wrapText="1"/>
    </xf>
    <xf numFmtId="0" fontId="31" fillId="16" borderId="20" xfId="0" applyFont="1" applyFill="1" applyBorder="1" applyAlignment="1">
      <alignment horizontal="center" vertical="center" wrapText="1"/>
    </xf>
    <xf numFmtId="0" fontId="28" fillId="0" borderId="0" xfId="0" applyFont="1" applyAlignment="1">
      <alignment horizontal="center"/>
    </xf>
    <xf numFmtId="0" fontId="31" fillId="16" borderId="54" xfId="0" applyFont="1" applyFill="1" applyBorder="1" applyAlignment="1">
      <alignment horizontal="center" vertical="center" wrapText="1"/>
    </xf>
    <xf numFmtId="4" fontId="28" fillId="0" borderId="0" xfId="0" applyNumberFormat="1" applyFont="1" applyAlignment="1">
      <alignment horizontal="center" vertical="center" wrapText="1"/>
    </xf>
    <xf numFmtId="4" fontId="2" fillId="0" borderId="14" xfId="0" applyNumberFormat="1" applyFont="1" applyBorder="1" applyAlignment="1">
      <alignment horizontal="justify" vertical="center" wrapText="1"/>
    </xf>
    <xf numFmtId="4" fontId="2" fillId="16" borderId="18" xfId="0" applyNumberFormat="1" applyFont="1" applyFill="1" applyBorder="1" applyAlignment="1">
      <alignment horizontal="center" vertical="center" wrapText="1"/>
    </xf>
    <xf numFmtId="4" fontId="2" fillId="16" borderId="19" xfId="0" applyNumberFormat="1" applyFont="1" applyFill="1" applyBorder="1" applyAlignment="1">
      <alignment horizontal="center" vertical="center" wrapText="1"/>
    </xf>
    <xf numFmtId="4" fontId="2" fillId="16" borderId="20" xfId="0" applyNumberFormat="1" applyFont="1" applyFill="1" applyBorder="1" applyAlignment="1">
      <alignment horizontal="center" vertical="center" wrapText="1"/>
    </xf>
    <xf numFmtId="4" fontId="2" fillId="16" borderId="49" xfId="0" applyNumberFormat="1" applyFont="1" applyFill="1" applyBorder="1" applyAlignment="1">
      <alignment horizontal="center" vertical="center" wrapText="1"/>
    </xf>
    <xf numFmtId="4" fontId="2" fillId="16" borderId="54"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28575</xdr:rowOff>
    </xdr:from>
    <xdr:to>
      <xdr:col>1</xdr:col>
      <xdr:colOff>1352550</xdr:colOff>
      <xdr:row>0</xdr:row>
      <xdr:rowOff>714375</xdr:rowOff>
    </xdr:to>
    <xdr:pic>
      <xdr:nvPicPr>
        <xdr:cNvPr id="1" name="Picture 5"/>
        <xdr:cNvPicPr preferRelativeResize="1">
          <a:picLocks noChangeAspect="1"/>
        </xdr:cNvPicPr>
      </xdr:nvPicPr>
      <xdr:blipFill>
        <a:blip r:embed="rId1"/>
        <a:stretch>
          <a:fillRect/>
        </a:stretch>
      </xdr:blipFill>
      <xdr:spPr>
        <a:xfrm>
          <a:off x="228600" y="28575"/>
          <a:ext cx="1295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1</xdr:col>
      <xdr:colOff>1123950</xdr:colOff>
      <xdr:row>0</xdr:row>
      <xdr:rowOff>752475</xdr:rowOff>
    </xdr:to>
    <xdr:pic>
      <xdr:nvPicPr>
        <xdr:cNvPr id="1" name="Picture 2"/>
        <xdr:cNvPicPr preferRelativeResize="1">
          <a:picLocks noChangeAspect="1"/>
        </xdr:cNvPicPr>
      </xdr:nvPicPr>
      <xdr:blipFill>
        <a:blip r:embed="rId1"/>
        <a:stretch>
          <a:fillRect/>
        </a:stretch>
      </xdr:blipFill>
      <xdr:spPr>
        <a:xfrm>
          <a:off x="66675" y="66675"/>
          <a:ext cx="12954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5</xdr:row>
      <xdr:rowOff>942975</xdr:rowOff>
    </xdr:from>
    <xdr:to>
      <xdr:col>11</xdr:col>
      <xdr:colOff>533400</xdr:colOff>
      <xdr:row>6</xdr:row>
      <xdr:rowOff>438150</xdr:rowOff>
    </xdr:to>
    <xdr:pic>
      <xdr:nvPicPr>
        <xdr:cNvPr id="1" name="Picture 1"/>
        <xdr:cNvPicPr preferRelativeResize="1">
          <a:picLocks noChangeAspect="1"/>
        </xdr:cNvPicPr>
      </xdr:nvPicPr>
      <xdr:blipFill>
        <a:blip r:embed="rId1"/>
        <a:stretch>
          <a:fillRect/>
        </a:stretch>
      </xdr:blipFill>
      <xdr:spPr>
        <a:xfrm>
          <a:off x="10334625" y="1876425"/>
          <a:ext cx="12954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C14"/>
  <sheetViews>
    <sheetView showGridLines="0" tabSelected="1" zoomScale="85" zoomScaleNormal="85" workbookViewId="0" topLeftCell="A1">
      <selection activeCell="A12" sqref="A12"/>
    </sheetView>
  </sheetViews>
  <sheetFormatPr defaultColWidth="11.421875" defaultRowHeight="12.75"/>
  <cols>
    <col min="1" max="1" width="46.57421875" style="0" customWidth="1"/>
    <col min="2" max="2" width="37.421875" style="0" customWidth="1"/>
    <col min="3" max="3" width="52.57421875" style="0" customWidth="1"/>
  </cols>
  <sheetData>
    <row r="1" spans="1:3" ht="12.75">
      <c r="A1" s="152" t="s">
        <v>64</v>
      </c>
      <c r="B1" s="152"/>
      <c r="C1" s="152"/>
    </row>
    <row r="2" spans="1:3" ht="18">
      <c r="A2" s="147" t="s">
        <v>78</v>
      </c>
      <c r="B2" s="147"/>
      <c r="C2" s="147"/>
    </row>
    <row r="3" spans="1:3" ht="13.5" thickBot="1">
      <c r="A3" s="1"/>
      <c r="B3" s="1"/>
      <c r="C3" s="1"/>
    </row>
    <row r="4" spans="1:3" ht="21.75" customHeight="1" thickBot="1" thickTop="1">
      <c r="A4" s="153" t="s">
        <v>263</v>
      </c>
      <c r="B4" s="154"/>
      <c r="C4" s="155"/>
    </row>
    <row r="5" spans="1:3" ht="6" customHeight="1" thickBot="1" thickTop="1">
      <c r="A5" s="107"/>
      <c r="B5" s="107"/>
      <c r="C5" s="107"/>
    </row>
    <row r="6" spans="1:3" ht="15" thickTop="1">
      <c r="A6" s="156" t="s">
        <v>257</v>
      </c>
      <c r="B6" s="157"/>
      <c r="C6" s="158"/>
    </row>
    <row r="7" spans="1:3" ht="53.25" customHeight="1" thickBot="1">
      <c r="A7" s="148" t="s">
        <v>275</v>
      </c>
      <c r="B7" s="149"/>
      <c r="C7" s="150"/>
    </row>
    <row r="8" spans="1:3" ht="6" customHeight="1" thickBot="1" thickTop="1">
      <c r="A8" s="151"/>
      <c r="B8" s="151"/>
      <c r="C8" s="151"/>
    </row>
    <row r="9" spans="1:3" ht="18.75" customHeight="1" thickTop="1">
      <c r="A9" s="108" t="s">
        <v>259</v>
      </c>
      <c r="B9" s="108" t="s">
        <v>62</v>
      </c>
      <c r="C9" s="108" t="s">
        <v>258</v>
      </c>
    </row>
    <row r="10" spans="1:3" ht="38.25">
      <c r="A10" s="105" t="s">
        <v>271</v>
      </c>
      <c r="B10" s="89" t="s">
        <v>48</v>
      </c>
      <c r="C10" s="106" t="s">
        <v>63</v>
      </c>
    </row>
    <row r="11" spans="1:3" ht="102">
      <c r="A11" s="105" t="s">
        <v>260</v>
      </c>
      <c r="B11" s="106" t="s">
        <v>273</v>
      </c>
      <c r="C11" s="106" t="s">
        <v>274</v>
      </c>
    </row>
    <row r="12" spans="1:3" ht="51">
      <c r="A12" s="105" t="s">
        <v>261</v>
      </c>
      <c r="B12" s="89" t="s">
        <v>255</v>
      </c>
      <c r="C12" s="89" t="s">
        <v>256</v>
      </c>
    </row>
    <row r="13" spans="1:3" ht="102.75" thickBot="1">
      <c r="A13" s="109" t="s">
        <v>262</v>
      </c>
      <c r="B13" s="110" t="s">
        <v>49</v>
      </c>
      <c r="C13" s="110" t="s">
        <v>50</v>
      </c>
    </row>
    <row r="14" spans="2:3" ht="13.5" thickTop="1">
      <c r="B14" s="111"/>
      <c r="C14" s="111"/>
    </row>
  </sheetData>
  <mergeCells count="6">
    <mergeCell ref="A2:C2"/>
    <mergeCell ref="A7:C7"/>
    <mergeCell ref="A8:C8"/>
    <mergeCell ref="A1:C1"/>
    <mergeCell ref="A4:C4"/>
    <mergeCell ref="A6:C6"/>
  </mergeCells>
  <printOptions horizontalCentered="1" verticalCentered="1"/>
  <pageMargins left="0.5905511811023623" right="0.5905511811023623" top="0.7874015748031497" bottom="0.7874015748031497"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37"/>
  <sheetViews>
    <sheetView showGridLines="0" zoomScale="130" zoomScaleNormal="130" workbookViewId="0" topLeftCell="A1">
      <selection activeCell="A8" sqref="A8"/>
    </sheetView>
  </sheetViews>
  <sheetFormatPr defaultColWidth="11.421875" defaultRowHeight="12.75"/>
  <cols>
    <col min="1" max="1" width="158.421875" style="0" customWidth="1"/>
  </cols>
  <sheetData>
    <row r="1" ht="13.5" thickBot="1">
      <c r="A1" s="90" t="s">
        <v>68</v>
      </c>
    </row>
    <row r="2" ht="19.5" thickBot="1" thickTop="1">
      <c r="A2" s="4" t="s">
        <v>249</v>
      </c>
    </row>
    <row r="3" ht="57.75" thickBot="1" thickTop="1">
      <c r="A3" s="15" t="s">
        <v>51</v>
      </c>
    </row>
    <row r="4" ht="14.25" thickBot="1" thickTop="1">
      <c r="A4" s="6"/>
    </row>
    <row r="5" ht="19.5" thickBot="1" thickTop="1">
      <c r="A5" s="5" t="s">
        <v>67</v>
      </c>
    </row>
    <row r="6" ht="23.25" thickTop="1">
      <c r="A6" s="16" t="s">
        <v>0</v>
      </c>
    </row>
    <row r="7" ht="22.5">
      <c r="A7" s="17" t="s">
        <v>178</v>
      </c>
    </row>
    <row r="8" ht="12.75">
      <c r="A8" s="17" t="s">
        <v>179</v>
      </c>
    </row>
    <row r="9" ht="12.75">
      <c r="A9" s="9" t="s">
        <v>177</v>
      </c>
    </row>
    <row r="10" ht="12.75">
      <c r="A10" s="9" t="s">
        <v>180</v>
      </c>
    </row>
    <row r="11" ht="12.75">
      <c r="A11" s="9" t="s">
        <v>181</v>
      </c>
    </row>
    <row r="12" ht="12.75">
      <c r="A12" s="9" t="s">
        <v>58</v>
      </c>
    </row>
    <row r="13" ht="12.75">
      <c r="A13" s="9" t="s">
        <v>59</v>
      </c>
    </row>
    <row r="14" ht="12.75">
      <c r="A14" s="9" t="s">
        <v>182</v>
      </c>
    </row>
    <row r="15" ht="12.75">
      <c r="A15" s="9" t="s">
        <v>193</v>
      </c>
    </row>
    <row r="16" ht="12.75">
      <c r="A16" s="9" t="s">
        <v>194</v>
      </c>
    </row>
    <row r="17" ht="12.75">
      <c r="A17" s="9" t="s">
        <v>52</v>
      </c>
    </row>
    <row r="18" ht="12.75">
      <c r="A18" s="9" t="s">
        <v>53</v>
      </c>
    </row>
    <row r="19" ht="22.5">
      <c r="A19" s="9" t="s">
        <v>54</v>
      </c>
    </row>
    <row r="20" ht="56.25">
      <c r="A20" s="9" t="s">
        <v>55</v>
      </c>
    </row>
    <row r="21" ht="12.75">
      <c r="A21" s="9" t="s">
        <v>56</v>
      </c>
    </row>
    <row r="22" ht="12.75">
      <c r="A22" s="91" t="s">
        <v>66</v>
      </c>
    </row>
    <row r="23" ht="12.75">
      <c r="A23" s="91" t="s">
        <v>57</v>
      </c>
    </row>
    <row r="24" ht="12.75">
      <c r="A24" s="9" t="s">
        <v>195</v>
      </c>
    </row>
    <row r="25" ht="12.75">
      <c r="A25" s="9" t="s">
        <v>196</v>
      </c>
    </row>
    <row r="26" ht="12.75">
      <c r="A26" s="9" t="s">
        <v>197</v>
      </c>
    </row>
    <row r="27" ht="12.75">
      <c r="A27" s="9" t="s">
        <v>198</v>
      </c>
    </row>
    <row r="28" ht="12.75">
      <c r="A28" s="9" t="s">
        <v>199</v>
      </c>
    </row>
    <row r="29" ht="12.75">
      <c r="A29" s="9" t="s">
        <v>200</v>
      </c>
    </row>
    <row r="30" ht="13.5" thickBot="1">
      <c r="A30" s="10" t="s">
        <v>65</v>
      </c>
    </row>
    <row r="31" ht="13.5" thickTop="1">
      <c r="A31" s="11" t="s">
        <v>201</v>
      </c>
    </row>
    <row r="32" ht="12.75">
      <c r="A32" s="11" t="s">
        <v>202</v>
      </c>
    </row>
    <row r="33" ht="12.75">
      <c r="A33" s="8" t="s">
        <v>379</v>
      </c>
    </row>
    <row r="34" ht="12.75">
      <c r="A34" s="7" t="s">
        <v>203</v>
      </c>
    </row>
    <row r="35" ht="12.75">
      <c r="A35" s="7" t="s">
        <v>204</v>
      </c>
    </row>
    <row r="36" ht="14.25">
      <c r="A36" s="2"/>
    </row>
    <row r="37" ht="96" customHeight="1">
      <c r="A37" s="3"/>
    </row>
  </sheetData>
  <printOptions horizontalCentered="1" verticalCentered="1"/>
  <pageMargins left="0.7874015748031497" right="0.7874015748031497" top="0.984251968503937" bottom="0.984251968503937"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10"/>
  </sheetPr>
  <dimension ref="A1:I9"/>
  <sheetViews>
    <sheetView workbookViewId="0" topLeftCell="A1">
      <selection activeCell="A1" sqref="A1:I9"/>
    </sheetView>
  </sheetViews>
  <sheetFormatPr defaultColWidth="11.421875" defaultRowHeight="12.75"/>
  <cols>
    <col min="1" max="9" width="14.7109375" style="0" customWidth="1"/>
  </cols>
  <sheetData>
    <row r="1" spans="1:9" ht="12.75">
      <c r="A1" s="152" t="s">
        <v>70</v>
      </c>
      <c r="B1" s="152"/>
      <c r="C1" s="152"/>
      <c r="D1" s="152"/>
      <c r="E1" s="152"/>
      <c r="F1" s="152"/>
      <c r="G1" s="152"/>
      <c r="H1" s="152"/>
      <c r="I1" s="152"/>
    </row>
    <row r="2" spans="1:9" ht="20.25">
      <c r="A2" s="138" t="s">
        <v>377</v>
      </c>
      <c r="B2" s="138"/>
      <c r="C2" s="138"/>
      <c r="D2" s="138"/>
      <c r="E2" s="138"/>
      <c r="F2" s="138"/>
      <c r="G2" s="138"/>
      <c r="H2" s="138"/>
      <c r="I2" s="138"/>
    </row>
    <row r="3" spans="1:9" ht="21" thickBot="1">
      <c r="A3" s="140"/>
      <c r="B3" s="140"/>
      <c r="C3" s="140"/>
      <c r="D3" s="140"/>
      <c r="E3" s="140"/>
      <c r="F3" s="140"/>
      <c r="G3" s="140"/>
      <c r="H3" s="140"/>
      <c r="I3" s="140"/>
    </row>
    <row r="4" spans="1:9" ht="15" customHeight="1" thickTop="1">
      <c r="A4" s="160" t="s">
        <v>79</v>
      </c>
      <c r="B4" s="161"/>
      <c r="C4" s="161"/>
      <c r="D4" s="161"/>
      <c r="E4" s="161"/>
      <c r="F4" s="161"/>
      <c r="G4" s="161"/>
      <c r="H4" s="161"/>
      <c r="I4" s="162"/>
    </row>
    <row r="5" spans="1:9" ht="101.25" customHeight="1" thickBot="1">
      <c r="A5" s="163"/>
      <c r="B5" s="164"/>
      <c r="C5" s="164"/>
      <c r="D5" s="164"/>
      <c r="E5" s="164"/>
      <c r="F5" s="164"/>
      <c r="G5" s="164"/>
      <c r="H5" s="164"/>
      <c r="I5" s="165"/>
    </row>
    <row r="6" spans="1:9" ht="57" customHeight="1" thickBot="1" thickTop="1">
      <c r="A6" s="139"/>
      <c r="B6" s="139"/>
      <c r="C6" s="139"/>
      <c r="D6" s="139"/>
      <c r="E6" s="139"/>
      <c r="F6" s="139"/>
      <c r="G6" s="139"/>
      <c r="H6" s="139"/>
      <c r="I6" s="139"/>
    </row>
    <row r="7" spans="1:9" ht="126.75" customHeight="1" thickBot="1" thickTop="1">
      <c r="A7" s="166" t="s">
        <v>152</v>
      </c>
      <c r="B7" s="136"/>
      <c r="C7" s="136"/>
      <c r="D7" s="136"/>
      <c r="E7" s="136"/>
      <c r="F7" s="136"/>
      <c r="G7" s="136"/>
      <c r="H7" s="136"/>
      <c r="I7" s="137"/>
    </row>
    <row r="8" spans="1:9" ht="13.5" thickTop="1">
      <c r="A8" s="141" t="s">
        <v>250</v>
      </c>
      <c r="B8" s="141"/>
      <c r="C8" s="141"/>
      <c r="D8" s="141"/>
      <c r="E8" s="141"/>
      <c r="F8" s="141"/>
      <c r="G8" s="141"/>
      <c r="H8" s="141"/>
      <c r="I8" s="141"/>
    </row>
    <row r="9" spans="1:9" ht="12.75">
      <c r="A9" s="159" t="s">
        <v>205</v>
      </c>
      <c r="B9" s="159"/>
      <c r="C9" s="159"/>
      <c r="D9" s="159"/>
      <c r="E9" s="159"/>
      <c r="F9" s="159"/>
      <c r="G9" s="159"/>
      <c r="H9" s="159"/>
      <c r="I9" s="159"/>
    </row>
  </sheetData>
  <mergeCells count="8">
    <mergeCell ref="A1:I1"/>
    <mergeCell ref="A9:I9"/>
    <mergeCell ref="A4:I5"/>
    <mergeCell ref="A7:I7"/>
    <mergeCell ref="A2:I2"/>
    <mergeCell ref="A6:I6"/>
    <mergeCell ref="A3:I3"/>
    <mergeCell ref="A8:I8"/>
  </mergeCells>
  <printOptions horizontalCentered="1" verticalCentered="1"/>
  <pageMargins left="0.7874015748031497" right="0.7874015748031497" top="0.984251968503937" bottom="0.984251968503937"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2:K311"/>
  <sheetViews>
    <sheetView zoomScale="85" zoomScaleNormal="85" zoomScaleSheetLayoutView="130" workbookViewId="0" topLeftCell="A1">
      <selection activeCell="C8" sqref="C8:C10"/>
    </sheetView>
  </sheetViews>
  <sheetFormatPr defaultColWidth="11.421875" defaultRowHeight="12.75"/>
  <cols>
    <col min="1" max="1" width="2.57421875" style="53" bestFit="1" customWidth="1"/>
    <col min="2" max="2" width="21.28125" style="53" customWidth="1"/>
    <col min="3" max="3" width="26.28125" style="64" customWidth="1"/>
    <col min="4" max="4" width="13.8515625" style="63" customWidth="1"/>
    <col min="5" max="5" width="20.8515625" style="64" bestFit="1" customWidth="1"/>
    <col min="6" max="6" width="11.00390625" style="53" bestFit="1" customWidth="1"/>
    <col min="7" max="9" width="11.140625" style="53" bestFit="1" customWidth="1"/>
    <col min="10" max="10" width="13.140625" style="53" customWidth="1"/>
    <col min="11" max="11" width="14.8515625" style="53" customWidth="1"/>
    <col min="12" max="16384" width="11.421875" style="53" customWidth="1"/>
  </cols>
  <sheetData>
    <row r="1" ht="58.5" customHeight="1"/>
    <row r="2" spans="2:11" ht="25.5" customHeight="1" thickBot="1">
      <c r="B2" s="183" t="s">
        <v>159</v>
      </c>
      <c r="C2" s="183"/>
      <c r="D2" s="183"/>
      <c r="E2" s="183"/>
      <c r="F2" s="183"/>
      <c r="G2" s="183"/>
      <c r="H2" s="183"/>
      <c r="I2" s="183"/>
      <c r="J2" s="183"/>
      <c r="K2" s="183"/>
    </row>
    <row r="3" spans="1:11" ht="27.75" customHeight="1" thickBot="1">
      <c r="A3" s="143" t="s">
        <v>69</v>
      </c>
      <c r="B3" s="143" t="s">
        <v>277</v>
      </c>
      <c r="C3" s="143" t="s">
        <v>278</v>
      </c>
      <c r="D3" s="143" t="s">
        <v>279</v>
      </c>
      <c r="E3" s="143" t="s">
        <v>280</v>
      </c>
      <c r="F3" s="174" t="s">
        <v>46</v>
      </c>
      <c r="G3" s="175"/>
      <c r="H3" s="175"/>
      <c r="I3" s="175"/>
      <c r="J3" s="176"/>
      <c r="K3" s="173" t="s">
        <v>281</v>
      </c>
    </row>
    <row r="4" spans="1:11" ht="27" customHeight="1" thickBot="1">
      <c r="A4" s="144"/>
      <c r="B4" s="167"/>
      <c r="C4" s="167"/>
      <c r="D4" s="167"/>
      <c r="E4" s="167"/>
      <c r="F4" s="52">
        <v>2007</v>
      </c>
      <c r="G4" s="52">
        <v>2008</v>
      </c>
      <c r="H4" s="52">
        <v>2009</v>
      </c>
      <c r="I4" s="52">
        <v>2010</v>
      </c>
      <c r="J4" s="52">
        <v>2011</v>
      </c>
      <c r="K4" s="173"/>
    </row>
    <row r="5" spans="1:11" ht="18">
      <c r="A5" s="142">
        <v>1</v>
      </c>
      <c r="B5" s="135" t="s">
        <v>237</v>
      </c>
      <c r="C5" s="168" t="s">
        <v>213</v>
      </c>
      <c r="D5" s="55" t="s">
        <v>283</v>
      </c>
      <c r="E5" s="33" t="s">
        <v>215</v>
      </c>
      <c r="F5" s="66" t="s">
        <v>1</v>
      </c>
      <c r="G5" s="65" t="s">
        <v>362</v>
      </c>
      <c r="H5" s="65" t="s">
        <v>363</v>
      </c>
      <c r="I5" s="65" t="s">
        <v>364</v>
      </c>
      <c r="J5" s="65" t="s">
        <v>365</v>
      </c>
      <c r="K5" s="171" t="s">
        <v>295</v>
      </c>
    </row>
    <row r="6" spans="1:11" ht="9">
      <c r="A6" s="142"/>
      <c r="B6" s="135"/>
      <c r="C6" s="135"/>
      <c r="D6" s="39" t="s">
        <v>286</v>
      </c>
      <c r="E6" s="21" t="s">
        <v>3</v>
      </c>
      <c r="F6" s="169" t="s">
        <v>2</v>
      </c>
      <c r="G6" s="169"/>
      <c r="H6" s="169"/>
      <c r="I6" s="169"/>
      <c r="J6" s="169"/>
      <c r="K6" s="146"/>
    </row>
    <row r="7" spans="1:11" ht="9">
      <c r="A7" s="142"/>
      <c r="B7" s="135"/>
      <c r="C7" s="135"/>
      <c r="D7" s="39" t="s">
        <v>288</v>
      </c>
      <c r="E7" s="21" t="s">
        <v>289</v>
      </c>
      <c r="F7" s="36">
        <v>62488346</v>
      </c>
      <c r="G7" s="36">
        <v>2170246.86</v>
      </c>
      <c r="H7" s="36">
        <f>G7*(1+0.066)</f>
        <v>2313483.15276</v>
      </c>
      <c r="I7" s="36">
        <f>G7*(1+0.073)*(1+0.073)</f>
        <v>2498668.1470769397</v>
      </c>
      <c r="J7" s="36">
        <f>G7*(1+0.067)</f>
        <v>2315653.39962</v>
      </c>
      <c r="K7" s="146"/>
    </row>
    <row r="8" spans="1:11" ht="27">
      <c r="A8" s="142"/>
      <c r="B8" s="135"/>
      <c r="C8" s="135" t="s">
        <v>214</v>
      </c>
      <c r="D8" s="39" t="s">
        <v>283</v>
      </c>
      <c r="E8" s="21" t="s">
        <v>216</v>
      </c>
      <c r="F8" s="35">
        <v>0.277</v>
      </c>
      <c r="G8" s="172"/>
      <c r="H8" s="172"/>
      <c r="I8" s="172"/>
      <c r="J8" s="35">
        <v>0.25</v>
      </c>
      <c r="K8" s="146"/>
    </row>
    <row r="9" spans="1:11" ht="9">
      <c r="A9" s="142"/>
      <c r="B9" s="135"/>
      <c r="C9" s="135"/>
      <c r="D9" s="39" t="s">
        <v>286</v>
      </c>
      <c r="E9" s="21" t="s">
        <v>4</v>
      </c>
      <c r="F9" s="177">
        <v>0.25</v>
      </c>
      <c r="G9" s="177"/>
      <c r="H9" s="177"/>
      <c r="I9" s="177"/>
      <c r="J9" s="177"/>
      <c r="K9" s="146"/>
    </row>
    <row r="10" spans="1:11" ht="9">
      <c r="A10" s="142"/>
      <c r="B10" s="135"/>
      <c r="C10" s="135"/>
      <c r="D10" s="39" t="s">
        <v>288</v>
      </c>
      <c r="E10" s="21" t="s">
        <v>289</v>
      </c>
      <c r="F10" s="36">
        <v>45312792</v>
      </c>
      <c r="G10" s="36">
        <v>1054045869</v>
      </c>
      <c r="H10" s="36">
        <f>G10*(1+0.066)</f>
        <v>1123612896.354</v>
      </c>
      <c r="I10" s="36">
        <f>G10*(1+0.073)</f>
        <v>1130991217.437</v>
      </c>
      <c r="J10" s="36">
        <f>G10*(1+0.067)</f>
        <v>1124666942.223</v>
      </c>
      <c r="K10" s="146"/>
    </row>
    <row r="11" spans="1:11" ht="36">
      <c r="A11" s="142"/>
      <c r="B11" s="135"/>
      <c r="C11" s="135" t="s">
        <v>207</v>
      </c>
      <c r="D11" s="39" t="s">
        <v>283</v>
      </c>
      <c r="E11" s="21" t="s">
        <v>284</v>
      </c>
      <c r="F11" s="26">
        <v>0.2</v>
      </c>
      <c r="G11" s="26">
        <v>0.4</v>
      </c>
      <c r="H11" s="26">
        <v>0.6</v>
      </c>
      <c r="I11" s="26">
        <v>0.8</v>
      </c>
      <c r="J11" s="26">
        <v>1</v>
      </c>
      <c r="K11" s="146" t="s">
        <v>285</v>
      </c>
    </row>
    <row r="12" spans="1:11" ht="9">
      <c r="A12" s="142"/>
      <c r="B12" s="135"/>
      <c r="C12" s="135"/>
      <c r="D12" s="39" t="s">
        <v>286</v>
      </c>
      <c r="E12" s="21" t="s">
        <v>287</v>
      </c>
      <c r="F12" s="23">
        <v>24</v>
      </c>
      <c r="G12" s="24">
        <v>24</v>
      </c>
      <c r="H12" s="24">
        <v>24</v>
      </c>
      <c r="I12" s="24">
        <v>24</v>
      </c>
      <c r="J12" s="24">
        <v>24</v>
      </c>
      <c r="K12" s="146"/>
    </row>
    <row r="13" spans="1:11" ht="9">
      <c r="A13" s="142"/>
      <c r="B13" s="135"/>
      <c r="C13" s="135"/>
      <c r="D13" s="39" t="s">
        <v>288</v>
      </c>
      <c r="E13" s="21" t="s">
        <v>289</v>
      </c>
      <c r="F13" s="36">
        <v>14808371</v>
      </c>
      <c r="G13" s="36">
        <v>18098844</v>
      </c>
      <c r="H13" s="36">
        <v>18460820</v>
      </c>
      <c r="I13" s="36">
        <v>18830037</v>
      </c>
      <c r="J13" s="36">
        <v>18830037</v>
      </c>
      <c r="K13" s="146"/>
    </row>
    <row r="14" spans="1:11" ht="27">
      <c r="A14" s="142"/>
      <c r="B14" s="135"/>
      <c r="C14" s="135" t="s">
        <v>206</v>
      </c>
      <c r="D14" s="39" t="s">
        <v>283</v>
      </c>
      <c r="E14" s="21" t="s">
        <v>208</v>
      </c>
      <c r="F14" s="26">
        <v>0.1</v>
      </c>
      <c r="G14" s="26">
        <v>0.3</v>
      </c>
      <c r="H14" s="26">
        <v>0.4</v>
      </c>
      <c r="I14" s="26">
        <v>0.5</v>
      </c>
      <c r="J14" s="26">
        <v>0.6</v>
      </c>
      <c r="K14" s="146"/>
    </row>
    <row r="15" spans="1:11" ht="9">
      <c r="A15" s="142"/>
      <c r="B15" s="135"/>
      <c r="C15" s="135"/>
      <c r="D15" s="39" t="s">
        <v>286</v>
      </c>
      <c r="E15" s="21" t="s">
        <v>291</v>
      </c>
      <c r="F15" s="23">
        <v>5</v>
      </c>
      <c r="G15" s="24">
        <v>9</v>
      </c>
      <c r="H15" s="24">
        <v>8</v>
      </c>
      <c r="I15" s="24">
        <v>8</v>
      </c>
      <c r="J15" s="24">
        <v>9</v>
      </c>
      <c r="K15" s="146"/>
    </row>
    <row r="16" spans="1:11" ht="9">
      <c r="A16" s="142"/>
      <c r="B16" s="135"/>
      <c r="C16" s="135"/>
      <c r="D16" s="39" t="s">
        <v>288</v>
      </c>
      <c r="E16" s="21" t="s">
        <v>289</v>
      </c>
      <c r="F16" s="36">
        <v>875564</v>
      </c>
      <c r="G16" s="36">
        <v>673203</v>
      </c>
      <c r="H16" s="36">
        <v>689667</v>
      </c>
      <c r="I16" s="36">
        <v>700400</v>
      </c>
      <c r="J16" s="36">
        <v>700400</v>
      </c>
      <c r="K16" s="146"/>
    </row>
    <row r="17" spans="1:11" ht="27">
      <c r="A17" s="142"/>
      <c r="B17" s="135"/>
      <c r="C17" s="135" t="s">
        <v>292</v>
      </c>
      <c r="D17" s="39" t="s">
        <v>283</v>
      </c>
      <c r="E17" s="21" t="s">
        <v>293</v>
      </c>
      <c r="F17" s="26">
        <v>0.29</v>
      </c>
      <c r="G17" s="26">
        <v>0.3</v>
      </c>
      <c r="H17" s="26">
        <v>0.32</v>
      </c>
      <c r="I17" s="26">
        <v>0.33</v>
      </c>
      <c r="J17" s="26">
        <v>0.35</v>
      </c>
      <c r="K17" s="146"/>
    </row>
    <row r="18" spans="1:11" ht="9">
      <c r="A18" s="142"/>
      <c r="B18" s="135"/>
      <c r="C18" s="135"/>
      <c r="D18" s="39" t="s">
        <v>286</v>
      </c>
      <c r="E18" s="21" t="s">
        <v>376</v>
      </c>
      <c r="F18" s="36">
        <v>1160</v>
      </c>
      <c r="G18" s="36">
        <v>1200</v>
      </c>
      <c r="H18" s="36">
        <v>1280</v>
      </c>
      <c r="I18" s="36">
        <v>1320</v>
      </c>
      <c r="J18" s="36">
        <v>1400</v>
      </c>
      <c r="K18" s="146"/>
    </row>
    <row r="19" spans="1:11" ht="9">
      <c r="A19" s="142"/>
      <c r="B19" s="135"/>
      <c r="C19" s="135"/>
      <c r="D19" s="39" t="s">
        <v>288</v>
      </c>
      <c r="E19" s="21" t="s">
        <v>289</v>
      </c>
      <c r="F19" s="36">
        <v>17092050</v>
      </c>
      <c r="G19" s="36">
        <v>16726472</v>
      </c>
      <c r="H19" s="36">
        <v>42358401</v>
      </c>
      <c r="I19" s="36">
        <v>34179182</v>
      </c>
      <c r="J19" s="36">
        <v>30042822</v>
      </c>
      <c r="K19" s="146"/>
    </row>
    <row r="20" spans="1:11" ht="27">
      <c r="A20" s="142"/>
      <c r="B20" s="135"/>
      <c r="C20" s="135" t="s">
        <v>297</v>
      </c>
      <c r="D20" s="39" t="s">
        <v>283</v>
      </c>
      <c r="E20" s="21" t="s">
        <v>298</v>
      </c>
      <c r="F20" s="35">
        <v>0.96</v>
      </c>
      <c r="G20" s="35">
        <v>0.961</v>
      </c>
      <c r="H20" s="35">
        <v>0.962</v>
      </c>
      <c r="I20" s="35">
        <v>0.963</v>
      </c>
      <c r="J20" s="35">
        <v>0.964</v>
      </c>
      <c r="K20" s="146" t="s">
        <v>299</v>
      </c>
    </row>
    <row r="21" spans="1:11" ht="9">
      <c r="A21" s="142"/>
      <c r="B21" s="135"/>
      <c r="C21" s="135"/>
      <c r="D21" s="39" t="s">
        <v>286</v>
      </c>
      <c r="E21" s="21" t="s">
        <v>300</v>
      </c>
      <c r="F21" s="36">
        <v>6000</v>
      </c>
      <c r="G21" s="36">
        <v>6000</v>
      </c>
      <c r="H21" s="36">
        <v>6000</v>
      </c>
      <c r="I21" s="36">
        <v>6000</v>
      </c>
      <c r="J21" s="36">
        <v>6000</v>
      </c>
      <c r="K21" s="146"/>
    </row>
    <row r="22" spans="1:11" ht="9">
      <c r="A22" s="142"/>
      <c r="B22" s="135"/>
      <c r="C22" s="135"/>
      <c r="D22" s="39" t="s">
        <v>288</v>
      </c>
      <c r="E22" s="21" t="s">
        <v>289</v>
      </c>
      <c r="F22" s="36">
        <v>99800</v>
      </c>
      <c r="G22" s="36">
        <v>123612</v>
      </c>
      <c r="H22" s="36">
        <v>126702</v>
      </c>
      <c r="I22" s="36">
        <v>129869</v>
      </c>
      <c r="J22" s="36">
        <v>129869</v>
      </c>
      <c r="K22" s="146"/>
    </row>
    <row r="23" spans="1:11" ht="18">
      <c r="A23" s="142">
        <v>2</v>
      </c>
      <c r="B23" s="178" t="s">
        <v>236</v>
      </c>
      <c r="C23" s="168" t="s">
        <v>303</v>
      </c>
      <c r="D23" s="37" t="s">
        <v>283</v>
      </c>
      <c r="E23" s="33" t="s">
        <v>218</v>
      </c>
      <c r="F23" s="75">
        <v>0.48</v>
      </c>
      <c r="G23" s="75">
        <v>0.55</v>
      </c>
      <c r="H23" s="75">
        <v>0.6</v>
      </c>
      <c r="I23" s="75">
        <v>0.65</v>
      </c>
      <c r="J23" s="75">
        <v>0.7</v>
      </c>
      <c r="K23" s="171" t="s">
        <v>295</v>
      </c>
    </row>
    <row r="24" spans="1:11" ht="9">
      <c r="A24" s="142"/>
      <c r="B24" s="179"/>
      <c r="C24" s="135"/>
      <c r="D24" s="20" t="s">
        <v>286</v>
      </c>
      <c r="E24" s="21" t="s">
        <v>5</v>
      </c>
      <c r="F24" s="172">
        <v>0.7</v>
      </c>
      <c r="G24" s="169"/>
      <c r="H24" s="169"/>
      <c r="I24" s="169"/>
      <c r="J24" s="169"/>
      <c r="K24" s="146"/>
    </row>
    <row r="25" spans="1:11" ht="9">
      <c r="A25" s="142"/>
      <c r="B25" s="179"/>
      <c r="C25" s="135"/>
      <c r="D25" s="20" t="s">
        <v>288</v>
      </c>
      <c r="E25" s="21" t="s">
        <v>289</v>
      </c>
      <c r="F25" s="27">
        <v>146873052</v>
      </c>
      <c r="G25" s="28">
        <v>135058505</v>
      </c>
      <c r="H25" s="28">
        <f>G25*(1+0.066)</f>
        <v>143972366.33</v>
      </c>
      <c r="I25" s="27">
        <f>G25*(1+0.073)</f>
        <v>144917775.86499998</v>
      </c>
      <c r="J25" s="27">
        <f>G25*(1+0.067)</f>
        <v>144107424.83499998</v>
      </c>
      <c r="K25" s="146"/>
    </row>
    <row r="26" spans="1:11" ht="18">
      <c r="A26" s="142"/>
      <c r="B26" s="179"/>
      <c r="C26" s="135" t="s">
        <v>217</v>
      </c>
      <c r="D26" s="20" t="s">
        <v>283</v>
      </c>
      <c r="E26" s="21" t="s">
        <v>219</v>
      </c>
      <c r="F26" s="45">
        <v>0.23</v>
      </c>
      <c r="G26" s="45">
        <v>0.21</v>
      </c>
      <c r="H26" s="45">
        <v>0.19</v>
      </c>
      <c r="I26" s="45">
        <v>0.17</v>
      </c>
      <c r="J26" s="45">
        <v>0.16</v>
      </c>
      <c r="K26" s="146"/>
    </row>
    <row r="27" spans="1:11" ht="9">
      <c r="A27" s="142"/>
      <c r="B27" s="179"/>
      <c r="C27" s="135"/>
      <c r="D27" s="20" t="s">
        <v>286</v>
      </c>
      <c r="E27" s="21" t="s">
        <v>4</v>
      </c>
      <c r="F27" s="172">
        <v>0.16</v>
      </c>
      <c r="G27" s="169"/>
      <c r="H27" s="169"/>
      <c r="I27" s="169"/>
      <c r="J27" s="169"/>
      <c r="K27" s="146"/>
    </row>
    <row r="28" spans="1:11" ht="9">
      <c r="A28" s="142"/>
      <c r="B28" s="179"/>
      <c r="C28" s="135"/>
      <c r="D28" s="20" t="s">
        <v>288</v>
      </c>
      <c r="E28" s="21" t="s">
        <v>289</v>
      </c>
      <c r="F28" s="27">
        <v>53933244</v>
      </c>
      <c r="G28" s="28">
        <v>2055305.35</v>
      </c>
      <c r="H28" s="28">
        <f>G28*(1+0.066)</f>
        <v>2190955.5031000003</v>
      </c>
      <c r="I28" s="27">
        <f>G28*(1+0.073)</f>
        <v>2205342.64055</v>
      </c>
      <c r="J28" s="27">
        <f>G28*(1+0.067)</f>
        <v>2193010.80845</v>
      </c>
      <c r="K28" s="146"/>
    </row>
    <row r="29" spans="1:11" ht="45">
      <c r="A29" s="142"/>
      <c r="B29" s="179"/>
      <c r="C29" s="135" t="s">
        <v>301</v>
      </c>
      <c r="D29" s="20" t="s">
        <v>283</v>
      </c>
      <c r="E29" s="21" t="s">
        <v>302</v>
      </c>
      <c r="F29" s="19">
        <v>0</v>
      </c>
      <c r="G29" s="22">
        <v>0.9</v>
      </c>
      <c r="H29" s="22">
        <v>0.9</v>
      </c>
      <c r="I29" s="22">
        <v>0.9</v>
      </c>
      <c r="J29" s="22">
        <v>0.9</v>
      </c>
      <c r="K29" s="146" t="s">
        <v>285</v>
      </c>
    </row>
    <row r="30" spans="1:11" ht="18">
      <c r="A30" s="142"/>
      <c r="B30" s="179"/>
      <c r="C30" s="135"/>
      <c r="D30" s="20" t="s">
        <v>286</v>
      </c>
      <c r="E30" s="21" t="s">
        <v>12</v>
      </c>
      <c r="F30" s="23">
        <v>0</v>
      </c>
      <c r="G30" s="24">
        <v>714</v>
      </c>
      <c r="H30" s="24">
        <v>746</v>
      </c>
      <c r="I30" s="24">
        <v>770</v>
      </c>
      <c r="J30" s="24">
        <v>778</v>
      </c>
      <c r="K30" s="146"/>
    </row>
    <row r="31" spans="1:11" ht="9">
      <c r="A31" s="142"/>
      <c r="B31" s="179"/>
      <c r="C31" s="135"/>
      <c r="D31" s="20" t="s">
        <v>288</v>
      </c>
      <c r="E31" s="21" t="s">
        <v>289</v>
      </c>
      <c r="F31" s="23">
        <v>0</v>
      </c>
      <c r="G31" s="25">
        <v>8526269</v>
      </c>
      <c r="H31" s="25">
        <v>8696794</v>
      </c>
      <c r="I31" s="25">
        <v>8870730</v>
      </c>
      <c r="J31" s="25">
        <v>8870730</v>
      </c>
      <c r="K31" s="146"/>
    </row>
    <row r="32" spans="1:11" ht="18">
      <c r="A32" s="142"/>
      <c r="B32" s="179"/>
      <c r="C32" s="170" t="s">
        <v>231</v>
      </c>
      <c r="D32" s="20" t="s">
        <v>283</v>
      </c>
      <c r="E32" s="29" t="s">
        <v>230</v>
      </c>
      <c r="F32" s="30">
        <v>0.5</v>
      </c>
      <c r="G32" s="30">
        <v>0.61</v>
      </c>
      <c r="H32" s="30">
        <v>0.73</v>
      </c>
      <c r="I32" s="30">
        <v>0.86</v>
      </c>
      <c r="J32" s="30">
        <v>0.98</v>
      </c>
      <c r="K32" s="146" t="s">
        <v>40</v>
      </c>
    </row>
    <row r="33" spans="1:11" ht="9">
      <c r="A33" s="142"/>
      <c r="B33" s="179"/>
      <c r="C33" s="170"/>
      <c r="D33" s="20" t="s">
        <v>286</v>
      </c>
      <c r="E33" s="31" t="s">
        <v>374</v>
      </c>
      <c r="F33" s="43"/>
      <c r="G33" s="43">
        <v>469768</v>
      </c>
      <c r="H33" s="44" t="s">
        <v>33</v>
      </c>
      <c r="I33" s="44" t="s">
        <v>33</v>
      </c>
      <c r="J33" s="44" t="s">
        <v>33</v>
      </c>
      <c r="K33" s="146"/>
    </row>
    <row r="34" spans="1:11" ht="9">
      <c r="A34" s="142"/>
      <c r="B34" s="179"/>
      <c r="C34" s="170"/>
      <c r="D34" s="20" t="s">
        <v>288</v>
      </c>
      <c r="E34" s="31" t="s">
        <v>289</v>
      </c>
      <c r="F34" s="27"/>
      <c r="G34" s="27">
        <v>47838529</v>
      </c>
      <c r="H34" s="27">
        <v>50230456</v>
      </c>
      <c r="I34" s="27">
        <v>52741978</v>
      </c>
      <c r="J34" s="27">
        <v>55379077</v>
      </c>
      <c r="K34" s="146"/>
    </row>
    <row r="35" spans="1:11" ht="18">
      <c r="A35" s="142"/>
      <c r="B35" s="179"/>
      <c r="C35" s="170" t="s">
        <v>371</v>
      </c>
      <c r="D35" s="20" t="s">
        <v>283</v>
      </c>
      <c r="E35" s="29" t="s">
        <v>375</v>
      </c>
      <c r="F35" s="30">
        <v>0.5</v>
      </c>
      <c r="G35" s="30">
        <v>0.61</v>
      </c>
      <c r="H35" s="30">
        <v>0.73</v>
      </c>
      <c r="I35" s="30">
        <v>0.86</v>
      </c>
      <c r="J35" s="30">
        <v>0.98</v>
      </c>
      <c r="K35" s="146"/>
    </row>
    <row r="36" spans="1:11" ht="9">
      <c r="A36" s="142"/>
      <c r="B36" s="179"/>
      <c r="C36" s="170"/>
      <c r="D36" s="20" t="s">
        <v>286</v>
      </c>
      <c r="E36" s="31" t="s">
        <v>374</v>
      </c>
      <c r="F36" s="43" t="s">
        <v>47</v>
      </c>
      <c r="G36" s="44" t="s">
        <v>378</v>
      </c>
      <c r="H36" s="44" t="s">
        <v>33</v>
      </c>
      <c r="I36" s="44" t="s">
        <v>33</v>
      </c>
      <c r="J36" s="44" t="s">
        <v>33</v>
      </c>
      <c r="K36" s="146"/>
    </row>
    <row r="37" spans="1:11" ht="9">
      <c r="A37" s="142"/>
      <c r="B37" s="179"/>
      <c r="C37" s="170"/>
      <c r="D37" s="20" t="s">
        <v>288</v>
      </c>
      <c r="E37" s="29" t="s">
        <v>289</v>
      </c>
      <c r="F37" s="27"/>
      <c r="G37" s="27">
        <v>82924907</v>
      </c>
      <c r="H37" s="27">
        <v>87071152</v>
      </c>
      <c r="I37" s="27">
        <v>91424710</v>
      </c>
      <c r="J37" s="27">
        <v>95995946</v>
      </c>
      <c r="K37" s="146"/>
    </row>
    <row r="38" spans="1:11" ht="18">
      <c r="A38" s="142">
        <v>3</v>
      </c>
      <c r="B38" s="145" t="s">
        <v>238</v>
      </c>
      <c r="C38" s="135" t="s">
        <v>305</v>
      </c>
      <c r="D38" s="39" t="s">
        <v>283</v>
      </c>
      <c r="E38" s="21" t="s">
        <v>220</v>
      </c>
      <c r="F38" s="22">
        <v>0.065</v>
      </c>
      <c r="G38" s="22">
        <v>0.065</v>
      </c>
      <c r="H38" s="22">
        <v>0.06</v>
      </c>
      <c r="I38" s="22" t="s">
        <v>366</v>
      </c>
      <c r="J38" s="22" t="s">
        <v>366</v>
      </c>
      <c r="K38" s="146" t="s">
        <v>295</v>
      </c>
    </row>
    <row r="39" spans="1:11" ht="9">
      <c r="A39" s="142"/>
      <c r="B39" s="145"/>
      <c r="C39" s="135"/>
      <c r="D39" s="39" t="s">
        <v>286</v>
      </c>
      <c r="E39" s="51" t="s">
        <v>7</v>
      </c>
      <c r="F39" s="121" t="s">
        <v>6</v>
      </c>
      <c r="G39" s="121"/>
      <c r="H39" s="121"/>
      <c r="I39" s="121"/>
      <c r="J39" s="121"/>
      <c r="K39" s="146"/>
    </row>
    <row r="40" spans="1:11" ht="9">
      <c r="A40" s="142"/>
      <c r="B40" s="145"/>
      <c r="C40" s="135"/>
      <c r="D40" s="39" t="s">
        <v>288</v>
      </c>
      <c r="E40" s="51" t="s">
        <v>289</v>
      </c>
      <c r="F40" s="25">
        <v>112491513</v>
      </c>
      <c r="G40" s="41">
        <v>442587211</v>
      </c>
      <c r="H40" s="41">
        <f>G40*(1+0.066)</f>
        <v>471797966.926</v>
      </c>
      <c r="I40" s="41">
        <f>G40*(1+0.073)</f>
        <v>474896077.403</v>
      </c>
      <c r="J40" s="41">
        <f>G40*(1+0.067)</f>
        <v>472240554.13699996</v>
      </c>
      <c r="K40" s="146"/>
    </row>
    <row r="41" spans="1:11" ht="9">
      <c r="A41" s="142"/>
      <c r="B41" s="145"/>
      <c r="C41" s="135" t="s">
        <v>272</v>
      </c>
      <c r="D41" s="39" t="s">
        <v>283</v>
      </c>
      <c r="E41" s="21" t="s">
        <v>306</v>
      </c>
      <c r="F41" s="40">
        <v>367855</v>
      </c>
      <c r="G41" s="40">
        <v>368223</v>
      </c>
      <c r="H41" s="40">
        <f>+G41*1.012267547</f>
        <v>372740.192958981</v>
      </c>
      <c r="I41" s="40">
        <f>+H41*1.018672377</f>
        <v>379700.13836496376</v>
      </c>
      <c r="J41" s="40">
        <f>+I41*1.0186723777</f>
        <v>386790.0427612566</v>
      </c>
      <c r="K41" s="146" t="s">
        <v>299</v>
      </c>
    </row>
    <row r="42" spans="1:11" ht="9">
      <c r="A42" s="142"/>
      <c r="B42" s="145"/>
      <c r="C42" s="135"/>
      <c r="D42" s="39" t="s">
        <v>286</v>
      </c>
      <c r="E42" s="21" t="s">
        <v>13</v>
      </c>
      <c r="F42" s="40">
        <v>99831</v>
      </c>
      <c r="G42" s="40">
        <v>104276.758398</v>
      </c>
      <c r="H42" s="40">
        <v>106258.016807562</v>
      </c>
      <c r="I42" s="40">
        <v>108276.91912690568</v>
      </c>
      <c r="J42" s="40">
        <v>110334.18059031689</v>
      </c>
      <c r="K42" s="146"/>
    </row>
    <row r="43" spans="1:11" ht="9">
      <c r="A43" s="142"/>
      <c r="B43" s="145"/>
      <c r="C43" s="135"/>
      <c r="D43" s="39" t="s">
        <v>288</v>
      </c>
      <c r="E43" s="21" t="s">
        <v>289</v>
      </c>
      <c r="F43" s="41">
        <v>9003070</v>
      </c>
      <c r="G43" s="41">
        <v>8692781</v>
      </c>
      <c r="H43" s="41">
        <v>8910101</v>
      </c>
      <c r="I43" s="41">
        <v>9132853</v>
      </c>
      <c r="J43" s="41">
        <v>9132853</v>
      </c>
      <c r="K43" s="146"/>
    </row>
    <row r="44" spans="1:11" ht="9">
      <c r="A44" s="142"/>
      <c r="B44" s="145"/>
      <c r="C44" s="135"/>
      <c r="D44" s="39" t="s">
        <v>283</v>
      </c>
      <c r="E44" s="21" t="s">
        <v>14</v>
      </c>
      <c r="F44" s="40">
        <v>220450</v>
      </c>
      <c r="G44" s="40">
        <f aca="true" t="shared" si="0" ref="G44:J45">F44*1.005/100%</f>
        <v>221552.24999999997</v>
      </c>
      <c r="H44" s="40">
        <f t="shared" si="0"/>
        <v>222660.01124999995</v>
      </c>
      <c r="I44" s="40">
        <f t="shared" si="0"/>
        <v>223773.31130624993</v>
      </c>
      <c r="J44" s="40">
        <f t="shared" si="0"/>
        <v>224892.17786278116</v>
      </c>
      <c r="K44" s="146"/>
    </row>
    <row r="45" spans="1:11" ht="9">
      <c r="A45" s="142"/>
      <c r="B45" s="145"/>
      <c r="C45" s="135"/>
      <c r="D45" s="39" t="s">
        <v>286</v>
      </c>
      <c r="E45" s="21" t="s">
        <v>15</v>
      </c>
      <c r="F45" s="40">
        <v>567975</v>
      </c>
      <c r="G45" s="40">
        <f t="shared" si="0"/>
        <v>570814.8749999999</v>
      </c>
      <c r="H45" s="40">
        <f t="shared" si="0"/>
        <v>573668.9493749999</v>
      </c>
      <c r="I45" s="40">
        <f t="shared" si="0"/>
        <v>576537.2941218748</v>
      </c>
      <c r="J45" s="40">
        <f t="shared" si="0"/>
        <v>579419.9805924841</v>
      </c>
      <c r="K45" s="146"/>
    </row>
    <row r="46" spans="1:11" ht="9">
      <c r="A46" s="142"/>
      <c r="B46" s="145"/>
      <c r="C46" s="135"/>
      <c r="D46" s="39" t="s">
        <v>288</v>
      </c>
      <c r="E46" s="21" t="s">
        <v>289</v>
      </c>
      <c r="F46" s="41">
        <v>5240112</v>
      </c>
      <c r="G46" s="41">
        <v>5083852</v>
      </c>
      <c r="H46" s="41">
        <v>5210948</v>
      </c>
      <c r="I46" s="41">
        <v>5341222</v>
      </c>
      <c r="J46" s="41">
        <v>5341222</v>
      </c>
      <c r="K46" s="146"/>
    </row>
    <row r="47" spans="1:11" ht="9">
      <c r="A47" s="142"/>
      <c r="B47" s="145"/>
      <c r="C47" s="135"/>
      <c r="D47" s="39" t="s">
        <v>283</v>
      </c>
      <c r="E47" s="21" t="s">
        <v>16</v>
      </c>
      <c r="F47" s="35">
        <v>0.935</v>
      </c>
      <c r="G47" s="35">
        <f>+F47+1.55%</f>
        <v>0.9505</v>
      </c>
      <c r="H47" s="35">
        <f>+G47+1.65%</f>
        <v>0.967</v>
      </c>
      <c r="I47" s="35">
        <f>+H47+1.65%</f>
        <v>0.9834999999999999</v>
      </c>
      <c r="J47" s="35">
        <f>+I47+1.65%</f>
        <v>0.9999999999999999</v>
      </c>
      <c r="K47" s="146"/>
    </row>
    <row r="48" spans="1:11" ht="9">
      <c r="A48" s="142"/>
      <c r="B48" s="145"/>
      <c r="C48" s="135"/>
      <c r="D48" s="39" t="s">
        <v>286</v>
      </c>
      <c r="E48" s="21" t="s">
        <v>17</v>
      </c>
      <c r="F48" s="40">
        <v>4900</v>
      </c>
      <c r="G48" s="40">
        <f>F48*1.01/100%</f>
        <v>4949</v>
      </c>
      <c r="H48" s="40">
        <f>G48*1.01/100%</f>
        <v>4998.49</v>
      </c>
      <c r="I48" s="40">
        <f>H48*1.01/100%</f>
        <v>5048.4749</v>
      </c>
      <c r="J48" s="40">
        <f>I48*1.01/100%</f>
        <v>5098.959649</v>
      </c>
      <c r="K48" s="146"/>
    </row>
    <row r="49" spans="1:11" ht="9">
      <c r="A49" s="142"/>
      <c r="B49" s="145"/>
      <c r="C49" s="135"/>
      <c r="D49" s="39" t="s">
        <v>288</v>
      </c>
      <c r="E49" s="21" t="s">
        <v>289</v>
      </c>
      <c r="F49" s="41">
        <v>5913370</v>
      </c>
      <c r="G49" s="41">
        <v>5944722</v>
      </c>
      <c r="H49" s="41">
        <v>6093340</v>
      </c>
      <c r="I49" s="41">
        <v>6245673</v>
      </c>
      <c r="J49" s="41">
        <v>6245673</v>
      </c>
      <c r="K49" s="146"/>
    </row>
    <row r="50" spans="1:11" ht="36">
      <c r="A50" s="142">
        <v>4</v>
      </c>
      <c r="B50" s="145" t="s">
        <v>241</v>
      </c>
      <c r="C50" s="135" t="s">
        <v>307</v>
      </c>
      <c r="D50" s="39" t="s">
        <v>283</v>
      </c>
      <c r="E50" s="21" t="s">
        <v>221</v>
      </c>
      <c r="F50" s="22">
        <v>0.55</v>
      </c>
      <c r="G50" s="22">
        <v>0.65</v>
      </c>
      <c r="H50" s="22">
        <v>0.75</v>
      </c>
      <c r="I50" s="22">
        <v>0.85</v>
      </c>
      <c r="J50" s="22">
        <v>0.95</v>
      </c>
      <c r="K50" s="146" t="s">
        <v>295</v>
      </c>
    </row>
    <row r="51" spans="1:11" ht="9">
      <c r="A51" s="142"/>
      <c r="B51" s="145"/>
      <c r="C51" s="135"/>
      <c r="D51" s="39" t="s">
        <v>286</v>
      </c>
      <c r="E51" s="51" t="s">
        <v>8</v>
      </c>
      <c r="F51" s="120">
        <v>1</v>
      </c>
      <c r="G51" s="121"/>
      <c r="H51" s="121"/>
      <c r="I51" s="121"/>
      <c r="J51" s="121"/>
      <c r="K51" s="146"/>
    </row>
    <row r="52" spans="1:11" ht="9">
      <c r="A52" s="142"/>
      <c r="B52" s="145"/>
      <c r="C52" s="135"/>
      <c r="D52" s="39" t="s">
        <v>288</v>
      </c>
      <c r="E52" s="51" t="s">
        <v>289</v>
      </c>
      <c r="F52" s="25">
        <v>13870909</v>
      </c>
      <c r="G52" s="41">
        <v>102717911</v>
      </c>
      <c r="H52" s="41">
        <f>G52*(1+0.066)</f>
        <v>109497293.126</v>
      </c>
      <c r="I52" s="41">
        <f>G52*(1+0.073)</f>
        <v>110216318.50299999</v>
      </c>
      <c r="J52" s="41">
        <f>G52*(1+0.067)</f>
        <v>109600011.037</v>
      </c>
      <c r="K52" s="146"/>
    </row>
    <row r="53" spans="1:11" ht="9">
      <c r="A53" s="142"/>
      <c r="B53" s="145"/>
      <c r="C53" s="135" t="s">
        <v>232</v>
      </c>
      <c r="D53" s="39" t="s">
        <v>283</v>
      </c>
      <c r="E53" s="51" t="s">
        <v>233</v>
      </c>
      <c r="F53" s="46">
        <v>0.91</v>
      </c>
      <c r="G53" s="22">
        <v>0.91</v>
      </c>
      <c r="H53" s="22">
        <v>0.92</v>
      </c>
      <c r="I53" s="22">
        <v>0.92</v>
      </c>
      <c r="J53" s="22">
        <v>0.92</v>
      </c>
      <c r="K53" s="146" t="s">
        <v>299</v>
      </c>
    </row>
    <row r="54" spans="1:11" ht="9">
      <c r="A54" s="142"/>
      <c r="B54" s="145"/>
      <c r="C54" s="135"/>
      <c r="D54" s="39" t="s">
        <v>286</v>
      </c>
      <c r="E54" s="51" t="s">
        <v>309</v>
      </c>
      <c r="F54" s="47">
        <v>491531</v>
      </c>
      <c r="G54" s="54">
        <v>491700</v>
      </c>
      <c r="H54" s="54">
        <v>500000</v>
      </c>
      <c r="I54" s="54">
        <v>505000</v>
      </c>
      <c r="J54" s="54">
        <v>510000</v>
      </c>
      <c r="K54" s="146"/>
    </row>
    <row r="55" spans="1:11" ht="9">
      <c r="A55" s="142"/>
      <c r="B55" s="145"/>
      <c r="C55" s="135"/>
      <c r="D55" s="39" t="s">
        <v>288</v>
      </c>
      <c r="E55" s="51" t="s">
        <v>289</v>
      </c>
      <c r="F55" s="60">
        <v>25056690</v>
      </c>
      <c r="G55" s="50">
        <v>28491016</v>
      </c>
      <c r="H55" s="50">
        <v>29203291</v>
      </c>
      <c r="I55" s="50">
        <v>29933374</v>
      </c>
      <c r="J55" s="50">
        <v>29933374</v>
      </c>
      <c r="K55" s="146"/>
    </row>
    <row r="56" spans="1:11" ht="36">
      <c r="A56" s="142">
        <v>5</v>
      </c>
      <c r="B56" s="145" t="s">
        <v>239</v>
      </c>
      <c r="C56" s="135" t="s">
        <v>222</v>
      </c>
      <c r="D56" s="39" t="s">
        <v>283</v>
      </c>
      <c r="E56" s="21" t="s">
        <v>223</v>
      </c>
      <c r="F56" s="26">
        <v>0.01</v>
      </c>
      <c r="G56" s="26">
        <v>0.25</v>
      </c>
      <c r="H56" s="26">
        <v>0.5</v>
      </c>
      <c r="I56" s="22"/>
      <c r="J56" s="26">
        <v>1</v>
      </c>
      <c r="K56" s="146" t="s">
        <v>295</v>
      </c>
    </row>
    <row r="57" spans="1:11" ht="9">
      <c r="A57" s="142"/>
      <c r="B57" s="145"/>
      <c r="C57" s="135"/>
      <c r="D57" s="39" t="s">
        <v>286</v>
      </c>
      <c r="E57" s="51" t="s">
        <v>9</v>
      </c>
      <c r="F57" s="120">
        <v>1</v>
      </c>
      <c r="G57" s="121"/>
      <c r="H57" s="121"/>
      <c r="I57" s="121"/>
      <c r="J57" s="121"/>
      <c r="K57" s="146"/>
    </row>
    <row r="58" spans="1:11" ht="9">
      <c r="A58" s="142"/>
      <c r="B58" s="145"/>
      <c r="C58" s="135"/>
      <c r="D58" s="39" t="s">
        <v>288</v>
      </c>
      <c r="E58" s="51" t="s">
        <v>11</v>
      </c>
      <c r="F58" s="25">
        <v>88628516</v>
      </c>
      <c r="G58" s="41">
        <v>180905495</v>
      </c>
      <c r="H58" s="41">
        <f>G58*(1+0.066)</f>
        <v>192845257.67000002</v>
      </c>
      <c r="I58" s="41">
        <f>G58*(1+0.073)</f>
        <v>194111596.135</v>
      </c>
      <c r="J58" s="41">
        <f>G58*(1+0.067)</f>
        <v>193026163.165</v>
      </c>
      <c r="K58" s="146"/>
    </row>
    <row r="59" spans="1:11" ht="18">
      <c r="A59" s="142"/>
      <c r="B59" s="145"/>
      <c r="C59" s="135" t="s">
        <v>311</v>
      </c>
      <c r="D59" s="39" t="s">
        <v>283</v>
      </c>
      <c r="E59" s="21" t="s">
        <v>234</v>
      </c>
      <c r="F59" s="35">
        <v>0.1158</v>
      </c>
      <c r="G59" s="35">
        <v>0.1179</v>
      </c>
      <c r="H59" s="35">
        <v>0.1203</v>
      </c>
      <c r="I59" s="35">
        <v>0.1227</v>
      </c>
      <c r="J59" s="35">
        <v>0.1251</v>
      </c>
      <c r="K59" s="146" t="s">
        <v>299</v>
      </c>
    </row>
    <row r="60" spans="1:11" ht="9">
      <c r="A60" s="142"/>
      <c r="B60" s="145"/>
      <c r="C60" s="135"/>
      <c r="D60" s="39" t="s">
        <v>286</v>
      </c>
      <c r="E60" s="51" t="s">
        <v>235</v>
      </c>
      <c r="F60" s="40">
        <v>120</v>
      </c>
      <c r="G60" s="42">
        <v>120</v>
      </c>
      <c r="H60" s="42">
        <v>120</v>
      </c>
      <c r="I60" s="42">
        <v>120</v>
      </c>
      <c r="J60" s="42">
        <v>120</v>
      </c>
      <c r="K60" s="146"/>
    </row>
    <row r="61" spans="1:11" ht="9">
      <c r="A61" s="142"/>
      <c r="B61" s="145"/>
      <c r="C61" s="135"/>
      <c r="D61" s="39" t="s">
        <v>288</v>
      </c>
      <c r="E61" s="51" t="s">
        <v>289</v>
      </c>
      <c r="F61" s="41">
        <v>25056690</v>
      </c>
      <c r="G61" s="41">
        <v>28491016</v>
      </c>
      <c r="H61" s="41">
        <v>29203291</v>
      </c>
      <c r="I61" s="41">
        <v>29933374</v>
      </c>
      <c r="J61" s="41">
        <v>29933374</v>
      </c>
      <c r="K61" s="146"/>
    </row>
    <row r="62" spans="1:11" ht="9">
      <c r="A62" s="142"/>
      <c r="B62" s="145"/>
      <c r="C62" s="135" t="s">
        <v>240</v>
      </c>
      <c r="D62" s="39" t="s">
        <v>283</v>
      </c>
      <c r="E62" s="21" t="s">
        <v>35</v>
      </c>
      <c r="F62" s="26">
        <v>0.4</v>
      </c>
      <c r="G62" s="26">
        <v>0.55</v>
      </c>
      <c r="H62" s="26">
        <v>0.65</v>
      </c>
      <c r="I62" s="26">
        <v>0.75</v>
      </c>
      <c r="J62" s="26">
        <v>0.85</v>
      </c>
      <c r="K62" s="146" t="s">
        <v>40</v>
      </c>
    </row>
    <row r="63" spans="1:11" ht="9">
      <c r="A63" s="142"/>
      <c r="B63" s="145"/>
      <c r="C63" s="135"/>
      <c r="D63" s="39" t="s">
        <v>286</v>
      </c>
      <c r="E63" s="21" t="s">
        <v>36</v>
      </c>
      <c r="F63" s="19">
        <v>100</v>
      </c>
      <c r="G63" s="19">
        <v>138</v>
      </c>
      <c r="H63" s="36">
        <v>163</v>
      </c>
      <c r="I63" s="36">
        <v>188</v>
      </c>
      <c r="J63" s="36">
        <v>212</v>
      </c>
      <c r="K63" s="146"/>
    </row>
    <row r="64" spans="1:11" ht="9">
      <c r="A64" s="142"/>
      <c r="B64" s="145"/>
      <c r="C64" s="135"/>
      <c r="D64" s="39" t="s">
        <v>288</v>
      </c>
      <c r="E64" s="21" t="s">
        <v>289</v>
      </c>
      <c r="F64" s="36"/>
      <c r="G64" s="36">
        <v>250000</v>
      </c>
      <c r="H64" s="36">
        <v>262500</v>
      </c>
      <c r="I64" s="36">
        <v>275625</v>
      </c>
      <c r="J64" s="36">
        <v>289406</v>
      </c>
      <c r="K64" s="146"/>
    </row>
    <row r="65" spans="1:11" ht="45">
      <c r="A65" s="142">
        <v>6</v>
      </c>
      <c r="B65" s="145" t="s">
        <v>243</v>
      </c>
      <c r="C65" s="135" t="s">
        <v>209</v>
      </c>
      <c r="D65" s="39" t="s">
        <v>283</v>
      </c>
      <c r="E65" s="21" t="s">
        <v>321</v>
      </c>
      <c r="F65" s="26">
        <v>0</v>
      </c>
      <c r="G65" s="26">
        <v>0.25</v>
      </c>
      <c r="H65" s="26">
        <v>0.5</v>
      </c>
      <c r="I65" s="26">
        <v>0.75</v>
      </c>
      <c r="J65" s="26">
        <v>1</v>
      </c>
      <c r="K65" s="146" t="s">
        <v>285</v>
      </c>
    </row>
    <row r="66" spans="1:11" ht="9">
      <c r="A66" s="142"/>
      <c r="B66" s="145"/>
      <c r="C66" s="135"/>
      <c r="D66" s="39" t="s">
        <v>286</v>
      </c>
      <c r="E66" s="21" t="s">
        <v>210</v>
      </c>
      <c r="F66" s="23">
        <v>0</v>
      </c>
      <c r="G66" s="24">
        <v>20</v>
      </c>
      <c r="H66" s="24">
        <v>20</v>
      </c>
      <c r="I66" s="24">
        <v>20</v>
      </c>
      <c r="J66" s="24">
        <v>20</v>
      </c>
      <c r="K66" s="146"/>
    </row>
    <row r="67" spans="1:11" ht="9">
      <c r="A67" s="142"/>
      <c r="B67" s="145"/>
      <c r="C67" s="135"/>
      <c r="D67" s="39" t="s">
        <v>288</v>
      </c>
      <c r="E67" s="21" t="s">
        <v>289</v>
      </c>
      <c r="F67" s="36">
        <v>25417908</v>
      </c>
      <c r="G67" s="36">
        <v>17481020</v>
      </c>
      <c r="H67" s="36">
        <v>17883640</v>
      </c>
      <c r="I67" s="36">
        <v>18187253</v>
      </c>
      <c r="J67" s="36">
        <v>18187253</v>
      </c>
      <c r="K67" s="146"/>
    </row>
    <row r="68" spans="1:11" ht="27">
      <c r="A68" s="142"/>
      <c r="B68" s="145"/>
      <c r="C68" s="135" t="s">
        <v>22</v>
      </c>
      <c r="D68" s="39" t="s">
        <v>283</v>
      </c>
      <c r="E68" s="70" t="s">
        <v>60</v>
      </c>
      <c r="F68" s="73" t="s">
        <v>157</v>
      </c>
      <c r="G68" s="73" t="s">
        <v>157</v>
      </c>
      <c r="H68" s="26">
        <v>0.9</v>
      </c>
      <c r="I68" s="26">
        <v>0.9</v>
      </c>
      <c r="J68" s="26">
        <v>0.9</v>
      </c>
      <c r="K68" s="146" t="s">
        <v>299</v>
      </c>
    </row>
    <row r="69" spans="1:11" ht="9">
      <c r="A69" s="142"/>
      <c r="B69" s="145"/>
      <c r="C69" s="135"/>
      <c r="D69" s="39" t="s">
        <v>286</v>
      </c>
      <c r="E69" s="70" t="s">
        <v>61</v>
      </c>
      <c r="F69" s="74" t="s">
        <v>158</v>
      </c>
      <c r="G69" s="74" t="s">
        <v>158</v>
      </c>
      <c r="H69" s="59">
        <v>2</v>
      </c>
      <c r="I69" s="59">
        <v>3</v>
      </c>
      <c r="J69" s="59">
        <v>4</v>
      </c>
      <c r="K69" s="146"/>
    </row>
    <row r="70" spans="1:11" ht="9">
      <c r="A70" s="142"/>
      <c r="B70" s="145"/>
      <c r="C70" s="135"/>
      <c r="D70" s="39" t="s">
        <v>288</v>
      </c>
      <c r="E70" s="70" t="s">
        <v>289</v>
      </c>
      <c r="F70" s="59" t="s">
        <v>247</v>
      </c>
      <c r="G70" s="59" t="s">
        <v>247</v>
      </c>
      <c r="H70" s="25">
        <v>200000</v>
      </c>
      <c r="I70" s="25">
        <v>150000</v>
      </c>
      <c r="J70" s="25">
        <v>150000</v>
      </c>
      <c r="K70" s="146"/>
    </row>
    <row r="71" spans="1:11" ht="18">
      <c r="A71" s="142"/>
      <c r="B71" s="145"/>
      <c r="C71" s="135" t="s">
        <v>160</v>
      </c>
      <c r="D71" s="19" t="s">
        <v>283</v>
      </c>
      <c r="E71" s="21" t="s">
        <v>369</v>
      </c>
      <c r="F71" s="26" t="s">
        <v>367</v>
      </c>
      <c r="G71" s="26" t="s">
        <v>367</v>
      </c>
      <c r="H71" s="26" t="s">
        <v>367</v>
      </c>
      <c r="I71" s="26" t="s">
        <v>367</v>
      </c>
      <c r="J71" s="26" t="s">
        <v>368</v>
      </c>
      <c r="K71" s="146" t="s">
        <v>295</v>
      </c>
    </row>
    <row r="72" spans="1:11" ht="27">
      <c r="A72" s="92">
        <v>7</v>
      </c>
      <c r="B72" s="56" t="s">
        <v>245</v>
      </c>
      <c r="C72" s="135"/>
      <c r="D72" s="19" t="s">
        <v>286</v>
      </c>
      <c r="E72" s="51" t="s">
        <v>10</v>
      </c>
      <c r="F72" s="121" t="s">
        <v>368</v>
      </c>
      <c r="G72" s="121"/>
      <c r="H72" s="121"/>
      <c r="I72" s="121"/>
      <c r="J72" s="121"/>
      <c r="K72" s="146"/>
    </row>
    <row r="73" spans="1:11" ht="18">
      <c r="A73" s="92">
        <v>8</v>
      </c>
      <c r="B73" s="56" t="s">
        <v>246</v>
      </c>
      <c r="C73" s="135"/>
      <c r="D73" s="169" t="s">
        <v>288</v>
      </c>
      <c r="E73" s="122" t="s">
        <v>289</v>
      </c>
      <c r="F73" s="123">
        <v>86285497</v>
      </c>
      <c r="G73" s="123">
        <v>48597380</v>
      </c>
      <c r="H73" s="123">
        <f>G73*(1+0.066)</f>
        <v>51804807.080000006</v>
      </c>
      <c r="I73" s="123">
        <f>G73*(1+0.073)</f>
        <v>52144988.739999995</v>
      </c>
      <c r="J73" s="123">
        <f>G73*(1+0.067)</f>
        <v>51853404.46</v>
      </c>
      <c r="K73" s="146"/>
    </row>
    <row r="74" spans="1:11" ht="9">
      <c r="A74" s="142">
        <v>9</v>
      </c>
      <c r="B74" s="145" t="s">
        <v>244</v>
      </c>
      <c r="C74" s="135"/>
      <c r="D74" s="169"/>
      <c r="E74" s="122"/>
      <c r="F74" s="123"/>
      <c r="G74" s="123"/>
      <c r="H74" s="123"/>
      <c r="I74" s="123"/>
      <c r="J74" s="123"/>
      <c r="K74" s="146"/>
    </row>
    <row r="75" spans="1:11" ht="18">
      <c r="A75" s="142"/>
      <c r="B75" s="145"/>
      <c r="C75" s="135" t="s">
        <v>226</v>
      </c>
      <c r="D75" s="39" t="s">
        <v>283</v>
      </c>
      <c r="E75" s="21" t="s">
        <v>173</v>
      </c>
      <c r="F75" s="57">
        <v>0.8</v>
      </c>
      <c r="G75" s="57">
        <v>0.8</v>
      </c>
      <c r="H75" s="57">
        <v>0.8</v>
      </c>
      <c r="I75" s="57">
        <v>0.8</v>
      </c>
      <c r="J75" s="57">
        <v>0.8</v>
      </c>
      <c r="K75" s="146" t="s">
        <v>276</v>
      </c>
    </row>
    <row r="76" spans="1:11" ht="18">
      <c r="A76" s="142"/>
      <c r="B76" s="145"/>
      <c r="C76" s="135"/>
      <c r="D76" s="39" t="s">
        <v>286</v>
      </c>
      <c r="E76" s="21" t="s">
        <v>314</v>
      </c>
      <c r="F76" s="26">
        <v>0.8</v>
      </c>
      <c r="G76" s="26">
        <v>0.8</v>
      </c>
      <c r="H76" s="26">
        <v>0.8</v>
      </c>
      <c r="I76" s="26">
        <v>0.8</v>
      </c>
      <c r="J76" s="26">
        <v>0.8</v>
      </c>
      <c r="K76" s="146"/>
    </row>
    <row r="77" spans="1:11" ht="9">
      <c r="A77" s="142"/>
      <c r="B77" s="145"/>
      <c r="C77" s="135"/>
      <c r="D77" s="39" t="s">
        <v>288</v>
      </c>
      <c r="E77" s="21" t="s">
        <v>289</v>
      </c>
      <c r="F77" s="25">
        <v>2162830.642992888</v>
      </c>
      <c r="G77" s="25">
        <v>2451539.5532510662</v>
      </c>
      <c r="H77" s="25">
        <v>2500570.3443160877</v>
      </c>
      <c r="I77" s="25">
        <v>2550581.751202409</v>
      </c>
      <c r="J77" s="25">
        <v>2601593.3862264575</v>
      </c>
      <c r="K77" s="146"/>
    </row>
    <row r="78" spans="1:11" ht="9">
      <c r="A78" s="142"/>
      <c r="B78" s="145"/>
      <c r="C78" s="135" t="s">
        <v>227</v>
      </c>
      <c r="D78" s="39" t="s">
        <v>283</v>
      </c>
      <c r="E78" s="21" t="s">
        <v>360</v>
      </c>
      <c r="F78" s="58">
        <v>4</v>
      </c>
      <c r="G78" s="58">
        <v>4</v>
      </c>
      <c r="H78" s="58">
        <v>4</v>
      </c>
      <c r="I78" s="58">
        <v>4</v>
      </c>
      <c r="J78" s="58">
        <v>4</v>
      </c>
      <c r="K78" s="146"/>
    </row>
    <row r="79" spans="1:11" ht="9">
      <c r="A79" s="142"/>
      <c r="B79" s="145"/>
      <c r="C79" s="135"/>
      <c r="D79" s="39" t="s">
        <v>286</v>
      </c>
      <c r="E79" s="21" t="s">
        <v>169</v>
      </c>
      <c r="F79" s="59">
        <v>4</v>
      </c>
      <c r="G79" s="59">
        <v>4</v>
      </c>
      <c r="H79" s="59">
        <v>4</v>
      </c>
      <c r="I79" s="59">
        <v>4</v>
      </c>
      <c r="J79" s="59">
        <v>4</v>
      </c>
      <c r="K79" s="146"/>
    </row>
    <row r="80" spans="1:11" ht="9">
      <c r="A80" s="142"/>
      <c r="B80" s="145"/>
      <c r="C80" s="135"/>
      <c r="D80" s="39" t="s">
        <v>288</v>
      </c>
      <c r="E80" s="21" t="s">
        <v>289</v>
      </c>
      <c r="F80" s="60">
        <v>2215788.897506781</v>
      </c>
      <c r="G80" s="60">
        <v>2511567.025134991</v>
      </c>
      <c r="H80" s="60">
        <v>2561798.3656376903</v>
      </c>
      <c r="I80" s="60">
        <v>2613034.3329504444</v>
      </c>
      <c r="J80" s="60">
        <v>2665295.019609453</v>
      </c>
      <c r="K80" s="146"/>
    </row>
    <row r="81" spans="1:11" ht="18">
      <c r="A81" s="142"/>
      <c r="B81" s="145"/>
      <c r="C81" s="135" t="s">
        <v>228</v>
      </c>
      <c r="D81" s="39" t="s">
        <v>283</v>
      </c>
      <c r="E81" s="21" t="s">
        <v>317</v>
      </c>
      <c r="F81" s="58">
        <v>6</v>
      </c>
      <c r="G81" s="58">
        <v>8</v>
      </c>
      <c r="H81" s="58">
        <v>8</v>
      </c>
      <c r="I81" s="58">
        <v>8</v>
      </c>
      <c r="J81" s="58">
        <v>8</v>
      </c>
      <c r="K81" s="146"/>
    </row>
    <row r="82" spans="1:11" ht="9">
      <c r="A82" s="142"/>
      <c r="B82" s="145"/>
      <c r="C82" s="135"/>
      <c r="D82" s="39" t="s">
        <v>286</v>
      </c>
      <c r="E82" s="21" t="s">
        <v>175</v>
      </c>
      <c r="F82" s="59">
        <v>6</v>
      </c>
      <c r="G82" s="59">
        <v>8</v>
      </c>
      <c r="H82" s="59">
        <v>8</v>
      </c>
      <c r="I82" s="59">
        <v>8</v>
      </c>
      <c r="J82" s="59">
        <v>8</v>
      </c>
      <c r="K82" s="146"/>
    </row>
    <row r="83" spans="1:11" ht="9">
      <c r="A83" s="142"/>
      <c r="B83" s="145"/>
      <c r="C83" s="135"/>
      <c r="D83" s="39" t="s">
        <v>288</v>
      </c>
      <c r="E83" s="21" t="s">
        <v>289</v>
      </c>
      <c r="F83" s="25">
        <v>1275583.57837736</v>
      </c>
      <c r="G83" s="25">
        <v>1445856.8940665424</v>
      </c>
      <c r="H83" s="25">
        <v>1474774.0319478733</v>
      </c>
      <c r="I83" s="25">
        <v>1504269.5125868309</v>
      </c>
      <c r="J83" s="25">
        <v>1534354.9028385677</v>
      </c>
      <c r="K83" s="146"/>
    </row>
    <row r="84" spans="1:11" ht="18">
      <c r="A84" s="142"/>
      <c r="B84" s="145"/>
      <c r="C84" s="135" t="s">
        <v>318</v>
      </c>
      <c r="D84" s="39" t="s">
        <v>283</v>
      </c>
      <c r="E84" s="21" t="s">
        <v>174</v>
      </c>
      <c r="F84" s="57">
        <v>0.85</v>
      </c>
      <c r="G84" s="57">
        <v>0.85</v>
      </c>
      <c r="H84" s="57">
        <v>0.85</v>
      </c>
      <c r="I84" s="57">
        <v>0.85</v>
      </c>
      <c r="J84" s="57">
        <v>0.85</v>
      </c>
      <c r="K84" s="146"/>
    </row>
    <row r="85" spans="1:11" ht="18">
      <c r="A85" s="142"/>
      <c r="B85" s="145"/>
      <c r="C85" s="135"/>
      <c r="D85" s="39" t="s">
        <v>286</v>
      </c>
      <c r="E85" s="21" t="s">
        <v>171</v>
      </c>
      <c r="F85" s="61">
        <v>0.936</v>
      </c>
      <c r="G85" s="61">
        <v>0.936</v>
      </c>
      <c r="H85" s="61">
        <v>0.936</v>
      </c>
      <c r="I85" s="61">
        <v>0.936</v>
      </c>
      <c r="J85" s="61">
        <v>0.936</v>
      </c>
      <c r="K85" s="146"/>
    </row>
    <row r="86" spans="1:11" ht="9">
      <c r="A86" s="142"/>
      <c r="B86" s="145"/>
      <c r="C86" s="135"/>
      <c r="D86" s="39" t="s">
        <v>288</v>
      </c>
      <c r="E86" s="21" t="s">
        <v>289</v>
      </c>
      <c r="F86" s="25">
        <v>1382708.527416546</v>
      </c>
      <c r="G86" s="25">
        <v>1567281.5883949655</v>
      </c>
      <c r="H86" s="25">
        <v>1598627.2201628648</v>
      </c>
      <c r="I86" s="25">
        <v>1630599.764566122</v>
      </c>
      <c r="J86" s="25">
        <v>1663211.7598574446</v>
      </c>
      <c r="K86" s="146"/>
    </row>
    <row r="87" spans="1:11" ht="18">
      <c r="A87" s="142"/>
      <c r="B87" s="145"/>
      <c r="C87" s="135" t="s">
        <v>229</v>
      </c>
      <c r="D87" s="39" t="s">
        <v>283</v>
      </c>
      <c r="E87" s="21" t="s">
        <v>170</v>
      </c>
      <c r="F87" s="57">
        <v>0.94</v>
      </c>
      <c r="G87" s="57">
        <v>0.95</v>
      </c>
      <c r="H87" s="57">
        <v>0.95</v>
      </c>
      <c r="I87" s="57">
        <v>0.95</v>
      </c>
      <c r="J87" s="57">
        <v>0.95</v>
      </c>
      <c r="K87" s="146"/>
    </row>
    <row r="88" spans="1:11" ht="9">
      <c r="A88" s="142"/>
      <c r="B88" s="145"/>
      <c r="C88" s="135"/>
      <c r="D88" s="39" t="s">
        <v>286</v>
      </c>
      <c r="E88" s="21" t="s">
        <v>172</v>
      </c>
      <c r="F88" s="58">
        <v>45</v>
      </c>
      <c r="G88" s="58">
        <v>48</v>
      </c>
      <c r="H88" s="58">
        <v>48</v>
      </c>
      <c r="I88" s="58">
        <v>48</v>
      </c>
      <c r="J88" s="58">
        <v>48</v>
      </c>
      <c r="K88" s="146"/>
    </row>
    <row r="89" spans="1:11" ht="9">
      <c r="A89" s="142"/>
      <c r="B89" s="145"/>
      <c r="C89" s="135"/>
      <c r="D89" s="39" t="s">
        <v>288</v>
      </c>
      <c r="E89" s="21" t="s">
        <v>289</v>
      </c>
      <c r="F89" s="60">
        <v>1244481.3537064204</v>
      </c>
      <c r="G89" s="60">
        <v>1410602.9391524354</v>
      </c>
      <c r="H89" s="60">
        <v>1438814.9979354842</v>
      </c>
      <c r="I89" s="60">
        <v>1467591.2978941938</v>
      </c>
      <c r="J89" s="60">
        <v>1496943.1238520779</v>
      </c>
      <c r="K89" s="146"/>
    </row>
    <row r="90" spans="1:11" ht="9">
      <c r="A90" s="142"/>
      <c r="B90" s="145"/>
      <c r="C90" s="135" t="s">
        <v>264</v>
      </c>
      <c r="D90" s="39" t="s">
        <v>283</v>
      </c>
      <c r="E90" s="21" t="s">
        <v>18</v>
      </c>
      <c r="F90" s="48">
        <v>0.938</v>
      </c>
      <c r="G90" s="48">
        <v>0.939</v>
      </c>
      <c r="H90" s="48">
        <v>0.94</v>
      </c>
      <c r="I90" s="48">
        <v>0.941</v>
      </c>
      <c r="J90" s="48">
        <v>0.942</v>
      </c>
      <c r="K90" s="146" t="s">
        <v>299</v>
      </c>
    </row>
    <row r="91" spans="1:11" ht="9">
      <c r="A91" s="142"/>
      <c r="B91" s="145"/>
      <c r="C91" s="135"/>
      <c r="D91" s="39" t="s">
        <v>286</v>
      </c>
      <c r="E91" s="21" t="s">
        <v>287</v>
      </c>
      <c r="F91" s="40">
        <v>6845</v>
      </c>
      <c r="G91" s="40">
        <v>7000</v>
      </c>
      <c r="H91" s="40">
        <f>G91*1.01</f>
        <v>7070</v>
      </c>
      <c r="I91" s="40">
        <f>H91*1.01</f>
        <v>7140.7</v>
      </c>
      <c r="J91" s="40">
        <f>I91*1.01</f>
        <v>7212.107</v>
      </c>
      <c r="K91" s="146"/>
    </row>
    <row r="92" spans="1:11" ht="9">
      <c r="A92" s="142"/>
      <c r="B92" s="145"/>
      <c r="C92" s="135"/>
      <c r="D92" s="39" t="s">
        <v>288</v>
      </c>
      <c r="E92" s="21" t="s">
        <v>289</v>
      </c>
      <c r="F92" s="41">
        <v>6013513</v>
      </c>
      <c r="G92" s="41">
        <v>6075804</v>
      </c>
      <c r="H92" s="41">
        <v>6227699</v>
      </c>
      <c r="I92" s="41">
        <v>6386392</v>
      </c>
      <c r="J92" s="41">
        <v>6386392</v>
      </c>
      <c r="K92" s="146"/>
    </row>
    <row r="93" spans="1:11" ht="9">
      <c r="A93" s="142"/>
      <c r="B93" s="145"/>
      <c r="C93" s="135"/>
      <c r="D93" s="39" t="s">
        <v>283</v>
      </c>
      <c r="E93" s="21" t="s">
        <v>19</v>
      </c>
      <c r="F93" s="48">
        <v>0.809</v>
      </c>
      <c r="G93" s="48">
        <v>0.82</v>
      </c>
      <c r="H93" s="48">
        <v>0.83</v>
      </c>
      <c r="I93" s="48">
        <v>0.84</v>
      </c>
      <c r="J93" s="48">
        <v>0.85</v>
      </c>
      <c r="K93" s="146"/>
    </row>
    <row r="94" spans="1:11" ht="9">
      <c r="A94" s="142"/>
      <c r="B94" s="145"/>
      <c r="C94" s="135"/>
      <c r="D94" s="39" t="s">
        <v>286</v>
      </c>
      <c r="E94" s="21" t="s">
        <v>20</v>
      </c>
      <c r="F94" s="49">
        <v>108.897</v>
      </c>
      <c r="G94" s="49">
        <v>101</v>
      </c>
      <c r="H94" s="49">
        <v>108.575</v>
      </c>
      <c r="I94" s="49">
        <v>108.684</v>
      </c>
      <c r="J94" s="49">
        <v>108.792</v>
      </c>
      <c r="K94" s="146"/>
    </row>
    <row r="95" spans="1:11" ht="9">
      <c r="A95" s="142"/>
      <c r="B95" s="145"/>
      <c r="C95" s="135"/>
      <c r="D95" s="39" t="s">
        <v>288</v>
      </c>
      <c r="E95" s="21" t="s">
        <v>289</v>
      </c>
      <c r="F95" s="41">
        <v>13902782</v>
      </c>
      <c r="G95" s="41">
        <v>16874432</v>
      </c>
      <c r="H95" s="41">
        <v>17296293</v>
      </c>
      <c r="I95" s="41">
        <v>17728700</v>
      </c>
      <c r="J95" s="41">
        <v>17728700</v>
      </c>
      <c r="K95" s="146"/>
    </row>
    <row r="96" spans="1:11" ht="18">
      <c r="A96" s="142">
        <v>10</v>
      </c>
      <c r="B96" s="145" t="s">
        <v>242</v>
      </c>
      <c r="C96" s="135" t="s">
        <v>319</v>
      </c>
      <c r="D96" s="39" t="s">
        <v>283</v>
      </c>
      <c r="E96" s="21" t="s">
        <v>224</v>
      </c>
      <c r="F96" s="22">
        <v>0.68</v>
      </c>
      <c r="G96" s="22">
        <v>0.71</v>
      </c>
      <c r="H96" s="22">
        <v>0.74</v>
      </c>
      <c r="I96" s="22">
        <v>0.78</v>
      </c>
      <c r="J96" s="22">
        <v>0.81</v>
      </c>
      <c r="K96" s="146" t="s">
        <v>295</v>
      </c>
    </row>
    <row r="97" spans="1:11" ht="9">
      <c r="A97" s="142"/>
      <c r="B97" s="145"/>
      <c r="C97" s="135"/>
      <c r="D97" s="39" t="s">
        <v>286</v>
      </c>
      <c r="E97" s="51" t="s">
        <v>9</v>
      </c>
      <c r="F97" s="120">
        <v>0.81</v>
      </c>
      <c r="G97" s="121"/>
      <c r="H97" s="121"/>
      <c r="I97" s="121"/>
      <c r="J97" s="121"/>
      <c r="K97" s="146"/>
    </row>
    <row r="98" spans="1:11" ht="9">
      <c r="A98" s="142"/>
      <c r="B98" s="145"/>
      <c r="C98" s="135"/>
      <c r="D98" s="39" t="s">
        <v>288</v>
      </c>
      <c r="E98" s="51" t="s">
        <v>289</v>
      </c>
      <c r="F98" s="25">
        <v>8745707</v>
      </c>
      <c r="G98" s="25">
        <v>243938469</v>
      </c>
      <c r="H98" s="50">
        <f>G98*(1+0.066)</f>
        <v>260038407.95400003</v>
      </c>
      <c r="I98" s="25">
        <f>G98*(1+0.073)</f>
        <v>261745977.237</v>
      </c>
      <c r="J98" s="25">
        <f>G98*(1+0.067)</f>
        <v>260282346.42299998</v>
      </c>
      <c r="K98" s="146"/>
    </row>
    <row r="99" spans="1:11" ht="27">
      <c r="A99" s="142"/>
      <c r="B99" s="145"/>
      <c r="C99" s="135" t="s">
        <v>211</v>
      </c>
      <c r="D99" s="39" t="s">
        <v>283</v>
      </c>
      <c r="E99" s="21" t="s">
        <v>212</v>
      </c>
      <c r="F99" s="26">
        <v>0.6</v>
      </c>
      <c r="G99" s="26">
        <v>0.85</v>
      </c>
      <c r="H99" s="26">
        <v>0.9</v>
      </c>
      <c r="I99" s="26">
        <v>0.92</v>
      </c>
      <c r="J99" s="26">
        <v>0.95</v>
      </c>
      <c r="K99" s="146" t="s">
        <v>285</v>
      </c>
    </row>
    <row r="100" spans="1:11" ht="18">
      <c r="A100" s="142"/>
      <c r="B100" s="145"/>
      <c r="C100" s="135"/>
      <c r="D100" s="39" t="s">
        <v>286</v>
      </c>
      <c r="E100" s="21" t="s">
        <v>323</v>
      </c>
      <c r="F100" s="23">
        <v>229</v>
      </c>
      <c r="G100" s="24">
        <v>325</v>
      </c>
      <c r="H100" s="24">
        <v>344</v>
      </c>
      <c r="I100" s="24">
        <v>351</v>
      </c>
      <c r="J100" s="24">
        <v>362</v>
      </c>
      <c r="K100" s="146"/>
    </row>
    <row r="101" spans="1:11" ht="9">
      <c r="A101" s="142"/>
      <c r="B101" s="145"/>
      <c r="C101" s="135"/>
      <c r="D101" s="39" t="s">
        <v>288</v>
      </c>
      <c r="E101" s="51" t="s">
        <v>289</v>
      </c>
      <c r="F101" s="36">
        <v>14642907</v>
      </c>
      <c r="G101" s="36">
        <v>14376849</v>
      </c>
      <c r="H101" s="36">
        <v>14664388</v>
      </c>
      <c r="I101" s="36">
        <v>14957675</v>
      </c>
      <c r="J101" s="36">
        <v>14957675</v>
      </c>
      <c r="K101" s="146"/>
    </row>
    <row r="102" spans="1:11" ht="9">
      <c r="A102" s="142"/>
      <c r="B102" s="145"/>
      <c r="C102" s="135" t="s">
        <v>265</v>
      </c>
      <c r="D102" s="39" t="s">
        <v>283</v>
      </c>
      <c r="E102" s="21" t="s">
        <v>225</v>
      </c>
      <c r="F102" s="19">
        <v>3</v>
      </c>
      <c r="G102" s="19">
        <v>1</v>
      </c>
      <c r="H102" s="19">
        <v>1</v>
      </c>
      <c r="I102" s="19">
        <v>2</v>
      </c>
      <c r="J102" s="19">
        <v>1</v>
      </c>
      <c r="K102" s="146" t="s">
        <v>299</v>
      </c>
    </row>
    <row r="103" spans="1:11" ht="9">
      <c r="A103" s="142"/>
      <c r="B103" s="145"/>
      <c r="C103" s="135"/>
      <c r="D103" s="39" t="s">
        <v>286</v>
      </c>
      <c r="E103" s="21" t="s">
        <v>21</v>
      </c>
      <c r="F103" s="19">
        <v>3</v>
      </c>
      <c r="G103" s="19">
        <v>3</v>
      </c>
      <c r="H103" s="19">
        <v>2</v>
      </c>
      <c r="I103" s="19">
        <v>2</v>
      </c>
      <c r="J103" s="19">
        <v>1</v>
      </c>
      <c r="K103" s="146"/>
    </row>
    <row r="104" spans="1:11" ht="9">
      <c r="A104" s="142"/>
      <c r="B104" s="145"/>
      <c r="C104" s="135"/>
      <c r="D104" s="39" t="s">
        <v>288</v>
      </c>
      <c r="E104" s="21" t="s">
        <v>289</v>
      </c>
      <c r="F104" s="41">
        <v>245010</v>
      </c>
      <c r="G104" s="41">
        <v>241298</v>
      </c>
      <c r="H104" s="41">
        <v>247331</v>
      </c>
      <c r="I104" s="41">
        <v>253514</v>
      </c>
      <c r="J104" s="41">
        <v>253514</v>
      </c>
      <c r="K104" s="146"/>
    </row>
    <row r="105" spans="1:11" ht="18">
      <c r="A105" s="142">
        <v>11</v>
      </c>
      <c r="B105" s="145" t="s">
        <v>248</v>
      </c>
      <c r="C105" s="135" t="s">
        <v>42</v>
      </c>
      <c r="D105" s="39" t="s">
        <v>283</v>
      </c>
      <c r="E105" s="21" t="s">
        <v>373</v>
      </c>
      <c r="F105" s="26">
        <v>0.48</v>
      </c>
      <c r="G105" s="26">
        <v>0.61</v>
      </c>
      <c r="H105" s="26">
        <v>0.73</v>
      </c>
      <c r="I105" s="26">
        <v>0.86</v>
      </c>
      <c r="J105" s="26">
        <v>0.98</v>
      </c>
      <c r="K105" s="146" t="s">
        <v>40</v>
      </c>
    </row>
    <row r="106" spans="1:11" ht="9">
      <c r="A106" s="142"/>
      <c r="B106" s="145"/>
      <c r="C106" s="135"/>
      <c r="D106" s="39" t="s">
        <v>286</v>
      </c>
      <c r="E106" s="51" t="s">
        <v>24</v>
      </c>
      <c r="F106" s="54" t="s">
        <v>25</v>
      </c>
      <c r="G106" s="54" t="s">
        <v>26</v>
      </c>
      <c r="H106" s="54" t="s">
        <v>27</v>
      </c>
      <c r="I106" s="54" t="s">
        <v>28</v>
      </c>
      <c r="J106" s="54" t="s">
        <v>29</v>
      </c>
      <c r="K106" s="146"/>
    </row>
    <row r="107" spans="1:11" ht="9">
      <c r="A107" s="142"/>
      <c r="B107" s="145"/>
      <c r="C107" s="135"/>
      <c r="D107" s="39" t="s">
        <v>288</v>
      </c>
      <c r="E107" s="21" t="s">
        <v>30</v>
      </c>
      <c r="F107" s="25">
        <v>314799299</v>
      </c>
      <c r="G107" s="25">
        <v>340110916</v>
      </c>
      <c r="H107" s="25">
        <v>374972285</v>
      </c>
      <c r="I107" s="25">
        <v>375247910</v>
      </c>
      <c r="J107" s="25">
        <v>393720899</v>
      </c>
      <c r="K107" s="146"/>
    </row>
    <row r="108" spans="2:11" ht="9">
      <c r="B108" s="181" t="s">
        <v>156</v>
      </c>
      <c r="C108" s="181"/>
      <c r="D108" s="71"/>
      <c r="E108" s="72"/>
      <c r="F108" s="71"/>
      <c r="G108" s="62"/>
      <c r="H108" s="62"/>
      <c r="I108" s="62"/>
      <c r="J108" s="62"/>
      <c r="K108" s="62"/>
    </row>
    <row r="109" spans="2:11" ht="9">
      <c r="B109" s="79" t="s">
        <v>176</v>
      </c>
      <c r="C109" s="79"/>
      <c r="D109" s="71"/>
      <c r="E109" s="72"/>
      <c r="F109" s="71"/>
      <c r="G109" s="62"/>
      <c r="H109" s="62"/>
      <c r="I109" s="62"/>
      <c r="J109" s="62"/>
      <c r="K109" s="62"/>
    </row>
    <row r="110" spans="2:11" ht="9">
      <c r="B110" s="180" t="s">
        <v>155</v>
      </c>
      <c r="C110" s="180"/>
      <c r="D110" s="180"/>
      <c r="E110" s="180"/>
      <c r="F110" s="180"/>
      <c r="G110" s="62"/>
      <c r="H110" s="62"/>
      <c r="I110" s="62"/>
      <c r="J110" s="62"/>
      <c r="K110" s="62"/>
    </row>
    <row r="111" spans="2:11" ht="9">
      <c r="B111" s="80" t="s">
        <v>183</v>
      </c>
      <c r="C111" s="81"/>
      <c r="D111" s="81"/>
      <c r="E111" s="81"/>
      <c r="F111" s="81"/>
      <c r="G111" s="81"/>
      <c r="H111" s="81"/>
      <c r="I111" s="81"/>
      <c r="J111" s="81"/>
      <c r="K111" s="62"/>
    </row>
    <row r="112" spans="2:11" ht="9">
      <c r="B112" s="80" t="s">
        <v>184</v>
      </c>
      <c r="C112" s="81"/>
      <c r="D112" s="81"/>
      <c r="E112" s="81"/>
      <c r="F112" s="81"/>
      <c r="G112" s="81"/>
      <c r="H112" s="81"/>
      <c r="I112" s="81"/>
      <c r="J112" s="81"/>
      <c r="K112" s="62"/>
    </row>
    <row r="113" spans="2:11" ht="9">
      <c r="B113" s="80" t="s">
        <v>185</v>
      </c>
      <c r="C113" s="81"/>
      <c r="D113" s="81"/>
      <c r="E113" s="81"/>
      <c r="F113" s="81"/>
      <c r="G113" s="81"/>
      <c r="H113" s="81"/>
      <c r="I113" s="81"/>
      <c r="J113" s="81"/>
      <c r="K113" s="62"/>
    </row>
    <row r="114" spans="2:11" ht="9">
      <c r="B114" s="80" t="s">
        <v>186</v>
      </c>
      <c r="C114" s="81"/>
      <c r="D114" s="81"/>
      <c r="E114" s="81"/>
      <c r="F114" s="81"/>
      <c r="G114" s="81"/>
      <c r="H114" s="81"/>
      <c r="I114" s="81"/>
      <c r="J114" s="81"/>
      <c r="K114" s="62"/>
    </row>
    <row r="115" spans="2:11" ht="9">
      <c r="B115" s="182" t="s">
        <v>187</v>
      </c>
      <c r="C115" s="182"/>
      <c r="D115" s="182"/>
      <c r="E115" s="182"/>
      <c r="F115" s="182"/>
      <c r="G115" s="182"/>
      <c r="H115" s="182"/>
      <c r="I115" s="182"/>
      <c r="J115" s="182"/>
      <c r="K115" s="62"/>
    </row>
    <row r="116" spans="2:11" ht="9">
      <c r="B116" s="62"/>
      <c r="C116" s="67"/>
      <c r="D116" s="62"/>
      <c r="E116" s="67"/>
      <c r="F116" s="62"/>
      <c r="G116" s="62"/>
      <c r="H116" s="62"/>
      <c r="I116" s="62"/>
      <c r="J116" s="62"/>
      <c r="K116" s="62"/>
    </row>
    <row r="117" spans="2:11" ht="9">
      <c r="B117" s="62"/>
      <c r="C117" s="67"/>
      <c r="D117" s="62"/>
      <c r="E117" s="67"/>
      <c r="F117" s="62"/>
      <c r="G117" s="62"/>
      <c r="H117" s="62"/>
      <c r="I117" s="62"/>
      <c r="J117" s="62"/>
      <c r="K117" s="62"/>
    </row>
    <row r="118" spans="2:11" ht="9">
      <c r="B118" s="62"/>
      <c r="C118" s="67"/>
      <c r="D118" s="62"/>
      <c r="E118" s="67"/>
      <c r="F118" s="62"/>
      <c r="G118" s="62"/>
      <c r="H118" s="62"/>
      <c r="I118" s="62"/>
      <c r="J118" s="62"/>
      <c r="K118" s="62"/>
    </row>
    <row r="119" spans="2:11" ht="9">
      <c r="B119" s="62"/>
      <c r="C119" s="67"/>
      <c r="D119" s="62"/>
      <c r="E119" s="67"/>
      <c r="F119" s="62"/>
      <c r="G119" s="62"/>
      <c r="H119" s="62"/>
      <c r="I119" s="62"/>
      <c r="J119" s="62"/>
      <c r="K119" s="62"/>
    </row>
    <row r="120" spans="2:11" ht="9">
      <c r="B120" s="62"/>
      <c r="C120" s="67"/>
      <c r="D120" s="62"/>
      <c r="E120" s="67"/>
      <c r="F120" s="62"/>
      <c r="G120" s="62"/>
      <c r="H120" s="62"/>
      <c r="I120" s="62"/>
      <c r="J120" s="62"/>
      <c r="K120" s="62"/>
    </row>
    <row r="121" spans="2:11" ht="9">
      <c r="B121" s="62"/>
      <c r="C121" s="67"/>
      <c r="D121" s="62"/>
      <c r="E121" s="67"/>
      <c r="F121" s="62"/>
      <c r="G121" s="62"/>
      <c r="H121" s="62"/>
      <c r="I121" s="62"/>
      <c r="J121" s="62"/>
      <c r="K121" s="62"/>
    </row>
    <row r="122" spans="2:11" ht="9">
      <c r="B122" s="62"/>
      <c r="C122" s="67"/>
      <c r="D122" s="62"/>
      <c r="E122" s="67"/>
      <c r="F122" s="62"/>
      <c r="G122" s="62"/>
      <c r="H122" s="62"/>
      <c r="I122" s="62"/>
      <c r="J122" s="62"/>
      <c r="K122" s="62"/>
    </row>
    <row r="123" spans="2:11" ht="9">
      <c r="B123" s="62"/>
      <c r="C123" s="67"/>
      <c r="D123" s="62"/>
      <c r="E123" s="67"/>
      <c r="F123" s="62"/>
      <c r="G123" s="62"/>
      <c r="H123" s="62"/>
      <c r="I123" s="62"/>
      <c r="J123" s="62"/>
      <c r="K123" s="62"/>
    </row>
    <row r="124" spans="2:11" ht="9">
      <c r="B124" s="62"/>
      <c r="C124" s="67"/>
      <c r="D124" s="62"/>
      <c r="E124" s="67"/>
      <c r="F124" s="62"/>
      <c r="G124" s="62"/>
      <c r="H124" s="62"/>
      <c r="I124" s="62"/>
      <c r="J124" s="62"/>
      <c r="K124" s="62"/>
    </row>
    <row r="125" spans="2:11" ht="9">
      <c r="B125" s="62"/>
      <c r="C125" s="67"/>
      <c r="D125" s="62"/>
      <c r="E125" s="67"/>
      <c r="F125" s="62"/>
      <c r="G125" s="62"/>
      <c r="H125" s="62"/>
      <c r="I125" s="62"/>
      <c r="J125" s="62"/>
      <c r="K125" s="62"/>
    </row>
    <row r="126" spans="2:11" ht="9">
      <c r="B126" s="62"/>
      <c r="C126" s="67"/>
      <c r="D126" s="62"/>
      <c r="E126" s="67"/>
      <c r="F126" s="62"/>
      <c r="G126" s="62"/>
      <c r="H126" s="62"/>
      <c r="I126" s="62"/>
      <c r="J126" s="62"/>
      <c r="K126" s="62"/>
    </row>
    <row r="127" spans="2:11" ht="9">
      <c r="B127" s="62"/>
      <c r="C127" s="67"/>
      <c r="D127" s="62"/>
      <c r="E127" s="67"/>
      <c r="F127" s="62"/>
      <c r="G127" s="62"/>
      <c r="H127" s="62"/>
      <c r="I127" s="62"/>
      <c r="J127" s="62"/>
      <c r="K127" s="62"/>
    </row>
    <row r="128" spans="2:11" ht="9">
      <c r="B128" s="62"/>
      <c r="C128" s="67"/>
      <c r="D128" s="62"/>
      <c r="E128" s="67"/>
      <c r="F128" s="62"/>
      <c r="G128" s="62"/>
      <c r="H128" s="62"/>
      <c r="I128" s="62"/>
      <c r="J128" s="62"/>
      <c r="K128" s="62"/>
    </row>
    <row r="129" spans="2:11" ht="9">
      <c r="B129" s="62"/>
      <c r="C129" s="67"/>
      <c r="D129" s="62"/>
      <c r="E129" s="67"/>
      <c r="F129" s="62"/>
      <c r="G129" s="62"/>
      <c r="H129" s="62"/>
      <c r="I129" s="62"/>
      <c r="J129" s="62"/>
      <c r="K129" s="62"/>
    </row>
    <row r="130" spans="2:11" ht="9">
      <c r="B130" s="62"/>
      <c r="C130" s="67"/>
      <c r="D130" s="62"/>
      <c r="E130" s="67"/>
      <c r="F130" s="62"/>
      <c r="G130" s="62"/>
      <c r="H130" s="62"/>
      <c r="I130" s="62"/>
      <c r="J130" s="62"/>
      <c r="K130" s="62"/>
    </row>
    <row r="131" spans="2:11" ht="9">
      <c r="B131" s="62"/>
      <c r="C131" s="67"/>
      <c r="D131" s="62"/>
      <c r="E131" s="67"/>
      <c r="F131" s="62"/>
      <c r="G131" s="62"/>
      <c r="H131" s="62"/>
      <c r="I131" s="62"/>
      <c r="J131" s="62"/>
      <c r="K131" s="62"/>
    </row>
    <row r="132" spans="2:11" ht="9">
      <c r="B132" s="62"/>
      <c r="C132" s="67"/>
      <c r="D132" s="62"/>
      <c r="E132" s="67"/>
      <c r="F132" s="62"/>
      <c r="G132" s="62"/>
      <c r="H132" s="62"/>
      <c r="I132" s="62"/>
      <c r="J132" s="62"/>
      <c r="K132" s="62"/>
    </row>
    <row r="133" spans="2:11" ht="9">
      <c r="B133" s="62"/>
      <c r="C133" s="67"/>
      <c r="D133" s="62"/>
      <c r="E133" s="67"/>
      <c r="F133" s="62"/>
      <c r="G133" s="62"/>
      <c r="H133" s="62"/>
      <c r="I133" s="62"/>
      <c r="J133" s="62"/>
      <c r="K133" s="62"/>
    </row>
    <row r="134" spans="2:11" ht="9">
      <c r="B134" s="62"/>
      <c r="C134" s="67"/>
      <c r="D134" s="62"/>
      <c r="E134" s="67"/>
      <c r="F134" s="62"/>
      <c r="G134" s="62"/>
      <c r="H134" s="62"/>
      <c r="I134" s="62"/>
      <c r="J134" s="62"/>
      <c r="K134" s="62"/>
    </row>
    <row r="135" spans="2:11" ht="9">
      <c r="B135" s="62"/>
      <c r="C135" s="67"/>
      <c r="D135" s="62"/>
      <c r="E135" s="67"/>
      <c r="F135" s="62"/>
      <c r="G135" s="62"/>
      <c r="H135" s="62"/>
      <c r="I135" s="62"/>
      <c r="J135" s="62"/>
      <c r="K135" s="62"/>
    </row>
    <row r="136" spans="2:11" ht="9">
      <c r="B136" s="62"/>
      <c r="C136" s="67"/>
      <c r="D136" s="62"/>
      <c r="E136" s="67"/>
      <c r="F136" s="62"/>
      <c r="G136" s="62"/>
      <c r="H136" s="62"/>
      <c r="I136" s="62"/>
      <c r="J136" s="62"/>
      <c r="K136" s="62"/>
    </row>
    <row r="137" spans="2:11" ht="9">
      <c r="B137" s="62"/>
      <c r="C137" s="67"/>
      <c r="D137" s="62"/>
      <c r="E137" s="67"/>
      <c r="F137" s="62"/>
      <c r="G137" s="62"/>
      <c r="H137" s="62"/>
      <c r="I137" s="62"/>
      <c r="J137" s="62"/>
      <c r="K137" s="62"/>
    </row>
    <row r="138" spans="2:11" ht="9">
      <c r="B138" s="62"/>
      <c r="C138" s="67"/>
      <c r="D138" s="62"/>
      <c r="E138" s="67"/>
      <c r="F138" s="62"/>
      <c r="G138" s="62"/>
      <c r="H138" s="62"/>
      <c r="I138" s="62"/>
      <c r="J138" s="62"/>
      <c r="K138" s="62"/>
    </row>
    <row r="139" spans="2:11" ht="9">
      <c r="B139" s="62"/>
      <c r="C139" s="67"/>
      <c r="D139" s="62"/>
      <c r="E139" s="67"/>
      <c r="F139" s="62"/>
      <c r="G139" s="62"/>
      <c r="H139" s="62"/>
      <c r="I139" s="62"/>
      <c r="J139" s="62"/>
      <c r="K139" s="62"/>
    </row>
    <row r="140" spans="2:11" ht="9">
      <c r="B140" s="62"/>
      <c r="C140" s="67"/>
      <c r="D140" s="62"/>
      <c r="E140" s="67"/>
      <c r="F140" s="62"/>
      <c r="G140" s="62"/>
      <c r="H140" s="62"/>
      <c r="I140" s="62"/>
      <c r="J140" s="62"/>
      <c r="K140" s="62"/>
    </row>
    <row r="141" spans="2:11" ht="9">
      <c r="B141" s="62"/>
      <c r="C141" s="67"/>
      <c r="D141" s="62"/>
      <c r="E141" s="67"/>
      <c r="F141" s="62"/>
      <c r="G141" s="62"/>
      <c r="H141" s="62"/>
      <c r="I141" s="62"/>
      <c r="J141" s="62"/>
      <c r="K141" s="62"/>
    </row>
    <row r="142" spans="2:11" ht="9">
      <c r="B142" s="62"/>
      <c r="C142" s="67"/>
      <c r="D142" s="62"/>
      <c r="E142" s="67"/>
      <c r="F142" s="62"/>
      <c r="G142" s="62"/>
      <c r="H142" s="62"/>
      <c r="I142" s="62"/>
      <c r="J142" s="62"/>
      <c r="K142" s="62"/>
    </row>
    <row r="143" spans="2:11" ht="9">
      <c r="B143" s="62"/>
      <c r="C143" s="67"/>
      <c r="D143" s="62"/>
      <c r="E143" s="67"/>
      <c r="F143" s="62"/>
      <c r="G143" s="62"/>
      <c r="H143" s="62"/>
      <c r="I143" s="62"/>
      <c r="J143" s="62"/>
      <c r="K143" s="62"/>
    </row>
    <row r="144" spans="2:11" ht="9">
      <c r="B144" s="62"/>
      <c r="C144" s="67"/>
      <c r="D144" s="62"/>
      <c r="E144" s="67"/>
      <c r="F144" s="62"/>
      <c r="G144" s="62"/>
      <c r="H144" s="62"/>
      <c r="I144" s="62"/>
      <c r="J144" s="62"/>
      <c r="K144" s="62"/>
    </row>
    <row r="145" spans="2:11" ht="9">
      <c r="B145" s="62"/>
      <c r="C145" s="67"/>
      <c r="D145" s="62"/>
      <c r="E145" s="67"/>
      <c r="F145" s="62"/>
      <c r="G145" s="62"/>
      <c r="H145" s="62"/>
      <c r="I145" s="62"/>
      <c r="J145" s="62"/>
      <c r="K145" s="62"/>
    </row>
    <row r="146" spans="2:11" ht="9">
      <c r="B146" s="62"/>
      <c r="C146" s="67"/>
      <c r="D146" s="62"/>
      <c r="E146" s="67"/>
      <c r="F146" s="62"/>
      <c r="G146" s="62"/>
      <c r="H146" s="62"/>
      <c r="I146" s="62"/>
      <c r="J146" s="62"/>
      <c r="K146" s="62"/>
    </row>
    <row r="147" spans="2:11" ht="9">
      <c r="B147" s="62"/>
      <c r="C147" s="67"/>
      <c r="D147" s="62"/>
      <c r="E147" s="67"/>
      <c r="F147" s="62"/>
      <c r="G147" s="62"/>
      <c r="H147" s="62"/>
      <c r="I147" s="62"/>
      <c r="J147" s="62"/>
      <c r="K147" s="62"/>
    </row>
    <row r="148" spans="2:11" ht="9">
      <c r="B148" s="62"/>
      <c r="C148" s="67"/>
      <c r="D148" s="62"/>
      <c r="E148" s="67"/>
      <c r="F148" s="62"/>
      <c r="G148" s="62"/>
      <c r="H148" s="62"/>
      <c r="I148" s="62"/>
      <c r="J148" s="62"/>
      <c r="K148" s="62"/>
    </row>
    <row r="149" spans="2:11" ht="9">
      <c r="B149" s="62"/>
      <c r="C149" s="67"/>
      <c r="D149" s="62"/>
      <c r="E149" s="67"/>
      <c r="F149" s="62"/>
      <c r="G149" s="62"/>
      <c r="H149" s="62"/>
      <c r="I149" s="62"/>
      <c r="J149" s="62"/>
      <c r="K149" s="62"/>
    </row>
    <row r="150" spans="2:11" ht="9">
      <c r="B150" s="62"/>
      <c r="C150" s="67"/>
      <c r="D150" s="62"/>
      <c r="E150" s="67"/>
      <c r="F150" s="62"/>
      <c r="G150" s="62"/>
      <c r="H150" s="62"/>
      <c r="I150" s="62"/>
      <c r="J150" s="62"/>
      <c r="K150" s="62"/>
    </row>
    <row r="151" spans="2:11" ht="9">
      <c r="B151" s="62"/>
      <c r="C151" s="67"/>
      <c r="D151" s="62"/>
      <c r="E151" s="67"/>
      <c r="F151" s="62"/>
      <c r="G151" s="62"/>
      <c r="H151" s="62"/>
      <c r="I151" s="62"/>
      <c r="J151" s="62"/>
      <c r="K151" s="62"/>
    </row>
    <row r="152" spans="2:11" ht="9">
      <c r="B152" s="62"/>
      <c r="C152" s="67"/>
      <c r="D152" s="62"/>
      <c r="E152" s="67"/>
      <c r="F152" s="62"/>
      <c r="G152" s="62"/>
      <c r="H152" s="62"/>
      <c r="I152" s="62"/>
      <c r="J152" s="62"/>
      <c r="K152" s="62"/>
    </row>
    <row r="153" spans="2:11" ht="9">
      <c r="B153" s="62"/>
      <c r="C153" s="67"/>
      <c r="D153" s="62"/>
      <c r="E153" s="67"/>
      <c r="F153" s="62"/>
      <c r="G153" s="62"/>
      <c r="H153" s="62"/>
      <c r="I153" s="62"/>
      <c r="J153" s="62"/>
      <c r="K153" s="62"/>
    </row>
    <row r="154" spans="2:11" ht="9">
      <c r="B154" s="62"/>
      <c r="C154" s="67"/>
      <c r="D154" s="62"/>
      <c r="E154" s="67"/>
      <c r="F154" s="62"/>
      <c r="G154" s="62"/>
      <c r="H154" s="62"/>
      <c r="I154" s="62"/>
      <c r="J154" s="62"/>
      <c r="K154" s="62"/>
    </row>
    <row r="155" spans="2:11" ht="9">
      <c r="B155" s="62"/>
      <c r="C155" s="67"/>
      <c r="D155" s="62"/>
      <c r="E155" s="67"/>
      <c r="F155" s="62"/>
      <c r="G155" s="62"/>
      <c r="H155" s="62"/>
      <c r="I155" s="62"/>
      <c r="J155" s="62"/>
      <c r="K155" s="62"/>
    </row>
    <row r="156" spans="2:11" ht="9">
      <c r="B156" s="62"/>
      <c r="C156" s="67"/>
      <c r="D156" s="62"/>
      <c r="E156" s="67"/>
      <c r="F156" s="62"/>
      <c r="G156" s="62"/>
      <c r="H156" s="62"/>
      <c r="I156" s="62"/>
      <c r="J156" s="62"/>
      <c r="K156" s="62"/>
    </row>
    <row r="157" spans="2:11" ht="9">
      <c r="B157" s="62"/>
      <c r="C157" s="67"/>
      <c r="D157" s="62"/>
      <c r="E157" s="67"/>
      <c r="F157" s="62"/>
      <c r="G157" s="62"/>
      <c r="H157" s="62"/>
      <c r="I157" s="62"/>
      <c r="J157" s="62"/>
      <c r="K157" s="62"/>
    </row>
    <row r="158" spans="2:11" ht="9">
      <c r="B158" s="62"/>
      <c r="C158" s="67"/>
      <c r="D158" s="62"/>
      <c r="E158" s="67"/>
      <c r="F158" s="62"/>
      <c r="G158" s="62"/>
      <c r="H158" s="62"/>
      <c r="I158" s="62"/>
      <c r="J158" s="62"/>
      <c r="K158" s="62"/>
    </row>
    <row r="159" spans="2:11" ht="9">
      <c r="B159" s="62"/>
      <c r="C159" s="67"/>
      <c r="D159" s="62"/>
      <c r="E159" s="67"/>
      <c r="F159" s="62"/>
      <c r="G159" s="62"/>
      <c r="H159" s="62"/>
      <c r="I159" s="62"/>
      <c r="J159" s="62"/>
      <c r="K159" s="62"/>
    </row>
    <row r="160" spans="2:11" ht="9">
      <c r="B160" s="62"/>
      <c r="C160" s="67"/>
      <c r="D160" s="62"/>
      <c r="E160" s="67"/>
      <c r="F160" s="62"/>
      <c r="G160" s="62"/>
      <c r="H160" s="62"/>
      <c r="I160" s="62"/>
      <c r="J160" s="62"/>
      <c r="K160" s="62"/>
    </row>
    <row r="161" spans="2:11" ht="9">
      <c r="B161" s="62"/>
      <c r="C161" s="67"/>
      <c r="D161" s="62"/>
      <c r="E161" s="67"/>
      <c r="F161" s="62"/>
      <c r="G161" s="62"/>
      <c r="H161" s="62"/>
      <c r="I161" s="62"/>
      <c r="J161" s="62"/>
      <c r="K161" s="62"/>
    </row>
    <row r="162" spans="2:11" ht="9">
      <c r="B162" s="62"/>
      <c r="C162" s="67"/>
      <c r="D162" s="62"/>
      <c r="E162" s="67"/>
      <c r="F162" s="62"/>
      <c r="G162" s="62"/>
      <c r="H162" s="62"/>
      <c r="I162" s="62"/>
      <c r="J162" s="62"/>
      <c r="K162" s="62"/>
    </row>
    <row r="163" spans="2:11" ht="9">
      <c r="B163" s="62"/>
      <c r="C163" s="67"/>
      <c r="D163" s="62"/>
      <c r="E163" s="67"/>
      <c r="F163" s="62"/>
      <c r="G163" s="62"/>
      <c r="H163" s="62"/>
      <c r="I163" s="62"/>
      <c r="J163" s="62"/>
      <c r="K163" s="62"/>
    </row>
    <row r="164" spans="2:11" ht="9">
      <c r="B164" s="62"/>
      <c r="C164" s="67"/>
      <c r="D164" s="62"/>
      <c r="E164" s="67"/>
      <c r="F164" s="62"/>
      <c r="G164" s="62"/>
      <c r="H164" s="62"/>
      <c r="I164" s="62"/>
      <c r="J164" s="62"/>
      <c r="K164" s="62"/>
    </row>
    <row r="165" spans="2:11" ht="9">
      <c r="B165" s="62"/>
      <c r="C165" s="67"/>
      <c r="D165" s="62"/>
      <c r="E165" s="67"/>
      <c r="F165" s="62"/>
      <c r="G165" s="62"/>
      <c r="H165" s="62"/>
      <c r="I165" s="62"/>
      <c r="J165" s="62"/>
      <c r="K165" s="62"/>
    </row>
    <row r="166" spans="2:11" ht="9">
      <c r="B166" s="62"/>
      <c r="C166" s="67"/>
      <c r="D166" s="62"/>
      <c r="E166" s="67"/>
      <c r="F166" s="62"/>
      <c r="G166" s="62"/>
      <c r="H166" s="62"/>
      <c r="I166" s="62"/>
      <c r="J166" s="62"/>
      <c r="K166" s="62"/>
    </row>
    <row r="167" spans="2:11" ht="9">
      <c r="B167" s="62"/>
      <c r="C167" s="67"/>
      <c r="D167" s="62"/>
      <c r="E167" s="67"/>
      <c r="F167" s="62"/>
      <c r="G167" s="62"/>
      <c r="H167" s="62"/>
      <c r="I167" s="62"/>
      <c r="J167" s="62"/>
      <c r="K167" s="62"/>
    </row>
    <row r="168" spans="2:11" ht="9">
      <c r="B168" s="62"/>
      <c r="C168" s="67"/>
      <c r="D168" s="62"/>
      <c r="E168" s="67"/>
      <c r="F168" s="62"/>
      <c r="G168" s="62"/>
      <c r="H168" s="62"/>
      <c r="I168" s="62"/>
      <c r="J168" s="62"/>
      <c r="K168" s="62"/>
    </row>
    <row r="169" spans="2:11" ht="9">
      <c r="B169" s="62"/>
      <c r="C169" s="67"/>
      <c r="D169" s="62"/>
      <c r="E169" s="67"/>
      <c r="F169" s="62"/>
      <c r="G169" s="62"/>
      <c r="H169" s="62"/>
      <c r="I169" s="62"/>
      <c r="J169" s="62"/>
      <c r="K169" s="62"/>
    </row>
    <row r="170" spans="2:11" ht="9">
      <c r="B170" s="62"/>
      <c r="C170" s="67"/>
      <c r="D170" s="62"/>
      <c r="E170" s="67"/>
      <c r="F170" s="62"/>
      <c r="G170" s="62"/>
      <c r="H170" s="62"/>
      <c r="I170" s="62"/>
      <c r="J170" s="62"/>
      <c r="K170" s="62"/>
    </row>
    <row r="171" spans="2:11" ht="9">
      <c r="B171" s="62"/>
      <c r="C171" s="67"/>
      <c r="D171" s="62"/>
      <c r="E171" s="67"/>
      <c r="F171" s="62"/>
      <c r="G171" s="62"/>
      <c r="H171" s="62"/>
      <c r="I171" s="62"/>
      <c r="J171" s="62"/>
      <c r="K171" s="62"/>
    </row>
    <row r="172" spans="2:11" ht="9">
      <c r="B172" s="62"/>
      <c r="C172" s="67"/>
      <c r="D172" s="62"/>
      <c r="E172" s="67"/>
      <c r="F172" s="62"/>
      <c r="G172" s="62"/>
      <c r="H172" s="62"/>
      <c r="I172" s="62"/>
      <c r="J172" s="62"/>
      <c r="K172" s="62"/>
    </row>
    <row r="173" spans="2:11" ht="9">
      <c r="B173" s="62"/>
      <c r="C173" s="67"/>
      <c r="D173" s="62"/>
      <c r="E173" s="67"/>
      <c r="F173" s="62"/>
      <c r="G173" s="62"/>
      <c r="H173" s="62"/>
      <c r="I173" s="62"/>
      <c r="J173" s="62"/>
      <c r="K173" s="62"/>
    </row>
    <row r="174" spans="2:11" ht="9">
      <c r="B174" s="62"/>
      <c r="C174" s="67"/>
      <c r="D174" s="62"/>
      <c r="E174" s="67"/>
      <c r="F174" s="62"/>
      <c r="G174" s="62"/>
      <c r="H174" s="62"/>
      <c r="I174" s="62"/>
      <c r="J174" s="62"/>
      <c r="K174" s="62"/>
    </row>
    <row r="175" spans="2:11" ht="9">
      <c r="B175" s="62"/>
      <c r="C175" s="67"/>
      <c r="D175" s="62"/>
      <c r="E175" s="67"/>
      <c r="F175" s="62"/>
      <c r="G175" s="62"/>
      <c r="H175" s="62"/>
      <c r="I175" s="62"/>
      <c r="J175" s="62"/>
      <c r="K175" s="62"/>
    </row>
    <row r="176" spans="2:11" ht="9">
      <c r="B176" s="62"/>
      <c r="C176" s="67"/>
      <c r="D176" s="62"/>
      <c r="E176" s="67"/>
      <c r="F176" s="62"/>
      <c r="G176" s="62"/>
      <c r="H176" s="62"/>
      <c r="I176" s="62"/>
      <c r="J176" s="62"/>
      <c r="K176" s="62"/>
    </row>
    <row r="177" spans="2:11" ht="9">
      <c r="B177" s="62"/>
      <c r="C177" s="67"/>
      <c r="D177" s="62"/>
      <c r="E177" s="67"/>
      <c r="F177" s="62"/>
      <c r="G177" s="62"/>
      <c r="H177" s="62"/>
      <c r="I177" s="62"/>
      <c r="J177" s="62"/>
      <c r="K177" s="62"/>
    </row>
    <row r="178" spans="2:11" ht="9">
      <c r="B178" s="62"/>
      <c r="C178" s="67"/>
      <c r="D178" s="62"/>
      <c r="E178" s="67"/>
      <c r="F178" s="62"/>
      <c r="G178" s="62"/>
      <c r="H178" s="62"/>
      <c r="I178" s="62"/>
      <c r="J178" s="62"/>
      <c r="K178" s="62"/>
    </row>
    <row r="179" spans="2:11" ht="9">
      <c r="B179" s="62"/>
      <c r="C179" s="67"/>
      <c r="D179" s="62"/>
      <c r="E179" s="67"/>
      <c r="F179" s="62"/>
      <c r="G179" s="62"/>
      <c r="H179" s="62"/>
      <c r="I179" s="62"/>
      <c r="J179" s="62"/>
      <c r="K179" s="62"/>
    </row>
    <row r="180" spans="2:11" ht="9">
      <c r="B180" s="62"/>
      <c r="C180" s="67"/>
      <c r="D180" s="62"/>
      <c r="E180" s="67"/>
      <c r="F180" s="62"/>
      <c r="G180" s="62"/>
      <c r="H180" s="62"/>
      <c r="I180" s="62"/>
      <c r="J180" s="62"/>
      <c r="K180" s="62"/>
    </row>
    <row r="181" spans="2:11" ht="9">
      <c r="B181" s="62"/>
      <c r="C181" s="67"/>
      <c r="D181" s="62"/>
      <c r="E181" s="67"/>
      <c r="F181" s="62"/>
      <c r="G181" s="62"/>
      <c r="H181" s="62"/>
      <c r="I181" s="62"/>
      <c r="J181" s="62"/>
      <c r="K181" s="62"/>
    </row>
    <row r="182" spans="2:11" ht="9">
      <c r="B182" s="62"/>
      <c r="C182" s="67"/>
      <c r="D182" s="62"/>
      <c r="E182" s="67"/>
      <c r="F182" s="62"/>
      <c r="G182" s="62"/>
      <c r="H182" s="62"/>
      <c r="I182" s="62"/>
      <c r="J182" s="62"/>
      <c r="K182" s="62"/>
    </row>
    <row r="183" spans="2:11" ht="9">
      <c r="B183" s="62"/>
      <c r="C183" s="67"/>
      <c r="D183" s="62"/>
      <c r="E183" s="67"/>
      <c r="F183" s="62"/>
      <c r="G183" s="62"/>
      <c r="H183" s="62"/>
      <c r="I183" s="62"/>
      <c r="J183" s="62"/>
      <c r="K183" s="62"/>
    </row>
    <row r="184" spans="2:11" ht="9">
      <c r="B184" s="62"/>
      <c r="C184" s="67"/>
      <c r="D184" s="62"/>
      <c r="E184" s="67"/>
      <c r="F184" s="62"/>
      <c r="G184" s="62"/>
      <c r="H184" s="62"/>
      <c r="I184" s="62"/>
      <c r="J184" s="62"/>
      <c r="K184" s="62"/>
    </row>
    <row r="185" spans="2:11" ht="9">
      <c r="B185" s="62"/>
      <c r="C185" s="67"/>
      <c r="D185" s="62"/>
      <c r="E185" s="67"/>
      <c r="F185" s="62"/>
      <c r="G185" s="62"/>
      <c r="H185" s="62"/>
      <c r="I185" s="62"/>
      <c r="J185" s="62"/>
      <c r="K185" s="62"/>
    </row>
    <row r="186" spans="2:11" ht="9">
      <c r="B186" s="62"/>
      <c r="C186" s="67"/>
      <c r="D186" s="62"/>
      <c r="E186" s="67"/>
      <c r="F186" s="62"/>
      <c r="G186" s="62"/>
      <c r="H186" s="62"/>
      <c r="I186" s="62"/>
      <c r="J186" s="62"/>
      <c r="K186" s="62"/>
    </row>
    <row r="187" spans="2:11" ht="9">
      <c r="B187" s="62"/>
      <c r="C187" s="67"/>
      <c r="D187" s="62"/>
      <c r="E187" s="67"/>
      <c r="F187" s="62"/>
      <c r="G187" s="62"/>
      <c r="H187" s="62"/>
      <c r="I187" s="62"/>
      <c r="J187" s="62"/>
      <c r="K187" s="62"/>
    </row>
    <row r="188" spans="2:11" ht="9">
      <c r="B188" s="62"/>
      <c r="C188" s="67"/>
      <c r="D188" s="62"/>
      <c r="E188" s="67"/>
      <c r="F188" s="62"/>
      <c r="G188" s="62"/>
      <c r="H188" s="62"/>
      <c r="I188" s="62"/>
      <c r="J188" s="62"/>
      <c r="K188" s="62"/>
    </row>
    <row r="189" spans="2:11" ht="9">
      <c r="B189" s="62"/>
      <c r="C189" s="67"/>
      <c r="D189" s="62"/>
      <c r="E189" s="67"/>
      <c r="F189" s="62"/>
      <c r="G189" s="62"/>
      <c r="H189" s="62"/>
      <c r="I189" s="62"/>
      <c r="J189" s="62"/>
      <c r="K189" s="62"/>
    </row>
    <row r="190" spans="2:11" ht="9">
      <c r="B190" s="62"/>
      <c r="C190" s="67"/>
      <c r="D190" s="62"/>
      <c r="E190" s="67"/>
      <c r="F190" s="62"/>
      <c r="G190" s="62"/>
      <c r="H190" s="62"/>
      <c r="I190" s="62"/>
      <c r="J190" s="62"/>
      <c r="K190" s="62"/>
    </row>
    <row r="191" spans="2:11" ht="9">
      <c r="B191" s="62"/>
      <c r="C191" s="67"/>
      <c r="D191" s="62"/>
      <c r="E191" s="67"/>
      <c r="F191" s="62"/>
      <c r="G191" s="62"/>
      <c r="H191" s="62"/>
      <c r="I191" s="62"/>
      <c r="J191" s="62"/>
      <c r="K191" s="62"/>
    </row>
    <row r="192" spans="2:11" ht="9">
      <c r="B192" s="62"/>
      <c r="C192" s="67"/>
      <c r="D192" s="62"/>
      <c r="E192" s="67"/>
      <c r="F192" s="62"/>
      <c r="G192" s="62"/>
      <c r="H192" s="62"/>
      <c r="I192" s="62"/>
      <c r="J192" s="62"/>
      <c r="K192" s="62"/>
    </row>
    <row r="193" spans="2:11" ht="9">
      <c r="B193" s="62"/>
      <c r="C193" s="67"/>
      <c r="D193" s="62"/>
      <c r="E193" s="67"/>
      <c r="F193" s="62"/>
      <c r="G193" s="62"/>
      <c r="H193" s="62"/>
      <c r="I193" s="62"/>
      <c r="J193" s="62"/>
      <c r="K193" s="62"/>
    </row>
    <row r="194" spans="2:11" ht="9">
      <c r="B194" s="62"/>
      <c r="C194" s="67"/>
      <c r="D194" s="62"/>
      <c r="E194" s="67"/>
      <c r="F194" s="62"/>
      <c r="G194" s="62"/>
      <c r="H194" s="62"/>
      <c r="I194" s="62"/>
      <c r="J194" s="62"/>
      <c r="K194" s="62"/>
    </row>
    <row r="195" spans="2:11" ht="9">
      <c r="B195" s="62"/>
      <c r="C195" s="67"/>
      <c r="D195" s="62"/>
      <c r="E195" s="67"/>
      <c r="F195" s="62"/>
      <c r="G195" s="62"/>
      <c r="H195" s="62"/>
      <c r="I195" s="62"/>
      <c r="J195" s="62"/>
      <c r="K195" s="62"/>
    </row>
    <row r="196" spans="2:11" ht="9">
      <c r="B196" s="62"/>
      <c r="C196" s="67"/>
      <c r="D196" s="62"/>
      <c r="E196" s="67"/>
      <c r="F196" s="62"/>
      <c r="G196" s="62"/>
      <c r="H196" s="62"/>
      <c r="I196" s="62"/>
      <c r="J196" s="62"/>
      <c r="K196" s="62"/>
    </row>
    <row r="197" spans="2:11" ht="9">
      <c r="B197" s="62"/>
      <c r="C197" s="67"/>
      <c r="D197" s="62"/>
      <c r="E197" s="67"/>
      <c r="F197" s="62"/>
      <c r="G197" s="62"/>
      <c r="H197" s="62"/>
      <c r="I197" s="62"/>
      <c r="J197" s="62"/>
      <c r="K197" s="62"/>
    </row>
    <row r="198" spans="2:11" ht="9">
      <c r="B198" s="62"/>
      <c r="C198" s="67"/>
      <c r="D198" s="62"/>
      <c r="E198" s="67"/>
      <c r="F198" s="62"/>
      <c r="G198" s="62"/>
      <c r="H198" s="62"/>
      <c r="I198" s="62"/>
      <c r="J198" s="62"/>
      <c r="K198" s="62"/>
    </row>
    <row r="199" spans="2:11" ht="9">
      <c r="B199" s="62"/>
      <c r="C199" s="67"/>
      <c r="D199" s="62"/>
      <c r="E199" s="67"/>
      <c r="F199" s="62"/>
      <c r="G199" s="62"/>
      <c r="H199" s="62"/>
      <c r="I199" s="62"/>
      <c r="J199" s="62"/>
      <c r="K199" s="62"/>
    </row>
    <row r="200" spans="2:11" ht="9">
      <c r="B200" s="62"/>
      <c r="C200" s="67"/>
      <c r="D200" s="62"/>
      <c r="E200" s="67"/>
      <c r="F200" s="62"/>
      <c r="G200" s="62"/>
      <c r="H200" s="62"/>
      <c r="I200" s="62"/>
      <c r="J200" s="62"/>
      <c r="K200" s="62"/>
    </row>
    <row r="201" spans="2:11" ht="9">
      <c r="B201" s="62"/>
      <c r="C201" s="67"/>
      <c r="D201" s="62"/>
      <c r="E201" s="67"/>
      <c r="F201" s="62"/>
      <c r="G201" s="62"/>
      <c r="H201" s="62"/>
      <c r="I201" s="62"/>
      <c r="J201" s="62"/>
      <c r="K201" s="62"/>
    </row>
    <row r="202" spans="2:11" ht="9">
      <c r="B202" s="62"/>
      <c r="C202" s="67"/>
      <c r="D202" s="62"/>
      <c r="E202" s="67"/>
      <c r="F202" s="62"/>
      <c r="G202" s="62"/>
      <c r="H202" s="62"/>
      <c r="I202" s="62"/>
      <c r="J202" s="62"/>
      <c r="K202" s="62"/>
    </row>
    <row r="203" spans="2:11" ht="9">
      <c r="B203" s="62"/>
      <c r="C203" s="67"/>
      <c r="D203" s="62"/>
      <c r="E203" s="67"/>
      <c r="F203" s="62"/>
      <c r="G203" s="62"/>
      <c r="H203" s="62"/>
      <c r="I203" s="62"/>
      <c r="J203" s="62"/>
      <c r="K203" s="62"/>
    </row>
    <row r="204" spans="2:11" ht="9">
      <c r="B204" s="62"/>
      <c r="C204" s="67"/>
      <c r="D204" s="62"/>
      <c r="E204" s="67"/>
      <c r="F204" s="62"/>
      <c r="G204" s="62"/>
      <c r="H204" s="62"/>
      <c r="I204" s="62"/>
      <c r="J204" s="62"/>
      <c r="K204" s="62"/>
    </row>
    <row r="205" spans="2:11" ht="9">
      <c r="B205" s="62"/>
      <c r="C205" s="67"/>
      <c r="D205" s="62"/>
      <c r="E205" s="67"/>
      <c r="F205" s="62"/>
      <c r="G205" s="62"/>
      <c r="H205" s="62"/>
      <c r="I205" s="62"/>
      <c r="J205" s="62"/>
      <c r="K205" s="62"/>
    </row>
    <row r="206" spans="2:11" ht="9">
      <c r="B206" s="62"/>
      <c r="C206" s="67"/>
      <c r="D206" s="62"/>
      <c r="E206" s="67"/>
      <c r="F206" s="62"/>
      <c r="G206" s="62"/>
      <c r="H206" s="62"/>
      <c r="I206" s="62"/>
      <c r="J206" s="62"/>
      <c r="K206" s="62"/>
    </row>
    <row r="207" spans="2:11" ht="9">
      <c r="B207" s="62"/>
      <c r="C207" s="67"/>
      <c r="D207" s="62"/>
      <c r="E207" s="67"/>
      <c r="F207" s="62"/>
      <c r="G207" s="62"/>
      <c r="H207" s="62"/>
      <c r="I207" s="62"/>
      <c r="J207" s="62"/>
      <c r="K207" s="62"/>
    </row>
    <row r="208" spans="2:11" ht="9">
      <c r="B208" s="62"/>
      <c r="C208" s="67"/>
      <c r="D208" s="62"/>
      <c r="E208" s="67"/>
      <c r="F208" s="62"/>
      <c r="G208" s="62"/>
      <c r="H208" s="62"/>
      <c r="I208" s="62"/>
      <c r="J208" s="62"/>
      <c r="K208" s="62"/>
    </row>
    <row r="209" spans="2:11" ht="9">
      <c r="B209" s="62"/>
      <c r="C209" s="67"/>
      <c r="D209" s="62"/>
      <c r="E209" s="67"/>
      <c r="F209" s="62"/>
      <c r="G209" s="62"/>
      <c r="H209" s="62"/>
      <c r="I209" s="62"/>
      <c r="J209" s="62"/>
      <c r="K209" s="62"/>
    </row>
    <row r="210" spans="2:11" ht="9">
      <c r="B210" s="62"/>
      <c r="C210" s="67"/>
      <c r="D210" s="62"/>
      <c r="E210" s="67"/>
      <c r="F210" s="62"/>
      <c r="G210" s="62"/>
      <c r="H210" s="62"/>
      <c r="I210" s="62"/>
      <c r="J210" s="62"/>
      <c r="K210" s="62"/>
    </row>
    <row r="211" spans="2:11" ht="9">
      <c r="B211" s="62"/>
      <c r="C211" s="67"/>
      <c r="D211" s="62"/>
      <c r="E211" s="67"/>
      <c r="F211" s="62"/>
      <c r="G211" s="62"/>
      <c r="H211" s="62"/>
      <c r="I211" s="62"/>
      <c r="J211" s="62"/>
      <c r="K211" s="62"/>
    </row>
    <row r="212" spans="2:11" ht="9">
      <c r="B212" s="62"/>
      <c r="C212" s="67"/>
      <c r="D212" s="62"/>
      <c r="E212" s="67"/>
      <c r="F212" s="62"/>
      <c r="G212" s="62"/>
      <c r="H212" s="62"/>
      <c r="I212" s="62"/>
      <c r="J212" s="62"/>
      <c r="K212" s="62"/>
    </row>
    <row r="213" spans="2:11" ht="9">
      <c r="B213" s="62"/>
      <c r="C213" s="67"/>
      <c r="D213" s="62"/>
      <c r="E213" s="67"/>
      <c r="F213" s="62"/>
      <c r="G213" s="62"/>
      <c r="H213" s="62"/>
      <c r="I213" s="62"/>
      <c r="J213" s="62"/>
      <c r="K213" s="62"/>
    </row>
    <row r="214" spans="2:11" ht="9">
      <c r="B214" s="62"/>
      <c r="C214" s="67"/>
      <c r="D214" s="62"/>
      <c r="E214" s="67"/>
      <c r="F214" s="62"/>
      <c r="G214" s="62"/>
      <c r="H214" s="62"/>
      <c r="I214" s="62"/>
      <c r="J214" s="62"/>
      <c r="K214" s="62"/>
    </row>
    <row r="215" spans="2:11" ht="9">
      <c r="B215" s="62"/>
      <c r="C215" s="67"/>
      <c r="D215" s="62"/>
      <c r="E215" s="67"/>
      <c r="F215" s="62"/>
      <c r="G215" s="62"/>
      <c r="H215" s="62"/>
      <c r="I215" s="62"/>
      <c r="J215" s="62"/>
      <c r="K215" s="62"/>
    </row>
    <row r="216" spans="2:11" ht="9">
      <c r="B216" s="62"/>
      <c r="C216" s="67"/>
      <c r="D216" s="62"/>
      <c r="E216" s="67"/>
      <c r="F216" s="62"/>
      <c r="G216" s="62"/>
      <c r="H216" s="62"/>
      <c r="I216" s="62"/>
      <c r="J216" s="62"/>
      <c r="K216" s="62"/>
    </row>
    <row r="217" spans="2:11" ht="9">
      <c r="B217" s="62"/>
      <c r="C217" s="67"/>
      <c r="D217" s="62"/>
      <c r="E217" s="67"/>
      <c r="F217" s="62"/>
      <c r="G217" s="62"/>
      <c r="H217" s="62"/>
      <c r="I217" s="62"/>
      <c r="J217" s="62"/>
      <c r="K217" s="62"/>
    </row>
    <row r="218" spans="2:11" ht="9">
      <c r="B218" s="62"/>
      <c r="C218" s="67"/>
      <c r="D218" s="62"/>
      <c r="E218" s="67"/>
      <c r="F218" s="62"/>
      <c r="G218" s="62"/>
      <c r="H218" s="62"/>
      <c r="I218" s="62"/>
      <c r="J218" s="62"/>
      <c r="K218" s="62"/>
    </row>
    <row r="219" spans="2:11" ht="9">
      <c r="B219" s="62"/>
      <c r="C219" s="67"/>
      <c r="D219" s="62"/>
      <c r="E219" s="67"/>
      <c r="F219" s="62"/>
      <c r="G219" s="62"/>
      <c r="H219" s="62"/>
      <c r="I219" s="62"/>
      <c r="J219" s="62"/>
      <c r="K219" s="62"/>
    </row>
    <row r="220" spans="2:11" ht="9">
      <c r="B220" s="62"/>
      <c r="C220" s="67"/>
      <c r="D220" s="62"/>
      <c r="E220" s="67"/>
      <c r="F220" s="62"/>
      <c r="G220" s="62"/>
      <c r="H220" s="62"/>
      <c r="I220" s="62"/>
      <c r="J220" s="62"/>
      <c r="K220" s="62"/>
    </row>
    <row r="221" spans="2:11" ht="9">
      <c r="B221" s="62"/>
      <c r="C221" s="67"/>
      <c r="D221" s="62"/>
      <c r="E221" s="67"/>
      <c r="F221" s="62"/>
      <c r="G221" s="62"/>
      <c r="H221" s="62"/>
      <c r="I221" s="62"/>
      <c r="J221" s="62"/>
      <c r="K221" s="62"/>
    </row>
    <row r="222" spans="2:11" ht="9">
      <c r="B222" s="62"/>
      <c r="C222" s="67"/>
      <c r="D222" s="62"/>
      <c r="E222" s="67"/>
      <c r="F222" s="62"/>
      <c r="G222" s="62"/>
      <c r="H222" s="62"/>
      <c r="I222" s="62"/>
      <c r="J222" s="62"/>
      <c r="K222" s="62"/>
    </row>
    <row r="223" spans="2:11" ht="9">
      <c r="B223" s="62"/>
      <c r="C223" s="67"/>
      <c r="D223" s="62"/>
      <c r="E223" s="67"/>
      <c r="F223" s="62"/>
      <c r="G223" s="62"/>
      <c r="H223" s="62"/>
      <c r="I223" s="62"/>
      <c r="J223" s="62"/>
      <c r="K223" s="62"/>
    </row>
    <row r="224" spans="2:11" ht="9">
      <c r="B224" s="62"/>
      <c r="C224" s="67"/>
      <c r="D224" s="62"/>
      <c r="E224" s="67"/>
      <c r="F224" s="62"/>
      <c r="G224" s="62"/>
      <c r="H224" s="62"/>
      <c r="I224" s="62"/>
      <c r="J224" s="62"/>
      <c r="K224" s="62"/>
    </row>
    <row r="225" spans="2:11" ht="9">
      <c r="B225" s="62"/>
      <c r="C225" s="67"/>
      <c r="D225" s="62"/>
      <c r="E225" s="67"/>
      <c r="F225" s="62"/>
      <c r="G225" s="62"/>
      <c r="H225" s="62"/>
      <c r="I225" s="62"/>
      <c r="J225" s="62"/>
      <c r="K225" s="62"/>
    </row>
    <row r="226" spans="2:11" ht="9">
      <c r="B226" s="62"/>
      <c r="C226" s="67"/>
      <c r="D226" s="62"/>
      <c r="E226" s="67"/>
      <c r="F226" s="62"/>
      <c r="G226" s="62"/>
      <c r="H226" s="62"/>
      <c r="I226" s="62"/>
      <c r="J226" s="62"/>
      <c r="K226" s="62"/>
    </row>
    <row r="227" spans="2:11" ht="9">
      <c r="B227" s="62"/>
      <c r="C227" s="67"/>
      <c r="D227" s="62"/>
      <c r="E227" s="67"/>
      <c r="F227" s="62"/>
      <c r="G227" s="62"/>
      <c r="H227" s="62"/>
      <c r="I227" s="62"/>
      <c r="J227" s="62"/>
      <c r="K227" s="62"/>
    </row>
    <row r="228" spans="2:11" ht="9">
      <c r="B228" s="62"/>
      <c r="C228" s="67"/>
      <c r="D228" s="62"/>
      <c r="E228" s="67"/>
      <c r="F228" s="62"/>
      <c r="G228" s="62"/>
      <c r="H228" s="62"/>
      <c r="I228" s="62"/>
      <c r="J228" s="62"/>
      <c r="K228" s="62"/>
    </row>
    <row r="229" spans="2:11" ht="9">
      <c r="B229" s="62"/>
      <c r="C229" s="67"/>
      <c r="D229" s="62"/>
      <c r="E229" s="67"/>
      <c r="F229" s="62"/>
      <c r="G229" s="62"/>
      <c r="H229" s="62"/>
      <c r="I229" s="62"/>
      <c r="J229" s="62"/>
      <c r="K229" s="62"/>
    </row>
    <row r="230" spans="2:11" ht="9">
      <c r="B230" s="62"/>
      <c r="C230" s="67"/>
      <c r="D230" s="62"/>
      <c r="E230" s="67"/>
      <c r="F230" s="62"/>
      <c r="G230" s="62"/>
      <c r="H230" s="62"/>
      <c r="I230" s="62"/>
      <c r="J230" s="62"/>
      <c r="K230" s="62"/>
    </row>
    <row r="231" spans="2:11" ht="9">
      <c r="B231" s="62"/>
      <c r="C231" s="67"/>
      <c r="D231" s="62"/>
      <c r="E231" s="67"/>
      <c r="F231" s="62"/>
      <c r="G231" s="62"/>
      <c r="H231" s="62"/>
      <c r="I231" s="62"/>
      <c r="J231" s="62"/>
      <c r="K231" s="62"/>
    </row>
    <row r="232" spans="2:11" ht="9">
      <c r="B232" s="62"/>
      <c r="C232" s="67"/>
      <c r="D232" s="62"/>
      <c r="E232" s="67"/>
      <c r="F232" s="62"/>
      <c r="G232" s="62"/>
      <c r="H232" s="62"/>
      <c r="I232" s="62"/>
      <c r="J232" s="62"/>
      <c r="K232" s="62"/>
    </row>
    <row r="233" spans="2:11" ht="9">
      <c r="B233" s="62"/>
      <c r="C233" s="67"/>
      <c r="D233" s="62"/>
      <c r="E233" s="67"/>
      <c r="F233" s="62"/>
      <c r="G233" s="62"/>
      <c r="H233" s="62"/>
      <c r="I233" s="62"/>
      <c r="J233" s="62"/>
      <c r="K233" s="62"/>
    </row>
    <row r="234" spans="2:11" ht="9">
      <c r="B234" s="62"/>
      <c r="C234" s="67"/>
      <c r="D234" s="62"/>
      <c r="E234" s="67"/>
      <c r="F234" s="62"/>
      <c r="G234" s="62"/>
      <c r="H234" s="62"/>
      <c r="I234" s="62"/>
      <c r="J234" s="62"/>
      <c r="K234" s="62"/>
    </row>
    <row r="235" spans="2:11" ht="9">
      <c r="B235" s="62"/>
      <c r="C235" s="67"/>
      <c r="D235" s="62"/>
      <c r="E235" s="67"/>
      <c r="F235" s="62"/>
      <c r="G235" s="62"/>
      <c r="H235" s="62"/>
      <c r="I235" s="62"/>
      <c r="J235" s="62"/>
      <c r="K235" s="62"/>
    </row>
    <row r="236" spans="2:11" ht="9">
      <c r="B236" s="62"/>
      <c r="C236" s="67"/>
      <c r="D236" s="62"/>
      <c r="E236" s="67"/>
      <c r="F236" s="62"/>
      <c r="G236" s="62"/>
      <c r="H236" s="62"/>
      <c r="I236" s="62"/>
      <c r="J236" s="62"/>
      <c r="K236" s="62"/>
    </row>
    <row r="237" spans="2:11" ht="9">
      <c r="B237" s="62"/>
      <c r="C237" s="67"/>
      <c r="D237" s="62"/>
      <c r="E237" s="67"/>
      <c r="F237" s="62"/>
      <c r="G237" s="62"/>
      <c r="H237" s="62"/>
      <c r="I237" s="62"/>
      <c r="J237" s="62"/>
      <c r="K237" s="62"/>
    </row>
    <row r="238" spans="2:11" ht="9">
      <c r="B238" s="62"/>
      <c r="C238" s="67"/>
      <c r="D238" s="62"/>
      <c r="E238" s="67"/>
      <c r="F238" s="62"/>
      <c r="G238" s="62"/>
      <c r="H238" s="62"/>
      <c r="I238" s="62"/>
      <c r="J238" s="62"/>
      <c r="K238" s="62"/>
    </row>
    <row r="239" spans="2:11" ht="9">
      <c r="B239" s="62"/>
      <c r="C239" s="67"/>
      <c r="D239" s="62"/>
      <c r="E239" s="67"/>
      <c r="F239" s="62"/>
      <c r="G239" s="62"/>
      <c r="H239" s="62"/>
      <c r="I239" s="62"/>
      <c r="J239" s="62"/>
      <c r="K239" s="62"/>
    </row>
    <row r="240" spans="2:11" ht="9">
      <c r="B240" s="62"/>
      <c r="C240" s="67"/>
      <c r="D240" s="62"/>
      <c r="E240" s="67"/>
      <c r="F240" s="62"/>
      <c r="G240" s="62"/>
      <c r="H240" s="62"/>
      <c r="I240" s="62"/>
      <c r="J240" s="62"/>
      <c r="K240" s="62"/>
    </row>
    <row r="241" spans="2:11" ht="9">
      <c r="B241" s="62"/>
      <c r="C241" s="67"/>
      <c r="D241" s="62"/>
      <c r="E241" s="67"/>
      <c r="F241" s="62"/>
      <c r="G241" s="62"/>
      <c r="H241" s="62"/>
      <c r="I241" s="62"/>
      <c r="J241" s="62"/>
      <c r="K241" s="62"/>
    </row>
    <row r="242" spans="2:11" ht="9">
      <c r="B242" s="62"/>
      <c r="C242" s="67"/>
      <c r="D242" s="62"/>
      <c r="E242" s="67"/>
      <c r="F242" s="62"/>
      <c r="G242" s="62"/>
      <c r="H242" s="62"/>
      <c r="I242" s="62"/>
      <c r="J242" s="62"/>
      <c r="K242" s="62"/>
    </row>
    <row r="243" spans="2:11" ht="9">
      <c r="B243" s="62"/>
      <c r="C243" s="67"/>
      <c r="D243" s="62"/>
      <c r="E243" s="67"/>
      <c r="F243" s="62"/>
      <c r="G243" s="62"/>
      <c r="H243" s="62"/>
      <c r="I243" s="62"/>
      <c r="J243" s="62"/>
      <c r="K243" s="62"/>
    </row>
    <row r="244" spans="2:11" ht="9">
      <c r="B244" s="62"/>
      <c r="C244" s="67"/>
      <c r="D244" s="62"/>
      <c r="E244" s="67"/>
      <c r="F244" s="62"/>
      <c r="G244" s="62"/>
      <c r="H244" s="62"/>
      <c r="I244" s="62"/>
      <c r="J244" s="62"/>
      <c r="K244" s="62"/>
    </row>
    <row r="245" spans="2:11" ht="9">
      <c r="B245" s="62"/>
      <c r="C245" s="67"/>
      <c r="D245" s="62"/>
      <c r="E245" s="67"/>
      <c r="F245" s="62"/>
      <c r="G245" s="62"/>
      <c r="H245" s="62"/>
      <c r="I245" s="62"/>
      <c r="J245" s="62"/>
      <c r="K245" s="62"/>
    </row>
    <row r="246" spans="2:11" ht="9">
      <c r="B246" s="62"/>
      <c r="C246" s="67"/>
      <c r="D246" s="62"/>
      <c r="E246" s="67"/>
      <c r="F246" s="62"/>
      <c r="G246" s="62"/>
      <c r="H246" s="62"/>
      <c r="I246" s="62"/>
      <c r="J246" s="62"/>
      <c r="K246" s="62"/>
    </row>
    <row r="247" spans="2:11" ht="9">
      <c r="B247" s="62"/>
      <c r="C247" s="67"/>
      <c r="D247" s="62"/>
      <c r="E247" s="67"/>
      <c r="F247" s="62"/>
      <c r="G247" s="62"/>
      <c r="H247" s="62"/>
      <c r="I247" s="62"/>
      <c r="J247" s="62"/>
      <c r="K247" s="62"/>
    </row>
    <row r="248" spans="2:11" ht="9">
      <c r="B248" s="62"/>
      <c r="C248" s="67"/>
      <c r="D248" s="62"/>
      <c r="E248" s="67"/>
      <c r="F248" s="62"/>
      <c r="G248" s="62"/>
      <c r="H248" s="62"/>
      <c r="I248" s="62"/>
      <c r="J248" s="62"/>
      <c r="K248" s="62"/>
    </row>
    <row r="249" spans="2:11" ht="9">
      <c r="B249" s="62"/>
      <c r="C249" s="67"/>
      <c r="D249" s="62"/>
      <c r="E249" s="67"/>
      <c r="F249" s="62"/>
      <c r="G249" s="62"/>
      <c r="H249" s="62"/>
      <c r="I249" s="62"/>
      <c r="J249" s="62"/>
      <c r="K249" s="62"/>
    </row>
    <row r="250" spans="2:11" ht="9">
      <c r="B250" s="62"/>
      <c r="C250" s="67"/>
      <c r="D250" s="62"/>
      <c r="E250" s="67"/>
      <c r="F250" s="62"/>
      <c r="G250" s="62"/>
      <c r="H250" s="62"/>
      <c r="I250" s="62"/>
      <c r="J250" s="62"/>
      <c r="K250" s="62"/>
    </row>
    <row r="251" spans="2:11" ht="9">
      <c r="B251" s="62"/>
      <c r="C251" s="67"/>
      <c r="D251" s="62"/>
      <c r="E251" s="67"/>
      <c r="F251" s="62"/>
      <c r="G251" s="62"/>
      <c r="H251" s="62"/>
      <c r="I251" s="62"/>
      <c r="J251" s="62"/>
      <c r="K251" s="62"/>
    </row>
    <row r="252" spans="2:11" ht="9">
      <c r="B252" s="62"/>
      <c r="C252" s="67"/>
      <c r="D252" s="62"/>
      <c r="E252" s="67"/>
      <c r="F252" s="62"/>
      <c r="G252" s="62"/>
      <c r="H252" s="62"/>
      <c r="I252" s="62"/>
      <c r="J252" s="62"/>
      <c r="K252" s="62"/>
    </row>
    <row r="253" spans="2:11" ht="9">
      <c r="B253" s="62"/>
      <c r="C253" s="67"/>
      <c r="D253" s="62"/>
      <c r="E253" s="67"/>
      <c r="F253" s="62"/>
      <c r="G253" s="62"/>
      <c r="H253" s="62"/>
      <c r="I253" s="62"/>
      <c r="J253" s="62"/>
      <c r="K253" s="62"/>
    </row>
    <row r="254" spans="2:11" ht="9">
      <c r="B254" s="62"/>
      <c r="C254" s="67"/>
      <c r="D254" s="62"/>
      <c r="E254" s="67"/>
      <c r="F254" s="62"/>
      <c r="G254" s="62"/>
      <c r="H254" s="62"/>
      <c r="I254" s="62"/>
      <c r="J254" s="62"/>
      <c r="K254" s="62"/>
    </row>
    <row r="255" spans="2:11" ht="9">
      <c r="B255" s="62"/>
      <c r="C255" s="67"/>
      <c r="D255" s="62"/>
      <c r="E255" s="67"/>
      <c r="F255" s="62"/>
      <c r="G255" s="62"/>
      <c r="H255" s="62"/>
      <c r="I255" s="62"/>
      <c r="J255" s="62"/>
      <c r="K255" s="62"/>
    </row>
    <row r="256" spans="2:11" ht="9">
      <c r="B256" s="62"/>
      <c r="C256" s="67"/>
      <c r="D256" s="62"/>
      <c r="E256" s="67"/>
      <c r="F256" s="62"/>
      <c r="G256" s="62"/>
      <c r="H256" s="62"/>
      <c r="I256" s="62"/>
      <c r="J256" s="62"/>
      <c r="K256" s="62"/>
    </row>
    <row r="257" spans="2:11" ht="9">
      <c r="B257" s="62"/>
      <c r="C257" s="67"/>
      <c r="D257" s="62"/>
      <c r="E257" s="67"/>
      <c r="F257" s="62"/>
      <c r="G257" s="62"/>
      <c r="H257" s="62"/>
      <c r="I257" s="62"/>
      <c r="J257" s="62"/>
      <c r="K257" s="62"/>
    </row>
    <row r="258" spans="2:11" ht="9">
      <c r="B258" s="62"/>
      <c r="C258" s="67"/>
      <c r="D258" s="62"/>
      <c r="E258" s="67"/>
      <c r="F258" s="62"/>
      <c r="G258" s="62"/>
      <c r="H258" s="62"/>
      <c r="I258" s="62"/>
      <c r="J258" s="62"/>
      <c r="K258" s="62"/>
    </row>
    <row r="259" spans="2:11" ht="9">
      <c r="B259" s="62"/>
      <c r="C259" s="67"/>
      <c r="D259" s="62"/>
      <c r="E259" s="67"/>
      <c r="F259" s="62"/>
      <c r="G259" s="62"/>
      <c r="H259" s="62"/>
      <c r="I259" s="62"/>
      <c r="J259" s="62"/>
      <c r="K259" s="62"/>
    </row>
    <row r="260" spans="2:11" ht="9">
      <c r="B260" s="62"/>
      <c r="C260" s="67"/>
      <c r="D260" s="62"/>
      <c r="E260" s="67"/>
      <c r="F260" s="62"/>
      <c r="G260" s="62"/>
      <c r="H260" s="62"/>
      <c r="I260" s="62"/>
      <c r="J260" s="62"/>
      <c r="K260" s="62"/>
    </row>
    <row r="261" spans="2:11" ht="9">
      <c r="B261" s="62"/>
      <c r="C261" s="67"/>
      <c r="D261" s="62"/>
      <c r="E261" s="67"/>
      <c r="F261" s="62"/>
      <c r="G261" s="62"/>
      <c r="H261" s="62"/>
      <c r="I261" s="62"/>
      <c r="J261" s="62"/>
      <c r="K261" s="62"/>
    </row>
    <row r="262" spans="2:11" ht="9">
      <c r="B262" s="62"/>
      <c r="C262" s="67"/>
      <c r="D262" s="62"/>
      <c r="E262" s="67"/>
      <c r="F262" s="62"/>
      <c r="G262" s="62"/>
      <c r="H262" s="62"/>
      <c r="I262" s="62"/>
      <c r="J262" s="62"/>
      <c r="K262" s="62"/>
    </row>
    <row r="263" spans="2:11" ht="9">
      <c r="B263" s="62"/>
      <c r="C263" s="67"/>
      <c r="D263" s="62"/>
      <c r="E263" s="67"/>
      <c r="F263" s="62"/>
      <c r="G263" s="62"/>
      <c r="H263" s="62"/>
      <c r="I263" s="62"/>
      <c r="J263" s="62"/>
      <c r="K263" s="62"/>
    </row>
    <row r="264" spans="2:11" ht="9">
      <c r="B264" s="62"/>
      <c r="C264" s="67"/>
      <c r="D264" s="62"/>
      <c r="E264" s="67"/>
      <c r="F264" s="62"/>
      <c r="G264" s="62"/>
      <c r="H264" s="62"/>
      <c r="I264" s="62"/>
      <c r="J264" s="62"/>
      <c r="K264" s="62"/>
    </row>
    <row r="265" spans="2:11" ht="9">
      <c r="B265" s="62"/>
      <c r="C265" s="67"/>
      <c r="D265" s="62"/>
      <c r="E265" s="67"/>
      <c r="F265" s="62"/>
      <c r="G265" s="62"/>
      <c r="H265" s="62"/>
      <c r="I265" s="62"/>
      <c r="J265" s="62"/>
      <c r="K265" s="62"/>
    </row>
    <row r="266" spans="2:11" ht="9">
      <c r="B266" s="62"/>
      <c r="C266" s="67"/>
      <c r="D266" s="62"/>
      <c r="E266" s="67"/>
      <c r="F266" s="62"/>
      <c r="G266" s="62"/>
      <c r="H266" s="62"/>
      <c r="I266" s="62"/>
      <c r="J266" s="62"/>
      <c r="K266" s="62"/>
    </row>
    <row r="267" spans="2:11" ht="9">
      <c r="B267" s="62"/>
      <c r="C267" s="67"/>
      <c r="D267" s="62"/>
      <c r="E267" s="67"/>
      <c r="F267" s="62"/>
      <c r="G267" s="62"/>
      <c r="H267" s="62"/>
      <c r="I267" s="62"/>
      <c r="J267" s="62"/>
      <c r="K267" s="62"/>
    </row>
    <row r="268" spans="2:11" ht="9">
      <c r="B268" s="62"/>
      <c r="C268" s="67"/>
      <c r="D268" s="62"/>
      <c r="E268" s="67"/>
      <c r="F268" s="62"/>
      <c r="G268" s="62"/>
      <c r="H268" s="62"/>
      <c r="I268" s="62"/>
      <c r="J268" s="62"/>
      <c r="K268" s="62"/>
    </row>
    <row r="269" spans="2:11" ht="9">
      <c r="B269" s="62"/>
      <c r="C269" s="67"/>
      <c r="D269" s="62"/>
      <c r="E269" s="67"/>
      <c r="F269" s="62"/>
      <c r="G269" s="62"/>
      <c r="H269" s="62"/>
      <c r="I269" s="62"/>
      <c r="J269" s="62"/>
      <c r="K269" s="62"/>
    </row>
    <row r="270" spans="2:11" ht="9">
      <c r="B270" s="62"/>
      <c r="C270" s="67"/>
      <c r="D270" s="62"/>
      <c r="E270" s="67"/>
      <c r="F270" s="62"/>
      <c r="G270" s="62"/>
      <c r="H270" s="62"/>
      <c r="I270" s="62"/>
      <c r="J270" s="62"/>
      <c r="K270" s="62"/>
    </row>
    <row r="271" spans="2:11" ht="9">
      <c r="B271" s="62"/>
      <c r="C271" s="67"/>
      <c r="D271" s="62"/>
      <c r="E271" s="67"/>
      <c r="F271" s="62"/>
      <c r="G271" s="62"/>
      <c r="H271" s="62"/>
      <c r="I271" s="62"/>
      <c r="J271" s="62"/>
      <c r="K271" s="62"/>
    </row>
    <row r="272" spans="2:11" ht="9">
      <c r="B272" s="62"/>
      <c r="C272" s="67"/>
      <c r="D272" s="62"/>
      <c r="E272" s="67"/>
      <c r="F272" s="62"/>
      <c r="G272" s="62"/>
      <c r="H272" s="62"/>
      <c r="I272" s="62"/>
      <c r="J272" s="62"/>
      <c r="K272" s="62"/>
    </row>
    <row r="273" spans="2:11" ht="9">
      <c r="B273" s="62"/>
      <c r="C273" s="67"/>
      <c r="D273" s="62"/>
      <c r="E273" s="67"/>
      <c r="F273" s="62"/>
      <c r="G273" s="62"/>
      <c r="H273" s="62"/>
      <c r="I273" s="62"/>
      <c r="J273" s="62"/>
      <c r="K273" s="62"/>
    </row>
    <row r="274" spans="2:11" ht="9">
      <c r="B274" s="62"/>
      <c r="C274" s="67"/>
      <c r="D274" s="62"/>
      <c r="E274" s="67"/>
      <c r="F274" s="62"/>
      <c r="G274" s="62"/>
      <c r="H274" s="62"/>
      <c r="I274" s="62"/>
      <c r="J274" s="62"/>
      <c r="K274" s="62"/>
    </row>
    <row r="275" spans="2:11" ht="9">
      <c r="B275" s="62"/>
      <c r="C275" s="67"/>
      <c r="D275" s="62"/>
      <c r="E275" s="67"/>
      <c r="F275" s="62"/>
      <c r="G275" s="62"/>
      <c r="H275" s="62"/>
      <c r="I275" s="62"/>
      <c r="J275" s="62"/>
      <c r="K275" s="62"/>
    </row>
    <row r="276" spans="2:11" ht="9">
      <c r="B276" s="62"/>
      <c r="C276" s="67"/>
      <c r="D276" s="62"/>
      <c r="E276" s="67"/>
      <c r="F276" s="62"/>
      <c r="G276" s="62"/>
      <c r="H276" s="62"/>
      <c r="I276" s="62"/>
      <c r="J276" s="62"/>
      <c r="K276" s="62"/>
    </row>
    <row r="277" spans="2:11" ht="9">
      <c r="B277" s="62"/>
      <c r="C277" s="67"/>
      <c r="D277" s="62"/>
      <c r="E277" s="67"/>
      <c r="F277" s="62"/>
      <c r="G277" s="62"/>
      <c r="H277" s="62"/>
      <c r="I277" s="62"/>
      <c r="J277" s="62"/>
      <c r="K277" s="62"/>
    </row>
    <row r="278" spans="2:11" ht="9">
      <c r="B278" s="62"/>
      <c r="C278" s="67"/>
      <c r="D278" s="62"/>
      <c r="E278" s="67"/>
      <c r="F278" s="62"/>
      <c r="G278" s="62"/>
      <c r="H278" s="62"/>
      <c r="I278" s="62"/>
      <c r="J278" s="62"/>
      <c r="K278" s="62"/>
    </row>
    <row r="279" spans="2:11" ht="9">
      <c r="B279" s="62"/>
      <c r="C279" s="67"/>
      <c r="D279" s="62"/>
      <c r="E279" s="67"/>
      <c r="F279" s="62"/>
      <c r="G279" s="62"/>
      <c r="H279" s="62"/>
      <c r="I279" s="62"/>
      <c r="J279" s="62"/>
      <c r="K279" s="62"/>
    </row>
    <row r="280" spans="2:11" ht="9">
      <c r="B280" s="62"/>
      <c r="C280" s="67"/>
      <c r="D280" s="62"/>
      <c r="E280" s="67"/>
      <c r="F280" s="62"/>
      <c r="G280" s="62"/>
      <c r="H280" s="62"/>
      <c r="I280" s="62"/>
      <c r="J280" s="62"/>
      <c r="K280" s="62"/>
    </row>
    <row r="281" spans="2:11" ht="9">
      <c r="B281" s="62"/>
      <c r="C281" s="67"/>
      <c r="D281" s="62"/>
      <c r="E281" s="67"/>
      <c r="F281" s="62"/>
      <c r="G281" s="62"/>
      <c r="H281" s="62"/>
      <c r="I281" s="62"/>
      <c r="J281" s="62"/>
      <c r="K281" s="62"/>
    </row>
    <row r="282" spans="2:11" ht="9">
      <c r="B282" s="62"/>
      <c r="C282" s="67"/>
      <c r="D282" s="62"/>
      <c r="E282" s="67"/>
      <c r="F282" s="62"/>
      <c r="G282" s="62"/>
      <c r="H282" s="62"/>
      <c r="I282" s="62"/>
      <c r="J282" s="62"/>
      <c r="K282" s="62"/>
    </row>
    <row r="283" spans="2:11" ht="9">
      <c r="B283" s="62"/>
      <c r="C283" s="67"/>
      <c r="D283" s="62"/>
      <c r="E283" s="67"/>
      <c r="F283" s="62"/>
      <c r="G283" s="62"/>
      <c r="H283" s="62"/>
      <c r="I283" s="62"/>
      <c r="J283" s="62"/>
      <c r="K283" s="62"/>
    </row>
    <row r="284" spans="2:11" ht="9">
      <c r="B284" s="62"/>
      <c r="C284" s="67"/>
      <c r="D284" s="62"/>
      <c r="E284" s="67"/>
      <c r="F284" s="62"/>
      <c r="G284" s="62"/>
      <c r="H284" s="62"/>
      <c r="I284" s="62"/>
      <c r="J284" s="62"/>
      <c r="K284" s="62"/>
    </row>
    <row r="285" spans="2:11" ht="9">
      <c r="B285" s="62"/>
      <c r="C285" s="67"/>
      <c r="D285" s="62"/>
      <c r="E285" s="67"/>
      <c r="F285" s="62"/>
      <c r="G285" s="62"/>
      <c r="H285" s="62"/>
      <c r="I285" s="62"/>
      <c r="J285" s="62"/>
      <c r="K285" s="62"/>
    </row>
    <row r="286" spans="2:11" ht="9">
      <c r="B286" s="62"/>
      <c r="C286" s="67"/>
      <c r="D286" s="62"/>
      <c r="E286" s="67"/>
      <c r="F286" s="62"/>
      <c r="G286" s="62"/>
      <c r="H286" s="62"/>
      <c r="I286" s="62"/>
      <c r="J286" s="62"/>
      <c r="K286" s="62"/>
    </row>
    <row r="287" spans="2:11" ht="9">
      <c r="B287" s="62"/>
      <c r="C287" s="67"/>
      <c r="D287" s="62"/>
      <c r="E287" s="67"/>
      <c r="F287" s="62"/>
      <c r="G287" s="62"/>
      <c r="H287" s="62"/>
      <c r="I287" s="62"/>
      <c r="J287" s="62"/>
      <c r="K287" s="62"/>
    </row>
    <row r="288" spans="2:11" ht="9">
      <c r="B288" s="62"/>
      <c r="C288" s="67"/>
      <c r="D288" s="62"/>
      <c r="E288" s="67"/>
      <c r="F288" s="62"/>
      <c r="G288" s="62"/>
      <c r="H288" s="62"/>
      <c r="I288" s="62"/>
      <c r="J288" s="62"/>
      <c r="K288" s="62"/>
    </row>
    <row r="289" spans="2:11" ht="9">
      <c r="B289" s="62"/>
      <c r="C289" s="67"/>
      <c r="D289" s="62"/>
      <c r="E289" s="67"/>
      <c r="F289" s="62"/>
      <c r="G289" s="62"/>
      <c r="H289" s="62"/>
      <c r="I289" s="62"/>
      <c r="J289" s="62"/>
      <c r="K289" s="62"/>
    </row>
    <row r="290" spans="2:11" ht="9">
      <c r="B290" s="62"/>
      <c r="C290" s="67"/>
      <c r="D290" s="62"/>
      <c r="E290" s="67"/>
      <c r="F290" s="62"/>
      <c r="G290" s="62"/>
      <c r="H290" s="62"/>
      <c r="I290" s="62"/>
      <c r="J290" s="62"/>
      <c r="K290" s="62"/>
    </row>
    <row r="291" spans="2:11" ht="9">
      <c r="B291" s="62"/>
      <c r="C291" s="67"/>
      <c r="D291" s="62"/>
      <c r="E291" s="67"/>
      <c r="F291" s="62"/>
      <c r="G291" s="62"/>
      <c r="H291" s="62"/>
      <c r="I291" s="62"/>
      <c r="J291" s="62"/>
      <c r="K291" s="62"/>
    </row>
    <row r="292" spans="2:11" ht="9">
      <c r="B292" s="62"/>
      <c r="C292" s="67"/>
      <c r="D292" s="62"/>
      <c r="E292" s="67"/>
      <c r="F292" s="62"/>
      <c r="G292" s="62"/>
      <c r="H292" s="62"/>
      <c r="I292" s="62"/>
      <c r="J292" s="62"/>
      <c r="K292" s="62"/>
    </row>
    <row r="293" spans="2:11" ht="9">
      <c r="B293" s="62"/>
      <c r="C293" s="67"/>
      <c r="D293" s="62"/>
      <c r="E293" s="67"/>
      <c r="F293" s="62"/>
      <c r="G293" s="62"/>
      <c r="H293" s="62"/>
      <c r="I293" s="62"/>
      <c r="J293" s="62"/>
      <c r="K293" s="62"/>
    </row>
    <row r="294" spans="2:11" ht="9">
      <c r="B294" s="62"/>
      <c r="C294" s="67"/>
      <c r="D294" s="62"/>
      <c r="E294" s="67"/>
      <c r="F294" s="62"/>
      <c r="G294" s="62"/>
      <c r="H294" s="62"/>
      <c r="I294" s="62"/>
      <c r="J294" s="62"/>
      <c r="K294" s="62"/>
    </row>
    <row r="295" spans="2:11" ht="9">
      <c r="B295" s="62"/>
      <c r="C295" s="67"/>
      <c r="D295" s="62"/>
      <c r="E295" s="67"/>
      <c r="F295" s="62"/>
      <c r="G295" s="62"/>
      <c r="H295" s="62"/>
      <c r="I295" s="62"/>
      <c r="J295" s="62"/>
      <c r="K295" s="62"/>
    </row>
    <row r="296" spans="2:11" ht="9">
      <c r="B296" s="62"/>
      <c r="C296" s="67"/>
      <c r="D296" s="62"/>
      <c r="E296" s="67"/>
      <c r="F296" s="62"/>
      <c r="G296" s="62"/>
      <c r="H296" s="62"/>
      <c r="I296" s="62"/>
      <c r="J296" s="62"/>
      <c r="K296" s="62"/>
    </row>
    <row r="297" spans="2:11" ht="9">
      <c r="B297" s="62"/>
      <c r="C297" s="67"/>
      <c r="D297" s="62"/>
      <c r="E297" s="67"/>
      <c r="F297" s="62"/>
      <c r="G297" s="62"/>
      <c r="H297" s="62"/>
      <c r="I297" s="62"/>
      <c r="J297" s="62"/>
      <c r="K297" s="62"/>
    </row>
    <row r="298" spans="2:11" ht="9">
      <c r="B298" s="62"/>
      <c r="C298" s="67"/>
      <c r="D298" s="62"/>
      <c r="E298" s="67"/>
      <c r="F298" s="62"/>
      <c r="G298" s="62"/>
      <c r="H298" s="62"/>
      <c r="I298" s="62"/>
      <c r="J298" s="62"/>
      <c r="K298" s="62"/>
    </row>
    <row r="299" spans="2:11" ht="9">
      <c r="B299" s="62"/>
      <c r="C299" s="67"/>
      <c r="D299" s="62"/>
      <c r="E299" s="67"/>
      <c r="F299" s="62"/>
      <c r="G299" s="62"/>
      <c r="H299" s="62"/>
      <c r="I299" s="62"/>
      <c r="J299" s="62"/>
      <c r="K299" s="62"/>
    </row>
    <row r="300" spans="2:11" ht="9">
      <c r="B300" s="62"/>
      <c r="C300" s="67"/>
      <c r="D300" s="62"/>
      <c r="E300" s="67"/>
      <c r="F300" s="62"/>
      <c r="G300" s="62"/>
      <c r="H300" s="62"/>
      <c r="I300" s="62"/>
      <c r="J300" s="62"/>
      <c r="K300" s="62"/>
    </row>
    <row r="301" spans="2:11" ht="9">
      <c r="B301" s="62"/>
      <c r="C301" s="67"/>
      <c r="D301" s="62"/>
      <c r="E301" s="67"/>
      <c r="F301" s="62"/>
      <c r="G301" s="62"/>
      <c r="H301" s="62"/>
      <c r="I301" s="62"/>
      <c r="J301" s="62"/>
      <c r="K301" s="62"/>
    </row>
    <row r="302" spans="2:11" ht="9">
      <c r="B302" s="62"/>
      <c r="C302" s="67"/>
      <c r="D302" s="62"/>
      <c r="E302" s="67"/>
      <c r="F302" s="62"/>
      <c r="G302" s="62"/>
      <c r="H302" s="62"/>
      <c r="I302" s="62"/>
      <c r="J302" s="62"/>
      <c r="K302" s="62"/>
    </row>
    <row r="303" spans="2:11" ht="9">
      <c r="B303" s="62"/>
      <c r="C303" s="67"/>
      <c r="D303" s="62"/>
      <c r="E303" s="67"/>
      <c r="F303" s="62"/>
      <c r="G303" s="62"/>
      <c r="H303" s="62"/>
      <c r="I303" s="62"/>
      <c r="J303" s="62"/>
      <c r="K303" s="62"/>
    </row>
    <row r="304" spans="2:11" ht="9">
      <c r="B304" s="62"/>
      <c r="C304" s="67"/>
      <c r="D304" s="62"/>
      <c r="E304" s="67"/>
      <c r="F304" s="62"/>
      <c r="G304" s="62"/>
      <c r="H304" s="62"/>
      <c r="I304" s="62"/>
      <c r="J304" s="62"/>
      <c r="K304" s="62"/>
    </row>
    <row r="305" spans="2:11" ht="9">
      <c r="B305" s="62"/>
      <c r="C305" s="67"/>
      <c r="D305" s="62"/>
      <c r="E305" s="67"/>
      <c r="F305" s="62"/>
      <c r="G305" s="62"/>
      <c r="H305" s="62"/>
      <c r="I305" s="62"/>
      <c r="J305" s="62"/>
      <c r="K305" s="62"/>
    </row>
    <row r="306" spans="2:11" ht="9">
      <c r="B306" s="62"/>
      <c r="C306" s="67"/>
      <c r="D306" s="62"/>
      <c r="E306" s="67"/>
      <c r="F306" s="62"/>
      <c r="G306" s="62"/>
      <c r="H306" s="62"/>
      <c r="I306" s="62"/>
      <c r="J306" s="62"/>
      <c r="K306" s="62"/>
    </row>
    <row r="307" spans="2:11" ht="9">
      <c r="B307" s="62"/>
      <c r="C307" s="67"/>
      <c r="D307" s="62"/>
      <c r="E307" s="67"/>
      <c r="F307" s="62"/>
      <c r="G307" s="62"/>
      <c r="H307" s="62"/>
      <c r="I307" s="62"/>
      <c r="J307" s="62"/>
      <c r="K307" s="62"/>
    </row>
    <row r="308" spans="2:11" ht="9">
      <c r="B308" s="62"/>
      <c r="C308" s="67"/>
      <c r="D308" s="62"/>
      <c r="E308" s="67"/>
      <c r="F308" s="62"/>
      <c r="G308" s="62"/>
      <c r="H308" s="62"/>
      <c r="I308" s="62"/>
      <c r="J308" s="62"/>
      <c r="K308" s="62"/>
    </row>
    <row r="309" spans="2:11" ht="9">
      <c r="B309" s="62"/>
      <c r="C309" s="67"/>
      <c r="D309" s="62"/>
      <c r="E309" s="67"/>
      <c r="F309" s="62"/>
      <c r="G309" s="62"/>
      <c r="H309" s="62"/>
      <c r="I309" s="62"/>
      <c r="J309" s="62"/>
      <c r="K309" s="62"/>
    </row>
    <row r="310" spans="2:11" ht="9">
      <c r="B310" s="62"/>
      <c r="C310" s="67"/>
      <c r="D310" s="62"/>
      <c r="E310" s="67"/>
      <c r="F310" s="62"/>
      <c r="G310" s="62"/>
      <c r="H310" s="62"/>
      <c r="I310" s="62"/>
      <c r="J310" s="62"/>
      <c r="K310" s="62"/>
    </row>
    <row r="311" spans="2:11" ht="9">
      <c r="B311" s="62"/>
      <c r="C311" s="67"/>
      <c r="D311" s="62"/>
      <c r="E311" s="67"/>
      <c r="F311" s="62"/>
      <c r="G311" s="62"/>
      <c r="H311" s="62"/>
      <c r="I311" s="62"/>
      <c r="J311" s="62"/>
      <c r="K311" s="62"/>
    </row>
  </sheetData>
  <mergeCells count="99">
    <mergeCell ref="B110:F110"/>
    <mergeCell ref="B108:C108"/>
    <mergeCell ref="B115:J115"/>
    <mergeCell ref="B2:K2"/>
    <mergeCell ref="C20:C22"/>
    <mergeCell ref="K20:K22"/>
    <mergeCell ref="C41:C49"/>
    <mergeCell ref="C38:C40"/>
    <mergeCell ref="K38:K40"/>
    <mergeCell ref="F39:J39"/>
    <mergeCell ref="B38:B49"/>
    <mergeCell ref="C14:C16"/>
    <mergeCell ref="C17:C19"/>
    <mergeCell ref="G8:I8"/>
    <mergeCell ref="F9:J9"/>
    <mergeCell ref="B23:B37"/>
    <mergeCell ref="K41:K49"/>
    <mergeCell ref="K11:K19"/>
    <mergeCell ref="K5:K10"/>
    <mergeCell ref="F6:J6"/>
    <mergeCell ref="K32:K37"/>
    <mergeCell ref="B3:B4"/>
    <mergeCell ref="K23:K28"/>
    <mergeCell ref="F24:J24"/>
    <mergeCell ref="K29:K31"/>
    <mergeCell ref="K3:K4"/>
    <mergeCell ref="F3:J3"/>
    <mergeCell ref="F27:J27"/>
    <mergeCell ref="B5:B22"/>
    <mergeCell ref="C3:C4"/>
    <mergeCell ref="D3:D4"/>
    <mergeCell ref="B56:B64"/>
    <mergeCell ref="C56:C58"/>
    <mergeCell ref="K56:K58"/>
    <mergeCell ref="F57:J57"/>
    <mergeCell ref="C59:C61"/>
    <mergeCell ref="K59:K61"/>
    <mergeCell ref="K53:K55"/>
    <mergeCell ref="C11:C13"/>
    <mergeCell ref="C50:C52"/>
    <mergeCell ref="C62:C64"/>
    <mergeCell ref="K62:K64"/>
    <mergeCell ref="K50:K52"/>
    <mergeCell ref="C26:C28"/>
    <mergeCell ref="C29:C31"/>
    <mergeCell ref="C35:C37"/>
    <mergeCell ref="C32:C34"/>
    <mergeCell ref="C96:C98"/>
    <mergeCell ref="K96:K98"/>
    <mergeCell ref="F97:J97"/>
    <mergeCell ref="K90:K95"/>
    <mergeCell ref="C99:C101"/>
    <mergeCell ref="K99:K101"/>
    <mergeCell ref="C102:C104"/>
    <mergeCell ref="K102:K104"/>
    <mergeCell ref="D73:D74"/>
    <mergeCell ref="C65:C67"/>
    <mergeCell ref="K65:K67"/>
    <mergeCell ref="C68:C70"/>
    <mergeCell ref="K68:K70"/>
    <mergeCell ref="G73:G74"/>
    <mergeCell ref="H73:H74"/>
    <mergeCell ref="I73:I74"/>
    <mergeCell ref="J73:J74"/>
    <mergeCell ref="K71:K74"/>
    <mergeCell ref="E3:E4"/>
    <mergeCell ref="C23:C25"/>
    <mergeCell ref="C5:C7"/>
    <mergeCell ref="C8:C10"/>
    <mergeCell ref="C75:C77"/>
    <mergeCell ref="B50:B55"/>
    <mergeCell ref="F51:J51"/>
    <mergeCell ref="C53:C55"/>
    <mergeCell ref="B65:B71"/>
    <mergeCell ref="C71:C74"/>
    <mergeCell ref="B74:B95"/>
    <mergeCell ref="E73:E74"/>
    <mergeCell ref="F72:J72"/>
    <mergeCell ref="F73:F74"/>
    <mergeCell ref="B96:B104"/>
    <mergeCell ref="K75:K89"/>
    <mergeCell ref="C78:C80"/>
    <mergeCell ref="B105:B107"/>
    <mergeCell ref="C90:C95"/>
    <mergeCell ref="C81:C83"/>
    <mergeCell ref="C84:C86"/>
    <mergeCell ref="C87:C89"/>
    <mergeCell ref="C105:C107"/>
    <mergeCell ref="K105:K107"/>
    <mergeCell ref="A3:A4"/>
    <mergeCell ref="A5:A22"/>
    <mergeCell ref="A23:A37"/>
    <mergeCell ref="A38:A49"/>
    <mergeCell ref="A96:A104"/>
    <mergeCell ref="A105:A107"/>
    <mergeCell ref="A50:A55"/>
    <mergeCell ref="A56:A64"/>
    <mergeCell ref="A65:A71"/>
    <mergeCell ref="A74:A95"/>
  </mergeCells>
  <printOptions horizontalCentered="1" verticalCentered="1"/>
  <pageMargins left="0.1968503937007874" right="0.1968503937007874" top="0.4724409448818898" bottom="0.3937007874015748" header="0" footer="0"/>
  <pageSetup horizontalDpi="600" verticalDpi="600" orientation="landscape" paperSize="9" scale="83" r:id="rId3"/>
  <drawing r:id="rId1"/>
  <legacyDrawingHF r:id="rId2"/>
</worksheet>
</file>

<file path=xl/worksheets/sheet5.xml><?xml version="1.0" encoding="utf-8"?>
<worksheet xmlns="http://schemas.openxmlformats.org/spreadsheetml/2006/main" xmlns:r="http://schemas.openxmlformats.org/officeDocument/2006/relationships">
  <sheetPr>
    <tabColor indexed="50"/>
  </sheetPr>
  <dimension ref="A2:P176"/>
  <sheetViews>
    <sheetView workbookViewId="0" topLeftCell="A1">
      <selection activeCell="B22" sqref="B22:B23"/>
    </sheetView>
  </sheetViews>
  <sheetFormatPr defaultColWidth="11.421875" defaultRowHeight="12.75"/>
  <cols>
    <col min="1" max="1" width="3.57421875" style="0" bestFit="1" customWidth="1"/>
    <col min="2" max="2" width="19.57421875" style="0" customWidth="1"/>
    <col min="3" max="3" width="22.7109375" style="0" customWidth="1"/>
    <col min="4" max="4" width="31.140625" style="0" customWidth="1"/>
    <col min="5" max="7" width="13.00390625" style="0" customWidth="1"/>
    <col min="8" max="8" width="13.57421875" style="0" customWidth="1"/>
    <col min="9" max="9" width="13.00390625" style="0" customWidth="1"/>
    <col min="10" max="10" width="13.57421875" style="0" customWidth="1"/>
  </cols>
  <sheetData>
    <row r="1" ht="64.5" customHeight="1"/>
    <row r="2" spans="2:16" ht="21" customHeight="1" thickBot="1">
      <c r="B2" s="191" t="s">
        <v>161</v>
      </c>
      <c r="C2" s="191"/>
      <c r="D2" s="191"/>
      <c r="E2" s="191"/>
      <c r="F2" s="191"/>
      <c r="G2" s="191"/>
      <c r="H2" s="191"/>
      <c r="I2" s="191"/>
      <c r="J2" s="191"/>
      <c r="K2" s="191"/>
      <c r="L2" s="18"/>
      <c r="M2" s="18"/>
      <c r="N2" s="18"/>
      <c r="O2" s="18"/>
      <c r="P2" s="18"/>
    </row>
    <row r="3" spans="1:16" ht="25.5" customHeight="1">
      <c r="A3" s="185" t="s">
        <v>69</v>
      </c>
      <c r="B3" s="196" t="s">
        <v>277</v>
      </c>
      <c r="C3" s="194" t="s">
        <v>278</v>
      </c>
      <c r="D3" s="194" t="s">
        <v>324</v>
      </c>
      <c r="E3" s="194" t="s">
        <v>46</v>
      </c>
      <c r="F3" s="194"/>
      <c r="G3" s="194"/>
      <c r="H3" s="194"/>
      <c r="I3" s="194"/>
      <c r="J3" s="68"/>
      <c r="K3" s="194" t="s">
        <v>281</v>
      </c>
      <c r="L3" s="18"/>
      <c r="M3" s="18"/>
      <c r="N3" s="18"/>
      <c r="O3" s="18"/>
      <c r="P3" s="18"/>
    </row>
    <row r="4" spans="1:16" ht="25.5" customHeight="1">
      <c r="A4" s="186"/>
      <c r="B4" s="197"/>
      <c r="C4" s="195"/>
      <c r="D4" s="195"/>
      <c r="E4" s="69">
        <v>2007</v>
      </c>
      <c r="F4" s="69">
        <v>2008</v>
      </c>
      <c r="G4" s="69">
        <v>2009</v>
      </c>
      <c r="H4" s="69">
        <v>2010</v>
      </c>
      <c r="I4" s="69">
        <v>2011</v>
      </c>
      <c r="J4" s="69" t="s">
        <v>361</v>
      </c>
      <c r="K4" s="195"/>
      <c r="L4" s="18"/>
      <c r="M4" s="18"/>
      <c r="N4" s="18"/>
      <c r="O4" s="18"/>
      <c r="P4" s="18"/>
    </row>
    <row r="5" spans="1:16" ht="18">
      <c r="A5" s="184">
        <v>1</v>
      </c>
      <c r="B5" s="135" t="s">
        <v>72</v>
      </c>
      <c r="C5" s="170" t="s">
        <v>282</v>
      </c>
      <c r="D5" s="29" t="s">
        <v>190</v>
      </c>
      <c r="E5" s="27">
        <v>4425036</v>
      </c>
      <c r="F5" s="27">
        <v>7957837</v>
      </c>
      <c r="G5" s="27">
        <v>8116993</v>
      </c>
      <c r="H5" s="27">
        <v>8279334</v>
      </c>
      <c r="I5" s="27">
        <v>8279334</v>
      </c>
      <c r="J5" s="27">
        <f aca="true" t="shared" si="0" ref="J5:J19">SUM(E5:I5)</f>
        <v>37058534</v>
      </c>
      <c r="K5" s="188" t="s">
        <v>285</v>
      </c>
      <c r="L5" s="18"/>
      <c r="M5" s="18"/>
      <c r="N5" s="18"/>
      <c r="O5" s="18"/>
      <c r="P5" s="18"/>
    </row>
    <row r="6" spans="1:16" ht="27">
      <c r="A6" s="184"/>
      <c r="B6" s="135"/>
      <c r="C6" s="170"/>
      <c r="D6" s="29" t="s">
        <v>325</v>
      </c>
      <c r="E6" s="27">
        <v>8358300</v>
      </c>
      <c r="F6" s="27">
        <v>8358300</v>
      </c>
      <c r="G6" s="27">
        <v>8525466</v>
      </c>
      <c r="H6" s="27">
        <v>8695975</v>
      </c>
      <c r="I6" s="27">
        <v>8695975</v>
      </c>
      <c r="J6" s="27">
        <f t="shared" si="0"/>
        <v>42634016</v>
      </c>
      <c r="K6" s="188"/>
      <c r="L6" s="18"/>
      <c r="M6" s="18"/>
      <c r="N6" s="18"/>
      <c r="O6" s="18"/>
      <c r="P6" s="18"/>
    </row>
    <row r="7" spans="1:16" ht="27">
      <c r="A7" s="184"/>
      <c r="B7" s="135"/>
      <c r="C7" s="170"/>
      <c r="D7" s="29" t="s">
        <v>191</v>
      </c>
      <c r="E7" s="27">
        <v>2025035</v>
      </c>
      <c r="F7" s="27">
        <v>1782707</v>
      </c>
      <c r="G7" s="27">
        <v>1818361</v>
      </c>
      <c r="H7" s="27">
        <v>1854728</v>
      </c>
      <c r="I7" s="27">
        <v>1854728</v>
      </c>
      <c r="J7" s="27">
        <f t="shared" si="0"/>
        <v>9335559</v>
      </c>
      <c r="K7" s="188"/>
      <c r="L7" s="18"/>
      <c r="M7" s="18"/>
      <c r="N7" s="18"/>
      <c r="O7" s="18"/>
      <c r="P7" s="18"/>
    </row>
    <row r="8" spans="1:16" ht="18">
      <c r="A8" s="184"/>
      <c r="B8" s="135"/>
      <c r="C8" s="170" t="s">
        <v>290</v>
      </c>
      <c r="D8" s="29" t="s">
        <v>326</v>
      </c>
      <c r="E8" s="27">
        <v>400000</v>
      </c>
      <c r="F8" s="27">
        <v>323076</v>
      </c>
      <c r="G8" s="27">
        <v>329538</v>
      </c>
      <c r="H8" s="27">
        <v>336128</v>
      </c>
      <c r="I8" s="27">
        <v>336128</v>
      </c>
      <c r="J8" s="27">
        <f t="shared" si="0"/>
        <v>1724870</v>
      </c>
      <c r="K8" s="188"/>
      <c r="L8" s="18"/>
      <c r="M8" s="18"/>
      <c r="N8" s="18"/>
      <c r="O8" s="18"/>
      <c r="P8" s="18"/>
    </row>
    <row r="9" spans="1:16" ht="27">
      <c r="A9" s="184"/>
      <c r="B9" s="135"/>
      <c r="C9" s="170"/>
      <c r="D9" s="29" t="s">
        <v>327</v>
      </c>
      <c r="E9" s="27">
        <v>6966426</v>
      </c>
      <c r="F9" s="27">
        <v>6398470</v>
      </c>
      <c r="G9" s="27">
        <v>6526439</v>
      </c>
      <c r="H9" s="27">
        <v>6656968</v>
      </c>
      <c r="I9" s="27">
        <v>6656968</v>
      </c>
      <c r="J9" s="27">
        <f t="shared" si="0"/>
        <v>33205271</v>
      </c>
      <c r="K9" s="188"/>
      <c r="L9" s="18"/>
      <c r="M9" s="18"/>
      <c r="N9" s="18"/>
      <c r="O9" s="18"/>
      <c r="P9" s="18"/>
    </row>
    <row r="10" spans="1:16" ht="27">
      <c r="A10" s="184"/>
      <c r="B10" s="135"/>
      <c r="C10" s="170" t="s">
        <v>292</v>
      </c>
      <c r="D10" s="29" t="s">
        <v>192</v>
      </c>
      <c r="E10" s="27">
        <v>8125924</v>
      </c>
      <c r="F10" s="27">
        <v>8035714</v>
      </c>
      <c r="G10" s="27">
        <v>8196428</v>
      </c>
      <c r="H10" s="27">
        <v>8360357</v>
      </c>
      <c r="I10" s="27">
        <v>8360357</v>
      </c>
      <c r="J10" s="27">
        <f t="shared" si="0"/>
        <v>41078780</v>
      </c>
      <c r="K10" s="188"/>
      <c r="L10" s="18"/>
      <c r="M10" s="18"/>
      <c r="N10" s="18"/>
      <c r="O10" s="18"/>
      <c r="P10" s="18"/>
    </row>
    <row r="11" spans="1:16" ht="27">
      <c r="A11" s="184"/>
      <c r="B11" s="135"/>
      <c r="C11" s="170"/>
      <c r="D11" s="29" t="s">
        <v>328</v>
      </c>
      <c r="E11" s="27">
        <v>8966126</v>
      </c>
      <c r="F11" s="27">
        <v>8690758</v>
      </c>
      <c r="G11" s="27">
        <v>8864573</v>
      </c>
      <c r="H11" s="27">
        <v>9041865</v>
      </c>
      <c r="I11" s="27">
        <v>9041865</v>
      </c>
      <c r="J11" s="27">
        <f t="shared" si="0"/>
        <v>44605187</v>
      </c>
      <c r="K11" s="188"/>
      <c r="L11" s="18"/>
      <c r="M11" s="18"/>
      <c r="N11" s="18"/>
      <c r="O11" s="18"/>
      <c r="P11" s="18"/>
    </row>
    <row r="12" spans="1:16" ht="18">
      <c r="A12" s="184"/>
      <c r="B12" s="135"/>
      <c r="C12" s="170"/>
      <c r="D12" s="29" t="s">
        <v>251</v>
      </c>
      <c r="E12" s="27">
        <v>0</v>
      </c>
      <c r="F12" s="27">
        <v>0</v>
      </c>
      <c r="G12" s="27">
        <v>25297400</v>
      </c>
      <c r="H12" s="27">
        <v>16776960</v>
      </c>
      <c r="I12" s="27">
        <v>12640600</v>
      </c>
      <c r="J12" s="27">
        <f t="shared" si="0"/>
        <v>54714960</v>
      </c>
      <c r="K12" s="188"/>
      <c r="L12" s="18"/>
      <c r="M12" s="18"/>
      <c r="N12" s="18"/>
      <c r="O12" s="18"/>
      <c r="P12" s="18"/>
    </row>
    <row r="13" spans="1:16" ht="45">
      <c r="A13" s="184"/>
      <c r="B13" s="135"/>
      <c r="C13" s="29" t="s">
        <v>294</v>
      </c>
      <c r="D13" s="29" t="s">
        <v>329</v>
      </c>
      <c r="E13" s="27">
        <v>62488346</v>
      </c>
      <c r="F13" s="27">
        <v>2170246.86</v>
      </c>
      <c r="G13" s="27">
        <v>2313483.15276</v>
      </c>
      <c r="H13" s="27">
        <v>2498668.1470769397</v>
      </c>
      <c r="I13" s="27">
        <v>2315653.39962</v>
      </c>
      <c r="J13" s="27">
        <f t="shared" si="0"/>
        <v>71786397.55945693</v>
      </c>
      <c r="K13" s="188" t="s">
        <v>295</v>
      </c>
      <c r="L13" s="18"/>
      <c r="M13" s="18"/>
      <c r="N13" s="18"/>
      <c r="O13" s="18"/>
      <c r="P13" s="18"/>
    </row>
    <row r="14" spans="1:16" ht="45">
      <c r="A14" s="184"/>
      <c r="B14" s="135"/>
      <c r="C14" s="29" t="s">
        <v>296</v>
      </c>
      <c r="D14" s="29" t="s">
        <v>330</v>
      </c>
      <c r="E14" s="27">
        <v>45312792</v>
      </c>
      <c r="F14" s="27">
        <v>1054045869</v>
      </c>
      <c r="G14" s="27">
        <v>1123612896.354</v>
      </c>
      <c r="H14" s="27">
        <v>1130991217.437</v>
      </c>
      <c r="I14" s="27">
        <v>1124666942.223</v>
      </c>
      <c r="J14" s="27">
        <f t="shared" si="0"/>
        <v>4478629717.014</v>
      </c>
      <c r="K14" s="188"/>
      <c r="L14" s="18"/>
      <c r="M14" s="18"/>
      <c r="N14" s="18"/>
      <c r="O14" s="18"/>
      <c r="P14" s="18"/>
    </row>
    <row r="15" spans="1:16" ht="36">
      <c r="A15" s="184"/>
      <c r="B15" s="135"/>
      <c r="C15" s="29" t="s">
        <v>297</v>
      </c>
      <c r="D15" s="29" t="s">
        <v>266</v>
      </c>
      <c r="E15" s="27">
        <v>99800</v>
      </c>
      <c r="F15" s="27">
        <v>100612</v>
      </c>
      <c r="G15" s="27">
        <v>126702</v>
      </c>
      <c r="H15" s="27">
        <v>129869</v>
      </c>
      <c r="I15" s="27">
        <v>129869</v>
      </c>
      <c r="J15" s="27">
        <f t="shared" si="0"/>
        <v>586852</v>
      </c>
      <c r="K15" s="76" t="s">
        <v>299</v>
      </c>
      <c r="L15" s="18"/>
      <c r="M15" s="18"/>
      <c r="N15" s="18"/>
      <c r="O15" s="18"/>
      <c r="P15" s="18"/>
    </row>
    <row r="16" spans="1:16" ht="12.75">
      <c r="A16" s="184">
        <v>2</v>
      </c>
      <c r="B16" s="135" t="s">
        <v>236</v>
      </c>
      <c r="C16" s="170" t="s">
        <v>301</v>
      </c>
      <c r="D16" s="29" t="s">
        <v>331</v>
      </c>
      <c r="E16" s="27">
        <v>0</v>
      </c>
      <c r="F16" s="27">
        <v>6954698</v>
      </c>
      <c r="G16" s="27">
        <v>7093791</v>
      </c>
      <c r="H16" s="27">
        <v>7235668</v>
      </c>
      <c r="I16" s="27">
        <v>7235668</v>
      </c>
      <c r="J16" s="27">
        <f t="shared" si="0"/>
        <v>28519825</v>
      </c>
      <c r="K16" s="188" t="s">
        <v>285</v>
      </c>
      <c r="L16" s="18"/>
      <c r="M16" s="18"/>
      <c r="N16" s="18"/>
      <c r="O16" s="18"/>
      <c r="P16" s="18"/>
    </row>
    <row r="17" spans="1:16" ht="18">
      <c r="A17" s="184"/>
      <c r="B17" s="135"/>
      <c r="C17" s="170"/>
      <c r="D17" s="29" t="s">
        <v>332</v>
      </c>
      <c r="E17" s="27">
        <v>0</v>
      </c>
      <c r="F17" s="27">
        <v>1571571</v>
      </c>
      <c r="G17" s="27">
        <v>1603003</v>
      </c>
      <c r="H17" s="27">
        <v>1635062</v>
      </c>
      <c r="I17" s="27">
        <v>1635062</v>
      </c>
      <c r="J17" s="27">
        <f t="shared" si="0"/>
        <v>6444698</v>
      </c>
      <c r="K17" s="188"/>
      <c r="L17" s="18"/>
      <c r="M17" s="18"/>
      <c r="N17" s="18"/>
      <c r="O17" s="18"/>
      <c r="P17" s="18"/>
    </row>
    <row r="18" spans="1:16" ht="18">
      <c r="A18" s="184"/>
      <c r="B18" s="135"/>
      <c r="C18" s="29" t="s">
        <v>303</v>
      </c>
      <c r="D18" s="29" t="s">
        <v>333</v>
      </c>
      <c r="E18" s="27">
        <v>146873052</v>
      </c>
      <c r="F18" s="28">
        <v>135058505</v>
      </c>
      <c r="G18" s="28">
        <v>143972366.33</v>
      </c>
      <c r="H18" s="27">
        <v>144917775.86499998</v>
      </c>
      <c r="I18" s="27">
        <v>144107424.83499998</v>
      </c>
      <c r="J18" s="27">
        <f t="shared" si="0"/>
        <v>714929124.03</v>
      </c>
      <c r="K18" s="188" t="s">
        <v>295</v>
      </c>
      <c r="L18" s="18"/>
      <c r="M18" s="18"/>
      <c r="N18" s="18"/>
      <c r="O18" s="18"/>
      <c r="P18" s="18"/>
    </row>
    <row r="19" spans="1:16" ht="27">
      <c r="A19" s="184"/>
      <c r="B19" s="135"/>
      <c r="C19" s="29" t="s">
        <v>304</v>
      </c>
      <c r="D19" s="29" t="s">
        <v>334</v>
      </c>
      <c r="E19" s="27">
        <v>53933244</v>
      </c>
      <c r="F19" s="28">
        <v>2055305.35</v>
      </c>
      <c r="G19" s="28">
        <v>2190955.5031000003</v>
      </c>
      <c r="H19" s="27">
        <v>2205342.64055</v>
      </c>
      <c r="I19" s="27">
        <v>2193010.80845</v>
      </c>
      <c r="J19" s="27">
        <f t="shared" si="0"/>
        <v>62577858.3021</v>
      </c>
      <c r="K19" s="188"/>
      <c r="L19" s="18"/>
      <c r="M19" s="18"/>
      <c r="N19" s="18"/>
      <c r="O19" s="18"/>
      <c r="P19" s="18"/>
    </row>
    <row r="20" spans="1:16" ht="36">
      <c r="A20" s="184"/>
      <c r="B20" s="135"/>
      <c r="C20" s="29" t="s">
        <v>38</v>
      </c>
      <c r="D20" s="29" t="s">
        <v>370</v>
      </c>
      <c r="E20" s="27" t="s">
        <v>157</v>
      </c>
      <c r="F20" s="27">
        <v>47838529</v>
      </c>
      <c r="G20" s="27">
        <v>50230456</v>
      </c>
      <c r="H20" s="27">
        <v>52741978</v>
      </c>
      <c r="I20" s="27">
        <v>55379077</v>
      </c>
      <c r="J20" s="27">
        <f>SUM(F20:I20)</f>
        <v>206190040</v>
      </c>
      <c r="K20" s="188" t="s">
        <v>162</v>
      </c>
      <c r="L20" s="18"/>
      <c r="M20" s="18"/>
      <c r="N20" s="18"/>
      <c r="O20" s="18"/>
      <c r="P20" s="18"/>
    </row>
    <row r="21" spans="1:16" ht="45">
      <c r="A21" s="184"/>
      <c r="B21" s="135"/>
      <c r="C21" s="29" t="s">
        <v>39</v>
      </c>
      <c r="D21" s="29" t="s">
        <v>372</v>
      </c>
      <c r="E21" s="27" t="s">
        <v>157</v>
      </c>
      <c r="F21" s="27">
        <v>82924907</v>
      </c>
      <c r="G21" s="27">
        <v>87071152</v>
      </c>
      <c r="H21" s="27">
        <v>91424710</v>
      </c>
      <c r="I21" s="27">
        <v>95995946</v>
      </c>
      <c r="J21" s="27">
        <f>SUM(F21:I21)</f>
        <v>357416715</v>
      </c>
      <c r="K21" s="188"/>
      <c r="L21" s="18"/>
      <c r="M21" s="18"/>
      <c r="N21" s="18"/>
      <c r="O21" s="18"/>
      <c r="P21" s="18"/>
    </row>
    <row r="22" spans="1:16" ht="45">
      <c r="A22" s="184">
        <v>3</v>
      </c>
      <c r="B22" s="145" t="s">
        <v>73</v>
      </c>
      <c r="C22" s="29" t="s">
        <v>335</v>
      </c>
      <c r="D22" s="29" t="s">
        <v>336</v>
      </c>
      <c r="E22" s="27">
        <v>112491513</v>
      </c>
      <c r="F22" s="28">
        <v>442587211</v>
      </c>
      <c r="G22" s="28">
        <v>471797966.926</v>
      </c>
      <c r="H22" s="27">
        <v>474896077.403</v>
      </c>
      <c r="I22" s="27">
        <v>472240554.13699996</v>
      </c>
      <c r="J22" s="27">
        <f aca="true" t="shared" si="1" ref="J22:J28">SUM(E22:I22)</f>
        <v>1974013322.466</v>
      </c>
      <c r="K22" s="76" t="s">
        <v>295</v>
      </c>
      <c r="L22" s="18"/>
      <c r="M22" s="18"/>
      <c r="N22" s="18"/>
      <c r="O22" s="18"/>
      <c r="P22" s="18"/>
    </row>
    <row r="23" spans="1:16" ht="27">
      <c r="A23" s="184"/>
      <c r="B23" s="145"/>
      <c r="C23" s="29" t="s">
        <v>272</v>
      </c>
      <c r="D23" s="29" t="s">
        <v>268</v>
      </c>
      <c r="E23" s="27">
        <v>20156552</v>
      </c>
      <c r="F23" s="38">
        <v>19721355</v>
      </c>
      <c r="G23" s="38">
        <v>20214389</v>
      </c>
      <c r="H23" s="38">
        <v>20719748</v>
      </c>
      <c r="I23" s="38">
        <v>20719748</v>
      </c>
      <c r="J23" s="38">
        <f t="shared" si="1"/>
        <v>101531792</v>
      </c>
      <c r="K23" s="76" t="s">
        <v>299</v>
      </c>
      <c r="L23" s="18"/>
      <c r="M23" s="18"/>
      <c r="N23" s="18"/>
      <c r="O23" s="18"/>
      <c r="P23" s="18"/>
    </row>
    <row r="24" spans="1:16" ht="27">
      <c r="A24" s="184">
        <v>4</v>
      </c>
      <c r="B24" s="145" t="s">
        <v>241</v>
      </c>
      <c r="C24" s="29" t="s">
        <v>307</v>
      </c>
      <c r="D24" s="29" t="s">
        <v>337</v>
      </c>
      <c r="E24" s="28">
        <v>13870909</v>
      </c>
      <c r="F24" s="28">
        <v>102717911</v>
      </c>
      <c r="G24" s="28">
        <v>109497293.126</v>
      </c>
      <c r="H24" s="27">
        <v>110216318.50299999</v>
      </c>
      <c r="I24" s="27">
        <v>109600011.037</v>
      </c>
      <c r="J24" s="27">
        <f>SUM(E24:I24)</f>
        <v>445902442.66599995</v>
      </c>
      <c r="K24" s="76" t="s">
        <v>295</v>
      </c>
      <c r="L24" s="18"/>
      <c r="M24" s="18"/>
      <c r="N24" s="18"/>
      <c r="O24" s="18"/>
      <c r="P24" s="18"/>
    </row>
    <row r="25" spans="1:16" ht="36">
      <c r="A25" s="184"/>
      <c r="B25" s="145"/>
      <c r="C25" s="29" t="s">
        <v>308</v>
      </c>
      <c r="D25" s="29" t="s">
        <v>269</v>
      </c>
      <c r="E25" s="27">
        <v>25056690</v>
      </c>
      <c r="F25" s="38">
        <v>28491016</v>
      </c>
      <c r="G25" s="38">
        <v>29203291</v>
      </c>
      <c r="H25" s="38">
        <v>29933374</v>
      </c>
      <c r="I25" s="38">
        <v>29933374</v>
      </c>
      <c r="J25" s="38">
        <f>SUM(E25:I25)</f>
        <v>142617745</v>
      </c>
      <c r="K25" s="76" t="s">
        <v>299</v>
      </c>
      <c r="L25" s="18"/>
      <c r="M25" s="18"/>
      <c r="N25" s="18"/>
      <c r="O25" s="18"/>
      <c r="P25" s="18"/>
    </row>
    <row r="26" spans="1:16" ht="27">
      <c r="A26" s="184">
        <v>5</v>
      </c>
      <c r="B26" s="145" t="s">
        <v>239</v>
      </c>
      <c r="C26" s="29" t="s">
        <v>310</v>
      </c>
      <c r="D26" s="29" t="s">
        <v>338</v>
      </c>
      <c r="E26" s="27">
        <v>88628516</v>
      </c>
      <c r="F26" s="27">
        <v>180905495</v>
      </c>
      <c r="G26" s="28">
        <v>192845257.67000002</v>
      </c>
      <c r="H26" s="27">
        <v>194111596.135</v>
      </c>
      <c r="I26" s="27">
        <v>193026163.165</v>
      </c>
      <c r="J26" s="27">
        <f t="shared" si="1"/>
        <v>849517027.97</v>
      </c>
      <c r="K26" s="32" t="s">
        <v>295</v>
      </c>
      <c r="L26" s="18"/>
      <c r="M26" s="18"/>
      <c r="N26" s="18"/>
      <c r="O26" s="18"/>
      <c r="P26" s="18"/>
    </row>
    <row r="27" spans="1:16" ht="45">
      <c r="A27" s="184"/>
      <c r="B27" s="145"/>
      <c r="C27" s="29" t="s">
        <v>311</v>
      </c>
      <c r="D27" s="29" t="s">
        <v>270</v>
      </c>
      <c r="E27" s="27">
        <v>289534</v>
      </c>
      <c r="F27" s="38">
        <v>343340</v>
      </c>
      <c r="G27" s="38">
        <v>351924</v>
      </c>
      <c r="H27" s="38">
        <v>360722</v>
      </c>
      <c r="I27" s="38">
        <v>360722</v>
      </c>
      <c r="J27" s="38">
        <f t="shared" si="1"/>
        <v>1706242</v>
      </c>
      <c r="K27" s="76" t="s">
        <v>299</v>
      </c>
      <c r="L27" s="18"/>
      <c r="M27" s="18"/>
      <c r="N27" s="18"/>
      <c r="O27" s="18"/>
      <c r="P27" s="18"/>
    </row>
    <row r="28" spans="1:16" ht="27">
      <c r="A28" s="184"/>
      <c r="B28" s="145"/>
      <c r="C28" s="29" t="s">
        <v>34</v>
      </c>
      <c r="D28" s="77" t="s">
        <v>37</v>
      </c>
      <c r="E28" s="27"/>
      <c r="F28" s="27">
        <v>250000</v>
      </c>
      <c r="G28" s="27">
        <v>262500</v>
      </c>
      <c r="H28" s="27">
        <v>275625</v>
      </c>
      <c r="I28" s="27">
        <v>289406</v>
      </c>
      <c r="J28" s="38">
        <f t="shared" si="1"/>
        <v>1077531</v>
      </c>
      <c r="K28" s="76" t="s">
        <v>40</v>
      </c>
      <c r="L28" s="18"/>
      <c r="M28" s="18"/>
      <c r="N28" s="18"/>
      <c r="O28" s="18"/>
      <c r="P28" s="18"/>
    </row>
    <row r="29" spans="1:16" ht="18">
      <c r="A29" s="184">
        <v>6</v>
      </c>
      <c r="B29" s="135" t="s">
        <v>243</v>
      </c>
      <c r="C29" s="170" t="s">
        <v>320</v>
      </c>
      <c r="D29" s="29" t="s">
        <v>351</v>
      </c>
      <c r="E29" s="27">
        <v>875564</v>
      </c>
      <c r="F29" s="27">
        <v>673203</v>
      </c>
      <c r="G29" s="27">
        <v>689667</v>
      </c>
      <c r="H29" s="27">
        <v>700400</v>
      </c>
      <c r="I29" s="27">
        <v>700400</v>
      </c>
      <c r="J29" s="27">
        <f>SUM(E29:I29)</f>
        <v>3639234</v>
      </c>
      <c r="K29" s="188" t="s">
        <v>285</v>
      </c>
      <c r="L29" s="18"/>
      <c r="M29" s="18"/>
      <c r="N29" s="18"/>
      <c r="O29" s="18"/>
      <c r="P29" s="18"/>
    </row>
    <row r="30" spans="1:16" ht="27">
      <c r="A30" s="184"/>
      <c r="B30" s="135"/>
      <c r="C30" s="170"/>
      <c r="D30" s="29" t="s">
        <v>352</v>
      </c>
      <c r="E30" s="27">
        <v>7781875</v>
      </c>
      <c r="F30" s="27">
        <v>5755045</v>
      </c>
      <c r="G30" s="27">
        <v>5870146</v>
      </c>
      <c r="H30" s="27">
        <v>5987549</v>
      </c>
      <c r="I30" s="27">
        <v>5987549</v>
      </c>
      <c r="J30" s="27">
        <f>SUM(E30:I30)</f>
        <v>31382164</v>
      </c>
      <c r="K30" s="188"/>
      <c r="L30" s="18"/>
      <c r="M30" s="18"/>
      <c r="N30" s="18"/>
      <c r="O30" s="18"/>
      <c r="P30" s="18"/>
    </row>
    <row r="31" spans="1:16" ht="18">
      <c r="A31" s="184"/>
      <c r="B31" s="135"/>
      <c r="C31" s="170"/>
      <c r="D31" s="29" t="s">
        <v>353</v>
      </c>
      <c r="E31" s="27">
        <v>16760469</v>
      </c>
      <c r="F31" s="27">
        <v>11052772</v>
      </c>
      <c r="G31" s="27">
        <v>11273827</v>
      </c>
      <c r="H31" s="27">
        <v>11499304</v>
      </c>
      <c r="I31" s="27">
        <v>11499304</v>
      </c>
      <c r="J31" s="27">
        <f>SUM(E31:I31)</f>
        <v>62085676</v>
      </c>
      <c r="K31" s="188"/>
      <c r="L31" s="18"/>
      <c r="M31" s="18"/>
      <c r="N31" s="18"/>
      <c r="O31" s="18"/>
      <c r="P31" s="18"/>
    </row>
    <row r="32" spans="1:16" ht="54">
      <c r="A32" s="184"/>
      <c r="B32" s="135"/>
      <c r="C32" s="29" t="s">
        <v>22</v>
      </c>
      <c r="D32" s="29" t="s">
        <v>254</v>
      </c>
      <c r="E32" s="27" t="s">
        <v>247</v>
      </c>
      <c r="F32" s="27" t="s">
        <v>247</v>
      </c>
      <c r="G32" s="27">
        <v>200000</v>
      </c>
      <c r="H32" s="27">
        <v>150000</v>
      </c>
      <c r="I32" s="27">
        <v>150000</v>
      </c>
      <c r="J32" s="27">
        <f>SUM(E32:I32)</f>
        <v>500000</v>
      </c>
      <c r="K32" s="76" t="s">
        <v>299</v>
      </c>
      <c r="L32" s="18"/>
      <c r="M32" s="18"/>
      <c r="N32" s="18"/>
      <c r="O32" s="18"/>
      <c r="P32" s="18"/>
    </row>
    <row r="33" spans="1:16" ht="12.75">
      <c r="A33" s="184"/>
      <c r="B33" s="135"/>
      <c r="C33" s="170" t="s">
        <v>160</v>
      </c>
      <c r="D33" s="170" t="s">
        <v>350</v>
      </c>
      <c r="E33" s="189">
        <v>86285497</v>
      </c>
      <c r="F33" s="187">
        <v>48597380</v>
      </c>
      <c r="G33" s="187">
        <v>51804807.08</v>
      </c>
      <c r="H33" s="187">
        <v>52144988.74</v>
      </c>
      <c r="I33" s="187">
        <v>51853404.46</v>
      </c>
      <c r="J33" s="187">
        <f>SUM(E33:I33)</f>
        <v>290686077.28</v>
      </c>
      <c r="K33" s="188" t="s">
        <v>295</v>
      </c>
      <c r="L33" s="18"/>
      <c r="M33" s="18"/>
      <c r="N33" s="18"/>
      <c r="O33" s="18"/>
      <c r="P33" s="18"/>
    </row>
    <row r="34" spans="1:16" ht="27">
      <c r="A34" s="93">
        <v>7</v>
      </c>
      <c r="B34" s="21" t="s">
        <v>245</v>
      </c>
      <c r="C34" s="170"/>
      <c r="D34" s="170"/>
      <c r="E34" s="189"/>
      <c r="F34" s="187"/>
      <c r="G34" s="187"/>
      <c r="H34" s="187"/>
      <c r="I34" s="187"/>
      <c r="J34" s="187"/>
      <c r="K34" s="188"/>
      <c r="L34" s="18"/>
      <c r="M34" s="18"/>
      <c r="N34" s="18"/>
      <c r="O34" s="18"/>
      <c r="P34" s="18"/>
    </row>
    <row r="35" spans="1:16" ht="18">
      <c r="A35" s="93">
        <v>8</v>
      </c>
      <c r="B35" s="21" t="s">
        <v>246</v>
      </c>
      <c r="C35" s="170"/>
      <c r="D35" s="170"/>
      <c r="E35" s="189"/>
      <c r="F35" s="187"/>
      <c r="G35" s="187"/>
      <c r="H35" s="187"/>
      <c r="I35" s="187"/>
      <c r="J35" s="187"/>
      <c r="K35" s="188"/>
      <c r="L35" s="18"/>
      <c r="M35" s="18"/>
      <c r="N35" s="18"/>
      <c r="O35" s="18"/>
      <c r="P35" s="18"/>
    </row>
    <row r="36" spans="1:16" ht="12.75">
      <c r="A36" s="184">
        <v>9</v>
      </c>
      <c r="B36" s="135" t="s">
        <v>244</v>
      </c>
      <c r="C36" s="170"/>
      <c r="D36" s="170"/>
      <c r="E36" s="189"/>
      <c r="F36" s="187"/>
      <c r="G36" s="187"/>
      <c r="H36" s="187"/>
      <c r="I36" s="187"/>
      <c r="J36" s="187"/>
      <c r="K36" s="188"/>
      <c r="L36" s="18"/>
      <c r="M36" s="18"/>
      <c r="N36" s="18"/>
      <c r="O36" s="18"/>
      <c r="P36" s="18"/>
    </row>
    <row r="37" spans="1:16" ht="36">
      <c r="A37" s="184"/>
      <c r="B37" s="135"/>
      <c r="C37" s="170" t="s">
        <v>313</v>
      </c>
      <c r="D37" s="77" t="s">
        <v>342</v>
      </c>
      <c r="E37" s="78">
        <v>485444.6416539625</v>
      </c>
      <c r="F37" s="78">
        <v>550244.9966594044</v>
      </c>
      <c r="G37" s="78">
        <v>561249.8965925925</v>
      </c>
      <c r="H37" s="78">
        <v>572474.8945244444</v>
      </c>
      <c r="I37" s="78">
        <v>583924.3924149333</v>
      </c>
      <c r="J37" s="78">
        <f aca="true" t="shared" si="2" ref="J37:J54">SUM(E37:I37)</f>
        <v>2753338.821845337</v>
      </c>
      <c r="K37" s="188" t="s">
        <v>41</v>
      </c>
      <c r="L37" s="18"/>
      <c r="M37" s="18"/>
      <c r="N37" s="18"/>
      <c r="O37" s="18"/>
      <c r="P37" s="18"/>
    </row>
    <row r="38" spans="1:16" ht="18">
      <c r="A38" s="184"/>
      <c r="B38" s="135"/>
      <c r="C38" s="170"/>
      <c r="D38" s="77" t="s">
        <v>343</v>
      </c>
      <c r="E38" s="78">
        <v>392901.27766174433</v>
      </c>
      <c r="F38" s="78">
        <v>445348.33359757107</v>
      </c>
      <c r="G38" s="78">
        <v>454255.3002695225</v>
      </c>
      <c r="H38" s="78">
        <v>463340.40627491294</v>
      </c>
      <c r="I38" s="78">
        <v>472607.2144004112</v>
      </c>
      <c r="J38" s="78">
        <f t="shared" si="2"/>
        <v>2228452.532204162</v>
      </c>
      <c r="K38" s="188"/>
      <c r="L38" s="18"/>
      <c r="M38" s="18"/>
      <c r="N38" s="18"/>
      <c r="O38" s="18"/>
      <c r="P38" s="18"/>
    </row>
    <row r="39" spans="1:16" ht="18">
      <c r="A39" s="184"/>
      <c r="B39" s="135"/>
      <c r="C39" s="170"/>
      <c r="D39" s="77" t="s">
        <v>344</v>
      </c>
      <c r="E39" s="78">
        <v>967661.723614488</v>
      </c>
      <c r="F39" s="78">
        <v>1096831.5976535843</v>
      </c>
      <c r="G39" s="78">
        <v>1118768.2296066561</v>
      </c>
      <c r="H39" s="78">
        <v>1141143.5941987892</v>
      </c>
      <c r="I39" s="78">
        <v>1163966.466082765</v>
      </c>
      <c r="J39" s="78">
        <f t="shared" si="2"/>
        <v>5488371.611156283</v>
      </c>
      <c r="K39" s="188"/>
      <c r="L39" s="18"/>
      <c r="M39" s="18"/>
      <c r="N39" s="18"/>
      <c r="O39" s="18"/>
      <c r="P39" s="18"/>
    </row>
    <row r="40" spans="1:16" ht="27">
      <c r="A40" s="184"/>
      <c r="B40" s="135"/>
      <c r="C40" s="170"/>
      <c r="D40" s="77" t="s">
        <v>345</v>
      </c>
      <c r="E40" s="78">
        <v>316823.00006269343</v>
      </c>
      <c r="F40" s="78">
        <v>359114.62534050655</v>
      </c>
      <c r="G40" s="78">
        <v>366296.9178473167</v>
      </c>
      <c r="H40" s="78">
        <v>373622.85620426305</v>
      </c>
      <c r="I40" s="78">
        <v>381095.31332834833</v>
      </c>
      <c r="J40" s="78">
        <f t="shared" si="2"/>
        <v>1796952.7127831283</v>
      </c>
      <c r="K40" s="188"/>
      <c r="L40" s="18"/>
      <c r="M40" s="18"/>
      <c r="N40" s="18"/>
      <c r="O40" s="18"/>
      <c r="P40" s="18"/>
    </row>
    <row r="41" spans="1:16" ht="18">
      <c r="A41" s="184"/>
      <c r="B41" s="135"/>
      <c r="C41" s="170" t="s">
        <v>315</v>
      </c>
      <c r="D41" s="77" t="s">
        <v>346</v>
      </c>
      <c r="E41" s="78">
        <v>556278.450183607</v>
      </c>
      <c r="F41" s="78">
        <v>630534.1694989105</v>
      </c>
      <c r="G41" s="78">
        <v>643144.8528888888</v>
      </c>
      <c r="H41" s="78">
        <v>656007.7499466665</v>
      </c>
      <c r="I41" s="78">
        <v>669127.9049455998</v>
      </c>
      <c r="J41" s="78">
        <f t="shared" si="2"/>
        <v>3155093.127463673</v>
      </c>
      <c r="K41" s="188"/>
      <c r="L41" s="18"/>
      <c r="M41" s="18"/>
      <c r="N41" s="18"/>
      <c r="O41" s="18"/>
      <c r="P41" s="18"/>
    </row>
    <row r="42" spans="1:16" ht="27">
      <c r="A42" s="184"/>
      <c r="B42" s="135"/>
      <c r="C42" s="170"/>
      <c r="D42" s="77" t="s">
        <v>163</v>
      </c>
      <c r="E42" s="78">
        <v>840574.1666248792</v>
      </c>
      <c r="F42" s="78">
        <v>952779.5546998451</v>
      </c>
      <c r="G42" s="78">
        <v>971835.145793842</v>
      </c>
      <c r="H42" s="78">
        <v>991271.8487097189</v>
      </c>
      <c r="I42" s="78">
        <v>1011097.2856839133</v>
      </c>
      <c r="J42" s="78">
        <f t="shared" si="2"/>
        <v>4767558.001512199</v>
      </c>
      <c r="K42" s="188"/>
      <c r="L42" s="18"/>
      <c r="M42" s="18"/>
      <c r="N42" s="18"/>
      <c r="O42" s="18"/>
      <c r="P42" s="18"/>
    </row>
    <row r="43" spans="1:16" ht="27">
      <c r="A43" s="184"/>
      <c r="B43" s="135"/>
      <c r="C43" s="170"/>
      <c r="D43" s="77" t="s">
        <v>164</v>
      </c>
      <c r="E43" s="78">
        <v>478152.3501704138</v>
      </c>
      <c r="F43" s="78">
        <v>541979.2819749586</v>
      </c>
      <c r="G43" s="78">
        <v>552818.8676144577</v>
      </c>
      <c r="H43" s="78">
        <v>563875.2449667469</v>
      </c>
      <c r="I43" s="78">
        <v>575152.7498660819</v>
      </c>
      <c r="J43" s="78">
        <f t="shared" si="2"/>
        <v>2711978.4945926587</v>
      </c>
      <c r="K43" s="188"/>
      <c r="L43" s="18"/>
      <c r="M43" s="18"/>
      <c r="N43" s="18"/>
      <c r="O43" s="18"/>
      <c r="P43" s="18"/>
    </row>
    <row r="44" spans="1:16" ht="18">
      <c r="A44" s="184"/>
      <c r="B44" s="135"/>
      <c r="C44" s="170"/>
      <c r="D44" s="77" t="s">
        <v>165</v>
      </c>
      <c r="E44" s="78">
        <v>340783.9305278812</v>
      </c>
      <c r="F44" s="78">
        <v>386274.0189612763</v>
      </c>
      <c r="G44" s="78">
        <v>393999.4993405018</v>
      </c>
      <c r="H44" s="78">
        <v>401879.4893273118</v>
      </c>
      <c r="I44" s="78">
        <v>409917.07911385805</v>
      </c>
      <c r="J44" s="78">
        <f t="shared" si="2"/>
        <v>1932854.017270829</v>
      </c>
      <c r="K44" s="188"/>
      <c r="L44" s="18"/>
      <c r="M44" s="18"/>
      <c r="N44" s="18"/>
      <c r="O44" s="18"/>
      <c r="P44" s="18"/>
    </row>
    <row r="45" spans="1:16" ht="18">
      <c r="A45" s="184"/>
      <c r="B45" s="135"/>
      <c r="C45" s="170" t="s">
        <v>316</v>
      </c>
      <c r="D45" s="29" t="s">
        <v>166</v>
      </c>
      <c r="E45" s="78">
        <v>701428.3583053167</v>
      </c>
      <c r="F45" s="78">
        <v>795059.6454366487</v>
      </c>
      <c r="G45" s="78">
        <v>810960.8383453818</v>
      </c>
      <c r="H45" s="78">
        <v>827180.0551122894</v>
      </c>
      <c r="I45" s="78">
        <v>843723.6562145352</v>
      </c>
      <c r="J45" s="78">
        <f t="shared" si="2"/>
        <v>3978352.5534141716</v>
      </c>
      <c r="K45" s="188"/>
      <c r="L45" s="18"/>
      <c r="M45" s="18"/>
      <c r="N45" s="18"/>
      <c r="O45" s="18"/>
      <c r="P45" s="18"/>
    </row>
    <row r="46" spans="1:16" ht="18">
      <c r="A46" s="184"/>
      <c r="B46" s="135"/>
      <c r="C46" s="170"/>
      <c r="D46" s="29" t="s">
        <v>167</v>
      </c>
      <c r="E46" s="78">
        <v>348258.72928360174</v>
      </c>
      <c r="F46" s="78">
        <v>394746.6031932452</v>
      </c>
      <c r="G46" s="78">
        <v>402641.5352571101</v>
      </c>
      <c r="H46" s="78">
        <v>410694.3659622523</v>
      </c>
      <c r="I46" s="78">
        <v>418908.25328149734</v>
      </c>
      <c r="J46" s="78">
        <f t="shared" si="2"/>
        <v>1975249.4869777067</v>
      </c>
      <c r="K46" s="188"/>
      <c r="L46" s="18"/>
      <c r="M46" s="18"/>
      <c r="N46" s="18"/>
      <c r="O46" s="18"/>
      <c r="P46" s="18"/>
    </row>
    <row r="47" spans="1:16" ht="18">
      <c r="A47" s="184"/>
      <c r="B47" s="135"/>
      <c r="C47" s="170"/>
      <c r="D47" s="29" t="s">
        <v>168</v>
      </c>
      <c r="E47" s="78">
        <v>225896.49078844607</v>
      </c>
      <c r="F47" s="78">
        <v>256050.64543664857</v>
      </c>
      <c r="G47" s="78">
        <v>261171.65834538155</v>
      </c>
      <c r="H47" s="78">
        <v>266395.0915122892</v>
      </c>
      <c r="I47" s="78">
        <v>271722.993342535</v>
      </c>
      <c r="J47" s="78">
        <f t="shared" si="2"/>
        <v>1281236.8794253003</v>
      </c>
      <c r="K47" s="188"/>
      <c r="L47" s="18"/>
      <c r="M47" s="18"/>
      <c r="N47" s="18"/>
      <c r="O47" s="18"/>
      <c r="P47" s="18"/>
    </row>
    <row r="48" spans="1:16" ht="18">
      <c r="A48" s="184"/>
      <c r="B48" s="135"/>
      <c r="C48" s="170" t="s">
        <v>318</v>
      </c>
      <c r="D48" s="29" t="s">
        <v>347</v>
      </c>
      <c r="E48" s="78">
        <v>328334.5418568018</v>
      </c>
      <c r="F48" s="78">
        <v>372162.8037166496</v>
      </c>
      <c r="G48" s="78">
        <v>379606.0597909826</v>
      </c>
      <c r="H48" s="78">
        <v>387198.1809868022</v>
      </c>
      <c r="I48" s="78">
        <v>394942.14460653823</v>
      </c>
      <c r="J48" s="78">
        <f t="shared" si="2"/>
        <v>1862243.7309577744</v>
      </c>
      <c r="K48" s="188"/>
      <c r="L48" s="18"/>
      <c r="M48" s="18"/>
      <c r="N48" s="18"/>
      <c r="O48" s="18"/>
      <c r="P48" s="18"/>
    </row>
    <row r="49" spans="1:16" ht="18">
      <c r="A49" s="184"/>
      <c r="B49" s="135"/>
      <c r="C49" s="170"/>
      <c r="D49" s="29" t="s">
        <v>348</v>
      </c>
      <c r="E49" s="78">
        <v>799855.1304161065</v>
      </c>
      <c r="F49" s="78">
        <v>906625.0727668846</v>
      </c>
      <c r="G49" s="78">
        <v>924757.5742222223</v>
      </c>
      <c r="H49" s="78">
        <v>943252.7257066668</v>
      </c>
      <c r="I49" s="78">
        <v>962117.7802208002</v>
      </c>
      <c r="J49" s="78">
        <f t="shared" si="2"/>
        <v>4536608.28333268</v>
      </c>
      <c r="K49" s="188"/>
      <c r="L49" s="18"/>
      <c r="M49" s="18"/>
      <c r="N49" s="18"/>
      <c r="O49" s="18"/>
      <c r="P49" s="18"/>
    </row>
    <row r="50" spans="1:16" ht="27">
      <c r="A50" s="184"/>
      <c r="B50" s="135"/>
      <c r="C50" s="170"/>
      <c r="D50" s="29" t="s">
        <v>349</v>
      </c>
      <c r="E50" s="78">
        <v>254518.85514363754</v>
      </c>
      <c r="F50" s="78">
        <v>288493.7119114313</v>
      </c>
      <c r="G50" s="78">
        <v>294263.58614965994</v>
      </c>
      <c r="H50" s="78">
        <v>300148.85787265317</v>
      </c>
      <c r="I50" s="78">
        <v>306151.83503010625</v>
      </c>
      <c r="J50" s="78">
        <f t="shared" si="2"/>
        <v>1443576.846107488</v>
      </c>
      <c r="K50" s="188"/>
      <c r="L50" s="18"/>
      <c r="M50" s="18"/>
      <c r="N50" s="18"/>
      <c r="O50" s="18"/>
      <c r="P50" s="18"/>
    </row>
    <row r="51" spans="1:16" ht="27">
      <c r="A51" s="184"/>
      <c r="B51" s="135"/>
      <c r="C51" s="170" t="s">
        <v>312</v>
      </c>
      <c r="D51" s="29" t="s">
        <v>339</v>
      </c>
      <c r="E51" s="78">
        <v>445581.7745327244</v>
      </c>
      <c r="F51" s="78">
        <v>505060.97091503267</v>
      </c>
      <c r="G51" s="78">
        <v>515162.19033333333</v>
      </c>
      <c r="H51" s="78">
        <v>525465.43414</v>
      </c>
      <c r="I51" s="78">
        <v>535974.7428228001</v>
      </c>
      <c r="J51" s="78">
        <f t="shared" si="2"/>
        <v>2527245.112743891</v>
      </c>
      <c r="K51" s="188"/>
      <c r="L51" s="18"/>
      <c r="M51" s="18"/>
      <c r="N51" s="18"/>
      <c r="O51" s="18"/>
      <c r="P51" s="18"/>
    </row>
    <row r="52" spans="1:16" ht="18">
      <c r="A52" s="184"/>
      <c r="B52" s="135"/>
      <c r="C52" s="170"/>
      <c r="D52" s="29" t="s">
        <v>340</v>
      </c>
      <c r="E52" s="78">
        <v>644380.3964815309</v>
      </c>
      <c r="F52" s="78">
        <v>730396.5451164877</v>
      </c>
      <c r="G52" s="78">
        <v>745004.4760188174</v>
      </c>
      <c r="H52" s="78">
        <v>759904.5655391938</v>
      </c>
      <c r="I52" s="78">
        <v>775102.6568499777</v>
      </c>
      <c r="J52" s="78">
        <f t="shared" si="2"/>
        <v>3654788.640006007</v>
      </c>
      <c r="K52" s="188"/>
      <c r="L52" s="18"/>
      <c r="M52" s="18"/>
      <c r="N52" s="18"/>
      <c r="O52" s="18"/>
      <c r="P52" s="18"/>
    </row>
    <row r="53" spans="1:16" ht="27">
      <c r="A53" s="184"/>
      <c r="B53" s="135"/>
      <c r="C53" s="170"/>
      <c r="D53" s="29" t="s">
        <v>341</v>
      </c>
      <c r="E53" s="78">
        <v>154519.18269216502</v>
      </c>
      <c r="F53" s="78">
        <v>175145.42312091502</v>
      </c>
      <c r="G53" s="78">
        <v>178648.33158333332</v>
      </c>
      <c r="H53" s="78">
        <v>182221.298215</v>
      </c>
      <c r="I53" s="78">
        <v>185865.72417929998</v>
      </c>
      <c r="J53" s="78">
        <f t="shared" si="2"/>
        <v>876399.9597907134</v>
      </c>
      <c r="K53" s="188"/>
      <c r="L53" s="18"/>
      <c r="M53" s="18"/>
      <c r="N53" s="18"/>
      <c r="O53" s="18"/>
      <c r="P53" s="18"/>
    </row>
    <row r="54" spans="1:16" ht="27">
      <c r="A54" s="184"/>
      <c r="B54" s="135"/>
      <c r="C54" s="29" t="s">
        <v>264</v>
      </c>
      <c r="D54" s="29" t="s">
        <v>267</v>
      </c>
      <c r="E54" s="27">
        <v>19916295</v>
      </c>
      <c r="F54" s="38">
        <v>22950236</v>
      </c>
      <c r="G54" s="38">
        <v>23523992</v>
      </c>
      <c r="H54" s="38">
        <v>24115092</v>
      </c>
      <c r="I54" s="38">
        <v>24115092</v>
      </c>
      <c r="J54" s="27">
        <f t="shared" si="2"/>
        <v>114620707</v>
      </c>
      <c r="K54" s="76" t="s">
        <v>299</v>
      </c>
      <c r="L54" s="18"/>
      <c r="M54" s="18"/>
      <c r="N54" s="18"/>
      <c r="O54" s="18"/>
      <c r="P54" s="18"/>
    </row>
    <row r="55" spans="1:16" ht="36">
      <c r="A55" s="184">
        <v>10</v>
      </c>
      <c r="B55" s="145" t="s">
        <v>242</v>
      </c>
      <c r="C55" s="170" t="s">
        <v>322</v>
      </c>
      <c r="D55" s="29" t="s">
        <v>354</v>
      </c>
      <c r="E55" s="27">
        <v>2602996</v>
      </c>
      <c r="F55" s="27">
        <v>2289944</v>
      </c>
      <c r="G55" s="27">
        <v>2335744</v>
      </c>
      <c r="H55" s="27">
        <v>2382459</v>
      </c>
      <c r="I55" s="27">
        <v>2382459</v>
      </c>
      <c r="J55" s="27">
        <f aca="true" t="shared" si="3" ref="J55:J60">SUM(E55:I55)</f>
        <v>11993602</v>
      </c>
      <c r="K55" s="188" t="s">
        <v>285</v>
      </c>
      <c r="L55" s="18"/>
      <c r="M55" s="18"/>
      <c r="N55" s="18"/>
      <c r="O55" s="18"/>
      <c r="P55" s="18"/>
    </row>
    <row r="56" spans="1:16" ht="27">
      <c r="A56" s="184"/>
      <c r="B56" s="145"/>
      <c r="C56" s="170"/>
      <c r="D56" s="29" t="s">
        <v>355</v>
      </c>
      <c r="E56" s="27">
        <v>1243860</v>
      </c>
      <c r="F56" s="27">
        <v>1623525</v>
      </c>
      <c r="G56" s="27">
        <v>1655996</v>
      </c>
      <c r="H56" s="27">
        <v>1689115</v>
      </c>
      <c r="I56" s="27">
        <v>1689115</v>
      </c>
      <c r="J56" s="27">
        <f t="shared" si="3"/>
        <v>7901611</v>
      </c>
      <c r="K56" s="188"/>
      <c r="L56" s="18"/>
      <c r="M56" s="18"/>
      <c r="N56" s="18"/>
      <c r="O56" s="18"/>
      <c r="P56" s="18"/>
    </row>
    <row r="57" spans="1:16" ht="18">
      <c r="A57" s="184"/>
      <c r="B57" s="145"/>
      <c r="C57" s="170"/>
      <c r="D57" s="29" t="s">
        <v>356</v>
      </c>
      <c r="E57" s="27">
        <v>140000</v>
      </c>
      <c r="F57" s="27">
        <v>60000</v>
      </c>
      <c r="G57" s="27">
        <v>61200</v>
      </c>
      <c r="H57" s="27">
        <v>62424</v>
      </c>
      <c r="I57" s="27">
        <v>62424</v>
      </c>
      <c r="J57" s="27">
        <f t="shared" si="3"/>
        <v>386048</v>
      </c>
      <c r="K57" s="188"/>
      <c r="L57" s="18"/>
      <c r="M57" s="18"/>
      <c r="N57" s="18"/>
      <c r="O57" s="18"/>
      <c r="P57" s="18"/>
    </row>
    <row r="58" spans="1:16" ht="33.75" customHeight="1">
      <c r="A58" s="184"/>
      <c r="B58" s="145"/>
      <c r="C58" s="170"/>
      <c r="D58" s="29" t="s">
        <v>357</v>
      </c>
      <c r="E58" s="27">
        <v>10656051</v>
      </c>
      <c r="F58" s="27">
        <v>10403380</v>
      </c>
      <c r="G58" s="27">
        <v>10611448</v>
      </c>
      <c r="H58" s="27">
        <v>10823677</v>
      </c>
      <c r="I58" s="27">
        <v>10823677</v>
      </c>
      <c r="J58" s="27">
        <f t="shared" si="3"/>
        <v>53318233</v>
      </c>
      <c r="K58" s="188"/>
      <c r="L58" s="18"/>
      <c r="M58" s="18"/>
      <c r="N58" s="18"/>
      <c r="O58" s="18"/>
      <c r="P58" s="18"/>
    </row>
    <row r="59" spans="1:16" ht="54">
      <c r="A59" s="184"/>
      <c r="B59" s="145"/>
      <c r="C59" s="29" t="s">
        <v>265</v>
      </c>
      <c r="D59" s="29" t="s">
        <v>358</v>
      </c>
      <c r="E59" s="27">
        <v>245010</v>
      </c>
      <c r="F59" s="38">
        <v>241298</v>
      </c>
      <c r="G59" s="38">
        <v>247331</v>
      </c>
      <c r="H59" s="38">
        <v>253514</v>
      </c>
      <c r="I59" s="38">
        <v>253514</v>
      </c>
      <c r="J59" s="38">
        <f t="shared" si="3"/>
        <v>1240667</v>
      </c>
      <c r="K59" s="76" t="s">
        <v>299</v>
      </c>
      <c r="L59" s="18"/>
      <c r="M59" s="18"/>
      <c r="N59" s="18"/>
      <c r="O59" s="18"/>
      <c r="P59" s="18"/>
    </row>
    <row r="60" spans="1:16" ht="36">
      <c r="A60" s="184"/>
      <c r="B60" s="145"/>
      <c r="C60" s="29" t="s">
        <v>319</v>
      </c>
      <c r="D60" s="29" t="s">
        <v>359</v>
      </c>
      <c r="E60" s="27">
        <v>8745707</v>
      </c>
      <c r="F60" s="27">
        <v>243938469</v>
      </c>
      <c r="G60" s="28">
        <v>260038407.95400003</v>
      </c>
      <c r="H60" s="27">
        <v>261745977.237</v>
      </c>
      <c r="I60" s="27">
        <v>260282346.42299998</v>
      </c>
      <c r="J60" s="27">
        <f t="shared" si="3"/>
        <v>1034750907.614</v>
      </c>
      <c r="K60" s="76" t="s">
        <v>295</v>
      </c>
      <c r="L60" s="18"/>
      <c r="M60" s="18"/>
      <c r="N60" s="18"/>
      <c r="O60" s="18"/>
      <c r="P60" s="18"/>
    </row>
    <row r="61" spans="1:16" ht="27">
      <c r="A61" s="93">
        <v>11</v>
      </c>
      <c r="B61" s="56" t="s">
        <v>248</v>
      </c>
      <c r="C61" s="29" t="s">
        <v>42</v>
      </c>
      <c r="D61" s="77" t="s">
        <v>43</v>
      </c>
      <c r="E61" s="32" t="s">
        <v>31</v>
      </c>
      <c r="F61" s="32" t="s">
        <v>32</v>
      </c>
      <c r="G61" s="34">
        <v>374972285</v>
      </c>
      <c r="H61" s="34">
        <v>375247910</v>
      </c>
      <c r="I61" s="34">
        <v>393720899</v>
      </c>
      <c r="J61" s="34">
        <f>SUM(E61:I61)</f>
        <v>1143941094</v>
      </c>
      <c r="K61" s="76" t="s">
        <v>40</v>
      </c>
      <c r="L61" s="18"/>
      <c r="M61" s="18"/>
      <c r="N61" s="18"/>
      <c r="O61" s="18"/>
      <c r="P61" s="18"/>
    </row>
    <row r="62" spans="2:16" ht="12.75">
      <c r="B62" s="82"/>
      <c r="C62" s="83"/>
      <c r="D62" s="87" t="s">
        <v>189</v>
      </c>
      <c r="E62" s="88">
        <v>772002512</v>
      </c>
      <c r="F62" s="88">
        <v>2506255533.21</v>
      </c>
      <c r="G62" s="88">
        <v>3062922061.06</v>
      </c>
      <c r="H62" s="88">
        <v>3080864553.77</v>
      </c>
      <c r="I62" s="88">
        <v>3089176168.68</v>
      </c>
      <c r="J62" s="88">
        <v>12511220828.71</v>
      </c>
      <c r="K62" s="85"/>
      <c r="L62" s="18"/>
      <c r="M62" s="18"/>
      <c r="N62" s="18"/>
      <c r="O62" s="18"/>
      <c r="P62" s="18"/>
    </row>
    <row r="63" spans="2:16" ht="12.75">
      <c r="B63" s="82" t="s">
        <v>188</v>
      </c>
      <c r="C63" s="83"/>
      <c r="D63" s="84"/>
      <c r="E63" s="86"/>
      <c r="F63" s="86"/>
      <c r="G63" s="86"/>
      <c r="H63" s="86"/>
      <c r="I63" s="86"/>
      <c r="J63" s="86"/>
      <c r="K63" s="85"/>
      <c r="L63" s="18"/>
      <c r="M63" s="18"/>
      <c r="N63" s="18"/>
      <c r="O63" s="18"/>
      <c r="P63" s="18"/>
    </row>
    <row r="64" spans="2:16" ht="12.75">
      <c r="B64" s="192" t="s">
        <v>252</v>
      </c>
      <c r="C64" s="192"/>
      <c r="D64" s="192"/>
      <c r="E64" s="192"/>
      <c r="F64" s="192"/>
      <c r="G64" s="192"/>
      <c r="H64" s="192"/>
      <c r="I64" s="192"/>
      <c r="J64" s="192"/>
      <c r="K64" s="192"/>
      <c r="L64" s="18"/>
      <c r="M64" s="18"/>
      <c r="N64" s="18"/>
      <c r="O64" s="18"/>
      <c r="P64" s="18"/>
    </row>
    <row r="65" spans="2:16" ht="12.75">
      <c r="B65" s="14" t="s">
        <v>45</v>
      </c>
      <c r="C65" s="13"/>
      <c r="D65" s="13"/>
      <c r="E65" s="13"/>
      <c r="F65" s="13"/>
      <c r="G65" s="13"/>
      <c r="H65" s="13"/>
      <c r="I65" s="13"/>
      <c r="J65" s="13"/>
      <c r="K65" s="13"/>
      <c r="L65" s="18"/>
      <c r="M65" s="18"/>
      <c r="N65" s="18"/>
      <c r="O65" s="18"/>
      <c r="P65" s="18"/>
    </row>
    <row r="66" spans="2:16" ht="12.75">
      <c r="B66" s="193" t="s">
        <v>44</v>
      </c>
      <c r="C66" s="193"/>
      <c r="D66" s="193"/>
      <c r="E66" s="193"/>
      <c r="F66" s="193"/>
      <c r="G66" s="193"/>
      <c r="H66" s="193"/>
      <c r="I66" s="193"/>
      <c r="J66" s="193"/>
      <c r="K66" s="193"/>
      <c r="L66" s="18"/>
      <c r="M66" s="18"/>
      <c r="N66" s="18"/>
      <c r="O66" s="18"/>
      <c r="P66" s="18"/>
    </row>
    <row r="67" spans="2:16" ht="12.75">
      <c r="B67" s="193" t="s">
        <v>253</v>
      </c>
      <c r="C67" s="193"/>
      <c r="D67" s="193"/>
      <c r="E67" s="193"/>
      <c r="F67" s="193"/>
      <c r="G67" s="193"/>
      <c r="H67" s="193"/>
      <c r="I67" s="193"/>
      <c r="J67" s="193"/>
      <c r="K67" s="193"/>
      <c r="L67" s="18"/>
      <c r="M67" s="18"/>
      <c r="N67" s="18"/>
      <c r="O67" s="18"/>
      <c r="P67" s="18"/>
    </row>
    <row r="68" spans="2:16" ht="12.75">
      <c r="B68" s="190" t="s">
        <v>23</v>
      </c>
      <c r="C68" s="190"/>
      <c r="D68" s="190"/>
      <c r="E68" s="190"/>
      <c r="F68" s="190"/>
      <c r="G68" s="190"/>
      <c r="H68" s="190"/>
      <c r="I68" s="190"/>
      <c r="J68" s="12"/>
      <c r="K68" s="12"/>
      <c r="L68" s="18"/>
      <c r="M68" s="18"/>
      <c r="N68" s="18"/>
      <c r="O68" s="18"/>
      <c r="P68" s="18"/>
    </row>
    <row r="69" spans="2:16" ht="12.75">
      <c r="B69" s="18"/>
      <c r="C69" s="18"/>
      <c r="D69" s="18"/>
      <c r="E69" s="18"/>
      <c r="F69" s="18"/>
      <c r="G69" s="18"/>
      <c r="H69" s="18"/>
      <c r="I69" s="18"/>
      <c r="J69" s="18"/>
      <c r="K69" s="18"/>
      <c r="L69" s="18"/>
      <c r="M69" s="18"/>
      <c r="N69" s="18"/>
      <c r="O69" s="18"/>
      <c r="P69" s="18"/>
    </row>
    <row r="70" spans="2:16" ht="12.75">
      <c r="B70" s="18"/>
      <c r="C70" s="18"/>
      <c r="D70" s="18"/>
      <c r="E70" s="18"/>
      <c r="F70" s="18"/>
      <c r="G70" s="18"/>
      <c r="H70" s="18"/>
      <c r="I70" s="18"/>
      <c r="J70" s="18"/>
      <c r="K70" s="18"/>
      <c r="L70" s="18"/>
      <c r="M70" s="18"/>
      <c r="N70" s="18"/>
      <c r="O70" s="18"/>
      <c r="P70" s="18"/>
    </row>
    <row r="71" spans="2:16" ht="12.75">
      <c r="B71" s="18"/>
      <c r="C71" s="18"/>
      <c r="D71" s="18"/>
      <c r="E71" s="18"/>
      <c r="F71" s="18"/>
      <c r="G71" s="18"/>
      <c r="H71" s="18"/>
      <c r="I71" s="18"/>
      <c r="J71" s="18"/>
      <c r="K71" s="18"/>
      <c r="L71" s="18"/>
      <c r="M71" s="18"/>
      <c r="N71" s="18"/>
      <c r="O71" s="18"/>
      <c r="P71" s="18"/>
    </row>
    <row r="72" spans="2:16" ht="12.75">
      <c r="B72" s="18"/>
      <c r="C72" s="18"/>
      <c r="D72" s="18"/>
      <c r="E72" s="18"/>
      <c r="F72" s="18"/>
      <c r="G72" s="18"/>
      <c r="H72" s="18"/>
      <c r="I72" s="18"/>
      <c r="J72" s="18"/>
      <c r="K72" s="18"/>
      <c r="L72" s="18"/>
      <c r="M72" s="18"/>
      <c r="N72" s="18"/>
      <c r="O72" s="18"/>
      <c r="P72" s="18"/>
    </row>
    <row r="73" spans="2:16" ht="12.75">
      <c r="B73" s="18"/>
      <c r="C73" s="18"/>
      <c r="D73" s="18"/>
      <c r="E73" s="18"/>
      <c r="F73" s="18"/>
      <c r="G73" s="18"/>
      <c r="H73" s="18"/>
      <c r="I73" s="18"/>
      <c r="J73" s="18"/>
      <c r="K73" s="18"/>
      <c r="L73" s="18"/>
      <c r="M73" s="18"/>
      <c r="N73" s="18"/>
      <c r="O73" s="18"/>
      <c r="P73" s="18"/>
    </row>
    <row r="74" spans="2:16" ht="12.75">
      <c r="B74" s="18"/>
      <c r="C74" s="18"/>
      <c r="D74" s="18"/>
      <c r="E74" s="18"/>
      <c r="F74" s="18"/>
      <c r="G74" s="18"/>
      <c r="H74" s="18"/>
      <c r="I74" s="18"/>
      <c r="J74" s="18"/>
      <c r="K74" s="18"/>
      <c r="L74" s="18"/>
      <c r="M74" s="18"/>
      <c r="N74" s="18"/>
      <c r="O74" s="18"/>
      <c r="P74" s="18"/>
    </row>
    <row r="75" spans="2:16" ht="12.75">
      <c r="B75" s="18"/>
      <c r="C75" s="18"/>
      <c r="D75" s="18"/>
      <c r="E75" s="18"/>
      <c r="F75" s="18"/>
      <c r="G75" s="18"/>
      <c r="H75" s="18"/>
      <c r="I75" s="18"/>
      <c r="J75" s="18"/>
      <c r="K75" s="18"/>
      <c r="L75" s="18"/>
      <c r="M75" s="18"/>
      <c r="N75" s="18"/>
      <c r="O75" s="18"/>
      <c r="P75" s="18"/>
    </row>
    <row r="76" spans="2:16" ht="12.75">
      <c r="B76" s="18"/>
      <c r="C76" s="18"/>
      <c r="D76" s="18"/>
      <c r="E76" s="18"/>
      <c r="F76" s="18"/>
      <c r="G76" s="18"/>
      <c r="H76" s="18"/>
      <c r="I76" s="18"/>
      <c r="J76" s="18"/>
      <c r="K76" s="18"/>
      <c r="L76" s="18"/>
      <c r="M76" s="18"/>
      <c r="N76" s="18"/>
      <c r="O76" s="18"/>
      <c r="P76" s="18"/>
    </row>
    <row r="77" spans="2:16" ht="12.75">
      <c r="B77" s="18"/>
      <c r="C77" s="18"/>
      <c r="D77" s="18"/>
      <c r="E77" s="18"/>
      <c r="F77" s="18"/>
      <c r="G77" s="18"/>
      <c r="H77" s="18"/>
      <c r="I77" s="18"/>
      <c r="J77" s="18"/>
      <c r="K77" s="18"/>
      <c r="L77" s="18"/>
      <c r="M77" s="18"/>
      <c r="N77" s="18"/>
      <c r="O77" s="18"/>
      <c r="P77" s="18"/>
    </row>
    <row r="78" spans="2:16" ht="12.75">
      <c r="B78" s="18"/>
      <c r="C78" s="18"/>
      <c r="D78" s="18"/>
      <c r="E78" s="18"/>
      <c r="F78" s="18"/>
      <c r="G78" s="18"/>
      <c r="H78" s="18"/>
      <c r="I78" s="18"/>
      <c r="J78" s="18"/>
      <c r="K78" s="18"/>
      <c r="L78" s="18"/>
      <c r="M78" s="18"/>
      <c r="N78" s="18"/>
      <c r="O78" s="18"/>
      <c r="P78" s="18"/>
    </row>
    <row r="79" spans="2:16" ht="12.75">
      <c r="B79" s="18"/>
      <c r="C79" s="18"/>
      <c r="D79" s="18"/>
      <c r="E79" s="18"/>
      <c r="F79" s="18"/>
      <c r="G79" s="18"/>
      <c r="H79" s="18"/>
      <c r="I79" s="18"/>
      <c r="J79" s="18"/>
      <c r="K79" s="18"/>
      <c r="L79" s="18"/>
      <c r="M79" s="18"/>
      <c r="N79" s="18"/>
      <c r="O79" s="18"/>
      <c r="P79" s="18"/>
    </row>
    <row r="80" spans="2:16" ht="12.75">
      <c r="B80" s="18"/>
      <c r="C80" s="18"/>
      <c r="D80" s="18"/>
      <c r="E80" s="18"/>
      <c r="F80" s="18"/>
      <c r="G80" s="18"/>
      <c r="H80" s="18"/>
      <c r="I80" s="18"/>
      <c r="J80" s="18"/>
      <c r="K80" s="18"/>
      <c r="L80" s="18"/>
      <c r="M80" s="18"/>
      <c r="N80" s="18"/>
      <c r="O80" s="18"/>
      <c r="P80" s="18"/>
    </row>
    <row r="81" spans="2:16" ht="12.75">
      <c r="B81" s="18"/>
      <c r="C81" s="18"/>
      <c r="D81" s="18"/>
      <c r="E81" s="18"/>
      <c r="F81" s="18"/>
      <c r="G81" s="18"/>
      <c r="H81" s="18"/>
      <c r="I81" s="18"/>
      <c r="J81" s="18"/>
      <c r="K81" s="18"/>
      <c r="L81" s="18"/>
      <c r="M81" s="18"/>
      <c r="N81" s="18"/>
      <c r="O81" s="18"/>
      <c r="P81" s="18"/>
    </row>
    <row r="82" spans="2:16" ht="12.75">
      <c r="B82" s="18"/>
      <c r="C82" s="18"/>
      <c r="D82" s="18"/>
      <c r="E82" s="18"/>
      <c r="F82" s="18"/>
      <c r="G82" s="18"/>
      <c r="H82" s="18"/>
      <c r="I82" s="18"/>
      <c r="J82" s="18"/>
      <c r="K82" s="18"/>
      <c r="L82" s="18"/>
      <c r="M82" s="18"/>
      <c r="N82" s="18"/>
      <c r="O82" s="18"/>
      <c r="P82" s="18"/>
    </row>
    <row r="83" spans="2:16" ht="12.75">
      <c r="B83" s="18"/>
      <c r="C83" s="18"/>
      <c r="D83" s="18"/>
      <c r="E83" s="18"/>
      <c r="F83" s="18"/>
      <c r="G83" s="18"/>
      <c r="H83" s="18"/>
      <c r="I83" s="18"/>
      <c r="J83" s="18"/>
      <c r="K83" s="18"/>
      <c r="L83" s="18"/>
      <c r="M83" s="18"/>
      <c r="N83" s="18"/>
      <c r="O83" s="18"/>
      <c r="P83" s="18"/>
    </row>
    <row r="84" spans="2:16" ht="12.75">
      <c r="B84" s="18"/>
      <c r="C84" s="18"/>
      <c r="D84" s="18"/>
      <c r="E84" s="18"/>
      <c r="F84" s="18"/>
      <c r="G84" s="18"/>
      <c r="H84" s="18"/>
      <c r="I84" s="18"/>
      <c r="J84" s="18"/>
      <c r="K84" s="18"/>
      <c r="L84" s="18"/>
      <c r="M84" s="18"/>
      <c r="N84" s="18"/>
      <c r="O84" s="18"/>
      <c r="P84" s="18"/>
    </row>
    <row r="85" spans="2:16" ht="12.75">
      <c r="B85" s="18"/>
      <c r="C85" s="18"/>
      <c r="D85" s="18"/>
      <c r="E85" s="18"/>
      <c r="F85" s="18"/>
      <c r="G85" s="18"/>
      <c r="H85" s="18"/>
      <c r="I85" s="18"/>
      <c r="J85" s="18"/>
      <c r="K85" s="18"/>
      <c r="L85" s="18"/>
      <c r="M85" s="18"/>
      <c r="N85" s="18"/>
      <c r="O85" s="18"/>
      <c r="P85" s="18"/>
    </row>
    <row r="86" spans="2:16" ht="12.75">
      <c r="B86" s="18"/>
      <c r="C86" s="18"/>
      <c r="D86" s="18"/>
      <c r="E86" s="18"/>
      <c r="F86" s="18"/>
      <c r="G86" s="18"/>
      <c r="H86" s="18"/>
      <c r="I86" s="18"/>
      <c r="J86" s="18"/>
      <c r="K86" s="18"/>
      <c r="L86" s="18"/>
      <c r="M86" s="18"/>
      <c r="N86" s="18"/>
      <c r="O86" s="18"/>
      <c r="P86" s="18"/>
    </row>
    <row r="87" spans="2:16" ht="12.75">
      <c r="B87" s="18"/>
      <c r="C87" s="18"/>
      <c r="D87" s="18"/>
      <c r="E87" s="18"/>
      <c r="F87" s="18"/>
      <c r="G87" s="18"/>
      <c r="H87" s="18"/>
      <c r="I87" s="18"/>
      <c r="J87" s="18"/>
      <c r="K87" s="18"/>
      <c r="L87" s="18"/>
      <c r="M87" s="18"/>
      <c r="N87" s="18"/>
      <c r="O87" s="18"/>
      <c r="P87" s="18"/>
    </row>
    <row r="88" spans="2:16" ht="12.75">
      <c r="B88" s="18"/>
      <c r="C88" s="18"/>
      <c r="D88" s="18"/>
      <c r="E88" s="18"/>
      <c r="F88" s="18"/>
      <c r="G88" s="18"/>
      <c r="H88" s="18"/>
      <c r="I88" s="18"/>
      <c r="J88" s="18"/>
      <c r="K88" s="18"/>
      <c r="L88" s="18"/>
      <c r="M88" s="18"/>
      <c r="N88" s="18"/>
      <c r="O88" s="18"/>
      <c r="P88" s="18"/>
    </row>
    <row r="89" spans="2:16" ht="12.75">
      <c r="B89" s="18"/>
      <c r="C89" s="18"/>
      <c r="D89" s="18"/>
      <c r="E89" s="18"/>
      <c r="F89" s="18"/>
      <c r="G89" s="18"/>
      <c r="H89" s="18"/>
      <c r="I89" s="18"/>
      <c r="J89" s="18"/>
      <c r="K89" s="18"/>
      <c r="L89" s="18"/>
      <c r="M89" s="18"/>
      <c r="N89" s="18"/>
      <c r="O89" s="18"/>
      <c r="P89" s="18"/>
    </row>
    <row r="90" spans="2:16" ht="12.75">
      <c r="B90" s="18"/>
      <c r="C90" s="18"/>
      <c r="D90" s="18"/>
      <c r="E90" s="18"/>
      <c r="F90" s="18"/>
      <c r="G90" s="18"/>
      <c r="H90" s="18"/>
      <c r="I90" s="18"/>
      <c r="J90" s="18"/>
      <c r="K90" s="18"/>
      <c r="L90" s="18"/>
      <c r="M90" s="18"/>
      <c r="N90" s="18"/>
      <c r="O90" s="18"/>
      <c r="P90" s="18"/>
    </row>
    <row r="91" spans="2:16" ht="12.75">
      <c r="B91" s="18"/>
      <c r="C91" s="18"/>
      <c r="D91" s="18"/>
      <c r="E91" s="18"/>
      <c r="F91" s="18"/>
      <c r="G91" s="18"/>
      <c r="H91" s="18"/>
      <c r="I91" s="18"/>
      <c r="J91" s="18"/>
      <c r="K91" s="18"/>
      <c r="L91" s="18"/>
      <c r="M91" s="18"/>
      <c r="N91" s="18"/>
      <c r="O91" s="18"/>
      <c r="P91" s="18"/>
    </row>
    <row r="92" spans="2:16" ht="12.75">
      <c r="B92" s="18"/>
      <c r="C92" s="18"/>
      <c r="D92" s="18"/>
      <c r="E92" s="18"/>
      <c r="F92" s="18"/>
      <c r="G92" s="18"/>
      <c r="H92" s="18"/>
      <c r="I92" s="18"/>
      <c r="J92" s="18"/>
      <c r="K92" s="18"/>
      <c r="L92" s="18"/>
      <c r="M92" s="18"/>
      <c r="N92" s="18"/>
      <c r="O92" s="18"/>
      <c r="P92" s="18"/>
    </row>
    <row r="93" spans="2:16" ht="12.75">
      <c r="B93" s="18"/>
      <c r="C93" s="18"/>
      <c r="D93" s="18"/>
      <c r="E93" s="18"/>
      <c r="F93" s="18"/>
      <c r="G93" s="18"/>
      <c r="H93" s="18"/>
      <c r="I93" s="18"/>
      <c r="J93" s="18"/>
      <c r="K93" s="18"/>
      <c r="L93" s="18"/>
      <c r="M93" s="18"/>
      <c r="N93" s="18"/>
      <c r="O93" s="18"/>
      <c r="P93" s="18"/>
    </row>
    <row r="94" spans="2:16" ht="12.75">
      <c r="B94" s="18"/>
      <c r="C94" s="18"/>
      <c r="D94" s="18"/>
      <c r="E94" s="18"/>
      <c r="F94" s="18"/>
      <c r="G94" s="18"/>
      <c r="H94" s="18"/>
      <c r="I94" s="18"/>
      <c r="J94" s="18"/>
      <c r="K94" s="18"/>
      <c r="L94" s="18"/>
      <c r="M94" s="18"/>
      <c r="N94" s="18"/>
      <c r="O94" s="18"/>
      <c r="P94" s="18"/>
    </row>
    <row r="95" spans="2:16" ht="12.75">
      <c r="B95" s="18"/>
      <c r="C95" s="18"/>
      <c r="D95" s="18"/>
      <c r="E95" s="18"/>
      <c r="F95" s="18"/>
      <c r="G95" s="18"/>
      <c r="H95" s="18"/>
      <c r="I95" s="18"/>
      <c r="J95" s="18"/>
      <c r="K95" s="18"/>
      <c r="L95" s="18"/>
      <c r="M95" s="18"/>
      <c r="N95" s="18"/>
      <c r="O95" s="18"/>
      <c r="P95" s="18"/>
    </row>
    <row r="96" spans="2:16" ht="12.75">
      <c r="B96" s="18"/>
      <c r="C96" s="18"/>
      <c r="D96" s="18"/>
      <c r="E96" s="18"/>
      <c r="F96" s="18"/>
      <c r="G96" s="18"/>
      <c r="H96" s="18"/>
      <c r="I96" s="18"/>
      <c r="J96" s="18"/>
      <c r="K96" s="18"/>
      <c r="L96" s="18"/>
      <c r="M96" s="18"/>
      <c r="N96" s="18"/>
      <c r="O96" s="18"/>
      <c r="P96" s="18"/>
    </row>
    <row r="97" spans="2:16" ht="12.75">
      <c r="B97" s="18"/>
      <c r="C97" s="18"/>
      <c r="D97" s="18"/>
      <c r="E97" s="18"/>
      <c r="F97" s="18"/>
      <c r="G97" s="18"/>
      <c r="H97" s="18"/>
      <c r="I97" s="18"/>
      <c r="J97" s="18"/>
      <c r="K97" s="18"/>
      <c r="L97" s="18"/>
      <c r="M97" s="18"/>
      <c r="N97" s="18"/>
      <c r="O97" s="18"/>
      <c r="P97" s="18"/>
    </row>
    <row r="98" spans="2:16" ht="12.75">
      <c r="B98" s="18"/>
      <c r="C98" s="18"/>
      <c r="D98" s="18"/>
      <c r="E98" s="18"/>
      <c r="F98" s="18"/>
      <c r="G98" s="18"/>
      <c r="H98" s="18"/>
      <c r="I98" s="18"/>
      <c r="J98" s="18"/>
      <c r="K98" s="18"/>
      <c r="L98" s="18"/>
      <c r="M98" s="18"/>
      <c r="N98" s="18"/>
      <c r="O98" s="18"/>
      <c r="P98" s="18"/>
    </row>
    <row r="99" spans="2:16" ht="12.75">
      <c r="B99" s="18"/>
      <c r="C99" s="18"/>
      <c r="D99" s="18"/>
      <c r="E99" s="18"/>
      <c r="F99" s="18"/>
      <c r="G99" s="18"/>
      <c r="H99" s="18"/>
      <c r="I99" s="18"/>
      <c r="J99" s="18"/>
      <c r="K99" s="18"/>
      <c r="L99" s="18"/>
      <c r="M99" s="18"/>
      <c r="N99" s="18"/>
      <c r="O99" s="18"/>
      <c r="P99" s="18"/>
    </row>
    <row r="100" spans="2:16" ht="12.75">
      <c r="B100" s="18"/>
      <c r="C100" s="18"/>
      <c r="D100" s="18"/>
      <c r="E100" s="18"/>
      <c r="F100" s="18"/>
      <c r="G100" s="18"/>
      <c r="H100" s="18"/>
      <c r="I100" s="18"/>
      <c r="J100" s="18"/>
      <c r="K100" s="18"/>
      <c r="L100" s="18"/>
      <c r="M100" s="18"/>
      <c r="N100" s="18"/>
      <c r="O100" s="18"/>
      <c r="P100" s="18"/>
    </row>
    <row r="101" spans="2:16" ht="12.75">
      <c r="B101" s="18"/>
      <c r="C101" s="18"/>
      <c r="D101" s="18"/>
      <c r="E101" s="18"/>
      <c r="F101" s="18"/>
      <c r="G101" s="18"/>
      <c r="H101" s="18"/>
      <c r="I101" s="18"/>
      <c r="J101" s="18"/>
      <c r="K101" s="18"/>
      <c r="L101" s="18"/>
      <c r="M101" s="18"/>
      <c r="N101" s="18"/>
      <c r="O101" s="18"/>
      <c r="P101" s="18"/>
    </row>
    <row r="102" spans="2:16" ht="12.75">
      <c r="B102" s="18"/>
      <c r="C102" s="18"/>
      <c r="D102" s="18"/>
      <c r="E102" s="18"/>
      <c r="F102" s="18"/>
      <c r="G102" s="18"/>
      <c r="H102" s="18"/>
      <c r="I102" s="18"/>
      <c r="J102" s="18"/>
      <c r="K102" s="18"/>
      <c r="L102" s="18"/>
      <c r="M102" s="18"/>
      <c r="N102" s="18"/>
      <c r="O102" s="18"/>
      <c r="P102" s="18"/>
    </row>
    <row r="103" spans="2:16" ht="12.75">
      <c r="B103" s="18"/>
      <c r="C103" s="18"/>
      <c r="D103" s="18"/>
      <c r="E103" s="18"/>
      <c r="F103" s="18"/>
      <c r="G103" s="18"/>
      <c r="H103" s="18"/>
      <c r="I103" s="18"/>
      <c r="J103" s="18"/>
      <c r="K103" s="18"/>
      <c r="L103" s="18"/>
      <c r="M103" s="18"/>
      <c r="N103" s="18"/>
      <c r="O103" s="18"/>
      <c r="P103" s="18"/>
    </row>
    <row r="104" spans="2:16" ht="12.75">
      <c r="B104" s="18"/>
      <c r="C104" s="18"/>
      <c r="D104" s="18"/>
      <c r="E104" s="18"/>
      <c r="F104" s="18"/>
      <c r="G104" s="18"/>
      <c r="H104" s="18"/>
      <c r="I104" s="18"/>
      <c r="J104" s="18"/>
      <c r="K104" s="18"/>
      <c r="L104" s="18"/>
      <c r="M104" s="18"/>
      <c r="N104" s="18"/>
      <c r="O104" s="18"/>
      <c r="P104" s="18"/>
    </row>
    <row r="105" spans="2:16" ht="12.75">
      <c r="B105" s="18"/>
      <c r="C105" s="18"/>
      <c r="D105" s="18"/>
      <c r="E105" s="18"/>
      <c r="F105" s="18"/>
      <c r="G105" s="18"/>
      <c r="H105" s="18"/>
      <c r="I105" s="18"/>
      <c r="J105" s="18"/>
      <c r="K105" s="18"/>
      <c r="L105" s="18"/>
      <c r="M105" s="18"/>
      <c r="N105" s="18"/>
      <c r="O105" s="18"/>
      <c r="P105" s="18"/>
    </row>
    <row r="106" spans="2:16" ht="12.75">
      <c r="B106" s="18"/>
      <c r="C106" s="18"/>
      <c r="D106" s="18"/>
      <c r="E106" s="18"/>
      <c r="F106" s="18"/>
      <c r="G106" s="18"/>
      <c r="H106" s="18"/>
      <c r="I106" s="18"/>
      <c r="J106" s="18"/>
      <c r="K106" s="18"/>
      <c r="L106" s="18"/>
      <c r="M106" s="18"/>
      <c r="N106" s="18"/>
      <c r="O106" s="18"/>
      <c r="P106" s="18"/>
    </row>
    <row r="107" spans="2:16" ht="12.75">
      <c r="B107" s="18"/>
      <c r="C107" s="18"/>
      <c r="D107" s="18"/>
      <c r="E107" s="18"/>
      <c r="F107" s="18"/>
      <c r="G107" s="18"/>
      <c r="H107" s="18"/>
      <c r="I107" s="18"/>
      <c r="J107" s="18"/>
      <c r="K107" s="18"/>
      <c r="L107" s="18"/>
      <c r="M107" s="18"/>
      <c r="N107" s="18"/>
      <c r="O107" s="18"/>
      <c r="P107" s="18"/>
    </row>
    <row r="108" spans="2:16" ht="12.75">
      <c r="B108" s="18"/>
      <c r="C108" s="18"/>
      <c r="D108" s="18"/>
      <c r="E108" s="18"/>
      <c r="F108" s="18"/>
      <c r="G108" s="18"/>
      <c r="H108" s="18"/>
      <c r="I108" s="18"/>
      <c r="J108" s="18"/>
      <c r="K108" s="18"/>
      <c r="L108" s="18"/>
      <c r="M108" s="18"/>
      <c r="N108" s="18"/>
      <c r="O108" s="18"/>
      <c r="P108" s="18"/>
    </row>
    <row r="109" spans="2:16" ht="12.75">
      <c r="B109" s="18"/>
      <c r="C109" s="18"/>
      <c r="D109" s="18"/>
      <c r="E109" s="18"/>
      <c r="F109" s="18"/>
      <c r="G109" s="18"/>
      <c r="H109" s="18"/>
      <c r="I109" s="18"/>
      <c r="J109" s="18"/>
      <c r="K109" s="18"/>
      <c r="L109" s="18"/>
      <c r="M109" s="18"/>
      <c r="N109" s="18"/>
      <c r="O109" s="18"/>
      <c r="P109" s="18"/>
    </row>
    <row r="110" spans="2:16" ht="12.75">
      <c r="B110" s="18"/>
      <c r="C110" s="18"/>
      <c r="D110" s="18"/>
      <c r="E110" s="18"/>
      <c r="F110" s="18"/>
      <c r="G110" s="18"/>
      <c r="H110" s="18"/>
      <c r="I110" s="18"/>
      <c r="J110" s="18"/>
      <c r="K110" s="18"/>
      <c r="L110" s="18"/>
      <c r="M110" s="18"/>
      <c r="N110" s="18"/>
      <c r="O110" s="18"/>
      <c r="P110" s="18"/>
    </row>
    <row r="111" spans="2:16" ht="12.75">
      <c r="B111" s="18"/>
      <c r="C111" s="18"/>
      <c r="D111" s="18"/>
      <c r="E111" s="18"/>
      <c r="F111" s="18"/>
      <c r="G111" s="18"/>
      <c r="H111" s="18"/>
      <c r="I111" s="18"/>
      <c r="J111" s="18"/>
      <c r="K111" s="18"/>
      <c r="L111" s="18"/>
      <c r="M111" s="18"/>
      <c r="N111" s="18"/>
      <c r="O111" s="18"/>
      <c r="P111" s="18"/>
    </row>
    <row r="112" spans="2:16" ht="12.75">
      <c r="B112" s="18"/>
      <c r="C112" s="18"/>
      <c r="D112" s="18"/>
      <c r="E112" s="18"/>
      <c r="F112" s="18"/>
      <c r="G112" s="18"/>
      <c r="H112" s="18"/>
      <c r="I112" s="18"/>
      <c r="J112" s="18"/>
      <c r="K112" s="18"/>
      <c r="L112" s="18"/>
      <c r="M112" s="18"/>
      <c r="N112" s="18"/>
      <c r="O112" s="18"/>
      <c r="P112" s="18"/>
    </row>
    <row r="113" spans="2:16" ht="12.75">
      <c r="B113" s="18"/>
      <c r="C113" s="18"/>
      <c r="D113" s="18"/>
      <c r="E113" s="18"/>
      <c r="F113" s="18"/>
      <c r="G113" s="18"/>
      <c r="H113" s="18"/>
      <c r="I113" s="18"/>
      <c r="J113" s="18"/>
      <c r="K113" s="18"/>
      <c r="L113" s="18"/>
      <c r="M113" s="18"/>
      <c r="N113" s="18"/>
      <c r="O113" s="18"/>
      <c r="P113" s="18"/>
    </row>
    <row r="114" spans="2:16" ht="12.75">
      <c r="B114" s="18"/>
      <c r="C114" s="18"/>
      <c r="D114" s="18"/>
      <c r="E114" s="18"/>
      <c r="F114" s="18"/>
      <c r="G114" s="18"/>
      <c r="H114" s="18"/>
      <c r="I114" s="18"/>
      <c r="J114" s="18"/>
      <c r="K114" s="18"/>
      <c r="L114" s="18"/>
      <c r="M114" s="18"/>
      <c r="N114" s="18"/>
      <c r="O114" s="18"/>
      <c r="P114" s="18"/>
    </row>
    <row r="115" spans="2:16" ht="12.75">
      <c r="B115" s="18"/>
      <c r="C115" s="18"/>
      <c r="D115" s="18"/>
      <c r="E115" s="18"/>
      <c r="F115" s="18"/>
      <c r="G115" s="18"/>
      <c r="H115" s="18"/>
      <c r="I115" s="18"/>
      <c r="J115" s="18"/>
      <c r="K115" s="18"/>
      <c r="L115" s="18"/>
      <c r="M115" s="18"/>
      <c r="N115" s="18"/>
      <c r="O115" s="18"/>
      <c r="P115" s="18"/>
    </row>
    <row r="116" spans="2:16" ht="12.75">
      <c r="B116" s="18"/>
      <c r="C116" s="18"/>
      <c r="D116" s="18"/>
      <c r="E116" s="18"/>
      <c r="F116" s="18"/>
      <c r="G116" s="18"/>
      <c r="H116" s="18"/>
      <c r="I116" s="18"/>
      <c r="J116" s="18"/>
      <c r="K116" s="18"/>
      <c r="L116" s="18"/>
      <c r="M116" s="18"/>
      <c r="N116" s="18"/>
      <c r="O116" s="18"/>
      <c r="P116" s="18"/>
    </row>
    <row r="117" spans="2:16" ht="12.75">
      <c r="B117" s="18"/>
      <c r="C117" s="18"/>
      <c r="D117" s="18"/>
      <c r="E117" s="18"/>
      <c r="F117" s="18"/>
      <c r="G117" s="18"/>
      <c r="H117" s="18"/>
      <c r="I117" s="18"/>
      <c r="J117" s="18"/>
      <c r="K117" s="18"/>
      <c r="L117" s="18"/>
      <c r="M117" s="18"/>
      <c r="N117" s="18"/>
      <c r="O117" s="18"/>
      <c r="P117" s="18"/>
    </row>
    <row r="118" spans="2:16" ht="12.75">
      <c r="B118" s="18"/>
      <c r="C118" s="18"/>
      <c r="D118" s="18"/>
      <c r="E118" s="18"/>
      <c r="F118" s="18"/>
      <c r="G118" s="18"/>
      <c r="H118" s="18"/>
      <c r="I118" s="18"/>
      <c r="J118" s="18"/>
      <c r="K118" s="18"/>
      <c r="L118" s="18"/>
      <c r="M118" s="18"/>
      <c r="N118" s="18"/>
      <c r="O118" s="18"/>
      <c r="P118" s="18"/>
    </row>
    <row r="119" spans="2:16" ht="12.75">
      <c r="B119" s="18"/>
      <c r="C119" s="18"/>
      <c r="D119" s="18"/>
      <c r="E119" s="18"/>
      <c r="F119" s="18"/>
      <c r="G119" s="18"/>
      <c r="H119" s="18"/>
      <c r="I119" s="18"/>
      <c r="J119" s="18"/>
      <c r="K119" s="18"/>
      <c r="L119" s="18"/>
      <c r="M119" s="18"/>
      <c r="N119" s="18"/>
      <c r="O119" s="18"/>
      <c r="P119" s="18"/>
    </row>
    <row r="120" spans="2:16" ht="12.75">
      <c r="B120" s="18"/>
      <c r="C120" s="18"/>
      <c r="D120" s="18"/>
      <c r="E120" s="18"/>
      <c r="F120" s="18"/>
      <c r="G120" s="18"/>
      <c r="H120" s="18"/>
      <c r="I120" s="18"/>
      <c r="J120" s="18"/>
      <c r="K120" s="18"/>
      <c r="L120" s="18"/>
      <c r="M120" s="18"/>
      <c r="N120" s="18"/>
      <c r="O120" s="18"/>
      <c r="P120" s="18"/>
    </row>
    <row r="121" spans="2:16" ht="12.75">
      <c r="B121" s="18"/>
      <c r="C121" s="18"/>
      <c r="D121" s="18"/>
      <c r="E121" s="18"/>
      <c r="F121" s="18"/>
      <c r="G121" s="18"/>
      <c r="H121" s="18"/>
      <c r="I121" s="18"/>
      <c r="J121" s="18"/>
      <c r="K121" s="18"/>
      <c r="L121" s="18"/>
      <c r="M121" s="18"/>
      <c r="N121" s="18"/>
      <c r="O121" s="18"/>
      <c r="P121" s="18"/>
    </row>
    <row r="122" spans="2:16" ht="12.75">
      <c r="B122" s="18"/>
      <c r="C122" s="18"/>
      <c r="D122" s="18"/>
      <c r="E122" s="18"/>
      <c r="F122" s="18"/>
      <c r="G122" s="18"/>
      <c r="H122" s="18"/>
      <c r="I122" s="18"/>
      <c r="J122" s="18"/>
      <c r="K122" s="18"/>
      <c r="L122" s="18"/>
      <c r="M122" s="18"/>
      <c r="N122" s="18"/>
      <c r="O122" s="18"/>
      <c r="P122" s="18"/>
    </row>
    <row r="123" spans="2:16" ht="12.75">
      <c r="B123" s="18"/>
      <c r="C123" s="18"/>
      <c r="D123" s="18"/>
      <c r="E123" s="18"/>
      <c r="F123" s="18"/>
      <c r="G123" s="18"/>
      <c r="H123" s="18"/>
      <c r="I123" s="18"/>
      <c r="J123" s="18"/>
      <c r="K123" s="18"/>
      <c r="L123" s="18"/>
      <c r="M123" s="18"/>
      <c r="N123" s="18"/>
      <c r="O123" s="18"/>
      <c r="P123" s="18"/>
    </row>
    <row r="124" spans="2:16" ht="12.75">
      <c r="B124" s="18"/>
      <c r="C124" s="18"/>
      <c r="D124" s="18"/>
      <c r="E124" s="18"/>
      <c r="F124" s="18"/>
      <c r="G124" s="18"/>
      <c r="H124" s="18"/>
      <c r="I124" s="18"/>
      <c r="J124" s="18"/>
      <c r="K124" s="18"/>
      <c r="L124" s="18"/>
      <c r="M124" s="18"/>
      <c r="N124" s="18"/>
      <c r="O124" s="18"/>
      <c r="P124" s="18"/>
    </row>
    <row r="125" spans="2:16" ht="12.75">
      <c r="B125" s="18"/>
      <c r="C125" s="18"/>
      <c r="D125" s="18"/>
      <c r="E125" s="18"/>
      <c r="F125" s="18"/>
      <c r="G125" s="18"/>
      <c r="H125" s="18"/>
      <c r="I125" s="18"/>
      <c r="J125" s="18"/>
      <c r="K125" s="18"/>
      <c r="L125" s="18"/>
      <c r="M125" s="18"/>
      <c r="N125" s="18"/>
      <c r="O125" s="18"/>
      <c r="P125" s="18"/>
    </row>
    <row r="126" spans="2:16" ht="12.75">
      <c r="B126" s="18"/>
      <c r="C126" s="18"/>
      <c r="D126" s="18"/>
      <c r="E126" s="18"/>
      <c r="F126" s="18"/>
      <c r="G126" s="18"/>
      <c r="H126" s="18"/>
      <c r="I126" s="18"/>
      <c r="J126" s="18"/>
      <c r="K126" s="18"/>
      <c r="L126" s="18"/>
      <c r="M126" s="18"/>
      <c r="N126" s="18"/>
      <c r="O126" s="18"/>
      <c r="P126" s="18"/>
    </row>
    <row r="127" spans="2:16" ht="12.75">
      <c r="B127" s="18"/>
      <c r="C127" s="18"/>
      <c r="D127" s="18"/>
      <c r="E127" s="18"/>
      <c r="F127" s="18"/>
      <c r="G127" s="18"/>
      <c r="H127" s="18"/>
      <c r="I127" s="18"/>
      <c r="J127" s="18"/>
      <c r="K127" s="18"/>
      <c r="L127" s="18"/>
      <c r="M127" s="18"/>
      <c r="N127" s="18"/>
      <c r="O127" s="18"/>
      <c r="P127" s="18"/>
    </row>
    <row r="128" spans="2:16" ht="12.75">
      <c r="B128" s="18"/>
      <c r="C128" s="18"/>
      <c r="D128" s="18"/>
      <c r="E128" s="18"/>
      <c r="F128" s="18"/>
      <c r="G128" s="18"/>
      <c r="H128" s="18"/>
      <c r="I128" s="18"/>
      <c r="J128" s="18"/>
      <c r="K128" s="18"/>
      <c r="L128" s="18"/>
      <c r="M128" s="18"/>
      <c r="N128" s="18"/>
      <c r="O128" s="18"/>
      <c r="P128" s="18"/>
    </row>
    <row r="129" spans="2:16" ht="12.75">
      <c r="B129" s="18"/>
      <c r="C129" s="18"/>
      <c r="D129" s="18"/>
      <c r="E129" s="18"/>
      <c r="F129" s="18"/>
      <c r="G129" s="18"/>
      <c r="H129" s="18"/>
      <c r="I129" s="18"/>
      <c r="J129" s="18"/>
      <c r="K129" s="18"/>
      <c r="L129" s="18"/>
      <c r="M129" s="18"/>
      <c r="N129" s="18"/>
      <c r="O129" s="18"/>
      <c r="P129" s="18"/>
    </row>
    <row r="130" spans="2:16" ht="12.75">
      <c r="B130" s="18"/>
      <c r="C130" s="18"/>
      <c r="D130" s="18"/>
      <c r="E130" s="18"/>
      <c r="F130" s="18"/>
      <c r="G130" s="18"/>
      <c r="H130" s="18"/>
      <c r="I130" s="18"/>
      <c r="J130" s="18"/>
      <c r="K130" s="18"/>
      <c r="L130" s="18"/>
      <c r="M130" s="18"/>
      <c r="N130" s="18"/>
      <c r="O130" s="18"/>
      <c r="P130" s="18"/>
    </row>
    <row r="131" spans="2:16" ht="12.75">
      <c r="B131" s="18"/>
      <c r="C131" s="18"/>
      <c r="D131" s="18"/>
      <c r="E131" s="18"/>
      <c r="F131" s="18"/>
      <c r="G131" s="18"/>
      <c r="H131" s="18"/>
      <c r="I131" s="18"/>
      <c r="J131" s="18"/>
      <c r="K131" s="18"/>
      <c r="L131" s="18"/>
      <c r="M131" s="18"/>
      <c r="N131" s="18"/>
      <c r="O131" s="18"/>
      <c r="P131" s="18"/>
    </row>
    <row r="132" spans="2:16" ht="12.75">
      <c r="B132" s="18"/>
      <c r="C132" s="18"/>
      <c r="D132" s="18"/>
      <c r="E132" s="18"/>
      <c r="F132" s="18"/>
      <c r="G132" s="18"/>
      <c r="H132" s="18"/>
      <c r="I132" s="18"/>
      <c r="J132" s="18"/>
      <c r="K132" s="18"/>
      <c r="L132" s="18"/>
      <c r="M132" s="18"/>
      <c r="N132" s="18"/>
      <c r="O132" s="18"/>
      <c r="P132" s="18"/>
    </row>
    <row r="133" spans="2:16" ht="12.75">
      <c r="B133" s="18"/>
      <c r="C133" s="18"/>
      <c r="D133" s="18"/>
      <c r="E133" s="18"/>
      <c r="F133" s="18"/>
      <c r="G133" s="18"/>
      <c r="H133" s="18"/>
      <c r="I133" s="18"/>
      <c r="J133" s="18"/>
      <c r="K133" s="18"/>
      <c r="L133" s="18"/>
      <c r="M133" s="18"/>
      <c r="N133" s="18"/>
      <c r="O133" s="18"/>
      <c r="P133" s="18"/>
    </row>
    <row r="134" spans="2:16" ht="12.75">
      <c r="B134" s="18"/>
      <c r="C134" s="18"/>
      <c r="D134" s="18"/>
      <c r="E134" s="18"/>
      <c r="F134" s="18"/>
      <c r="G134" s="18"/>
      <c r="H134" s="18"/>
      <c r="I134" s="18"/>
      <c r="J134" s="18"/>
      <c r="K134" s="18"/>
      <c r="L134" s="18"/>
      <c r="M134" s="18"/>
      <c r="N134" s="18"/>
      <c r="O134" s="18"/>
      <c r="P134" s="18"/>
    </row>
    <row r="135" spans="2:16" ht="12.75">
      <c r="B135" s="18"/>
      <c r="C135" s="18"/>
      <c r="D135" s="18"/>
      <c r="E135" s="18"/>
      <c r="F135" s="18"/>
      <c r="G135" s="18"/>
      <c r="H135" s="18"/>
      <c r="I135" s="18"/>
      <c r="J135" s="18"/>
      <c r="K135" s="18"/>
      <c r="L135" s="18"/>
      <c r="M135" s="18"/>
      <c r="N135" s="18"/>
      <c r="O135" s="18"/>
      <c r="P135" s="18"/>
    </row>
    <row r="136" spans="2:16" ht="12.75">
      <c r="B136" s="18"/>
      <c r="C136" s="18"/>
      <c r="D136" s="18"/>
      <c r="E136" s="18"/>
      <c r="F136" s="18"/>
      <c r="G136" s="18"/>
      <c r="H136" s="18"/>
      <c r="I136" s="18"/>
      <c r="J136" s="18"/>
      <c r="K136" s="18"/>
      <c r="L136" s="18"/>
      <c r="M136" s="18"/>
      <c r="N136" s="18"/>
      <c r="O136" s="18"/>
      <c r="P136" s="18"/>
    </row>
    <row r="137" spans="2:16" ht="12.75">
      <c r="B137" s="18"/>
      <c r="C137" s="18"/>
      <c r="D137" s="18"/>
      <c r="E137" s="18"/>
      <c r="F137" s="18"/>
      <c r="G137" s="18"/>
      <c r="H137" s="18"/>
      <c r="I137" s="18"/>
      <c r="J137" s="18"/>
      <c r="K137" s="18"/>
      <c r="L137" s="18"/>
      <c r="M137" s="18"/>
      <c r="N137" s="18"/>
      <c r="O137" s="18"/>
      <c r="P137" s="18"/>
    </row>
    <row r="138" spans="2:16" ht="12.75">
      <c r="B138" s="18"/>
      <c r="C138" s="18"/>
      <c r="D138" s="18"/>
      <c r="E138" s="18"/>
      <c r="F138" s="18"/>
      <c r="G138" s="18"/>
      <c r="H138" s="18"/>
      <c r="I138" s="18"/>
      <c r="J138" s="18"/>
      <c r="K138" s="18"/>
      <c r="L138" s="18"/>
      <c r="M138" s="18"/>
      <c r="N138" s="18"/>
      <c r="O138" s="18"/>
      <c r="P138" s="18"/>
    </row>
    <row r="139" spans="2:16" ht="12.75">
      <c r="B139" s="18"/>
      <c r="C139" s="18"/>
      <c r="D139" s="18"/>
      <c r="E139" s="18"/>
      <c r="F139" s="18"/>
      <c r="G139" s="18"/>
      <c r="H139" s="18"/>
      <c r="I139" s="18"/>
      <c r="J139" s="18"/>
      <c r="K139" s="18"/>
      <c r="L139" s="18"/>
      <c r="M139" s="18"/>
      <c r="N139" s="18"/>
      <c r="O139" s="18"/>
      <c r="P139" s="18"/>
    </row>
    <row r="140" spans="2:16" ht="12.75">
      <c r="B140" s="18"/>
      <c r="C140" s="18"/>
      <c r="D140" s="18"/>
      <c r="E140" s="18"/>
      <c r="F140" s="18"/>
      <c r="G140" s="18"/>
      <c r="H140" s="18"/>
      <c r="I140" s="18"/>
      <c r="J140" s="18"/>
      <c r="K140" s="18"/>
      <c r="L140" s="18"/>
      <c r="M140" s="18"/>
      <c r="N140" s="18"/>
      <c r="O140" s="18"/>
      <c r="P140" s="18"/>
    </row>
    <row r="141" spans="2:16" ht="12.75">
      <c r="B141" s="18"/>
      <c r="C141" s="18"/>
      <c r="D141" s="18"/>
      <c r="E141" s="18"/>
      <c r="F141" s="18"/>
      <c r="G141" s="18"/>
      <c r="H141" s="18"/>
      <c r="I141" s="18"/>
      <c r="J141" s="18"/>
      <c r="K141" s="18"/>
      <c r="L141" s="18"/>
      <c r="M141" s="18"/>
      <c r="N141" s="18"/>
      <c r="O141" s="18"/>
      <c r="P141" s="18"/>
    </row>
    <row r="142" spans="2:16" ht="12.75">
      <c r="B142" s="18"/>
      <c r="C142" s="18"/>
      <c r="D142" s="18"/>
      <c r="E142" s="18"/>
      <c r="F142" s="18"/>
      <c r="G142" s="18"/>
      <c r="H142" s="18"/>
      <c r="I142" s="18"/>
      <c r="J142" s="18"/>
      <c r="K142" s="18"/>
      <c r="L142" s="18"/>
      <c r="M142" s="18"/>
      <c r="N142" s="18"/>
      <c r="O142" s="18"/>
      <c r="P142" s="18"/>
    </row>
    <row r="143" spans="2:16" ht="12.75">
      <c r="B143" s="18"/>
      <c r="C143" s="18"/>
      <c r="D143" s="18"/>
      <c r="E143" s="18"/>
      <c r="F143" s="18"/>
      <c r="G143" s="18"/>
      <c r="H143" s="18"/>
      <c r="I143" s="18"/>
      <c r="J143" s="18"/>
      <c r="K143" s="18"/>
      <c r="L143" s="18"/>
      <c r="M143" s="18"/>
      <c r="N143" s="18"/>
      <c r="O143" s="18"/>
      <c r="P143" s="18"/>
    </row>
    <row r="144" spans="2:16" ht="12.75">
      <c r="B144" s="18"/>
      <c r="C144" s="18"/>
      <c r="D144" s="18"/>
      <c r="E144" s="18"/>
      <c r="F144" s="18"/>
      <c r="G144" s="18"/>
      <c r="H144" s="18"/>
      <c r="I144" s="18"/>
      <c r="J144" s="18"/>
      <c r="K144" s="18"/>
      <c r="L144" s="18"/>
      <c r="M144" s="18"/>
      <c r="N144" s="18"/>
      <c r="O144" s="18"/>
      <c r="P144" s="18"/>
    </row>
    <row r="145" spans="2:16" ht="12.75">
      <c r="B145" s="18"/>
      <c r="C145" s="18"/>
      <c r="D145" s="18"/>
      <c r="E145" s="18"/>
      <c r="F145" s="18"/>
      <c r="G145" s="18"/>
      <c r="H145" s="18"/>
      <c r="I145" s="18"/>
      <c r="J145" s="18"/>
      <c r="K145" s="18"/>
      <c r="L145" s="18"/>
      <c r="M145" s="18"/>
      <c r="N145" s="18"/>
      <c r="O145" s="18"/>
      <c r="P145" s="18"/>
    </row>
    <row r="146" spans="2:16" ht="12.75">
      <c r="B146" s="18"/>
      <c r="C146" s="18"/>
      <c r="D146" s="18"/>
      <c r="E146" s="18"/>
      <c r="F146" s="18"/>
      <c r="G146" s="18"/>
      <c r="H146" s="18"/>
      <c r="I146" s="18"/>
      <c r="J146" s="18"/>
      <c r="K146" s="18"/>
      <c r="L146" s="18"/>
      <c r="M146" s="18"/>
      <c r="N146" s="18"/>
      <c r="O146" s="18"/>
      <c r="P146" s="18"/>
    </row>
    <row r="147" spans="2:16" ht="12.75">
      <c r="B147" s="18"/>
      <c r="C147" s="18"/>
      <c r="D147" s="18"/>
      <c r="E147" s="18"/>
      <c r="F147" s="18"/>
      <c r="G147" s="18"/>
      <c r="H147" s="18"/>
      <c r="I147" s="18"/>
      <c r="J147" s="18"/>
      <c r="K147" s="18"/>
      <c r="L147" s="18"/>
      <c r="M147" s="18"/>
      <c r="N147" s="18"/>
      <c r="O147" s="18"/>
      <c r="P147" s="18"/>
    </row>
    <row r="148" spans="2:16" ht="12.75">
      <c r="B148" s="18"/>
      <c r="C148" s="18"/>
      <c r="D148" s="18"/>
      <c r="E148" s="18"/>
      <c r="F148" s="18"/>
      <c r="G148" s="18"/>
      <c r="H148" s="18"/>
      <c r="I148" s="18"/>
      <c r="J148" s="18"/>
      <c r="K148" s="18"/>
      <c r="L148" s="18"/>
      <c r="M148" s="18"/>
      <c r="N148" s="18"/>
      <c r="O148" s="18"/>
      <c r="P148" s="18"/>
    </row>
    <row r="149" spans="2:16" ht="12.75">
      <c r="B149" s="18"/>
      <c r="C149" s="18"/>
      <c r="D149" s="18"/>
      <c r="E149" s="18"/>
      <c r="F149" s="18"/>
      <c r="G149" s="18"/>
      <c r="H149" s="18"/>
      <c r="I149" s="18"/>
      <c r="J149" s="18"/>
      <c r="K149" s="18"/>
      <c r="L149" s="18"/>
      <c r="M149" s="18"/>
      <c r="N149" s="18"/>
      <c r="O149" s="18"/>
      <c r="P149" s="18"/>
    </row>
    <row r="150" spans="2:16" ht="12.75">
      <c r="B150" s="18"/>
      <c r="C150" s="18"/>
      <c r="D150" s="18"/>
      <c r="E150" s="18"/>
      <c r="F150" s="18"/>
      <c r="G150" s="18"/>
      <c r="H150" s="18"/>
      <c r="I150" s="18"/>
      <c r="J150" s="18"/>
      <c r="K150" s="18"/>
      <c r="L150" s="18"/>
      <c r="M150" s="18"/>
      <c r="N150" s="18"/>
      <c r="O150" s="18"/>
      <c r="P150" s="18"/>
    </row>
    <row r="151" spans="2:16" ht="12.75">
      <c r="B151" s="18"/>
      <c r="C151" s="18"/>
      <c r="D151" s="18"/>
      <c r="E151" s="18"/>
      <c r="F151" s="18"/>
      <c r="G151" s="18"/>
      <c r="H151" s="18"/>
      <c r="I151" s="18"/>
      <c r="J151" s="18"/>
      <c r="K151" s="18"/>
      <c r="L151" s="18"/>
      <c r="M151" s="18"/>
      <c r="N151" s="18"/>
      <c r="O151" s="18"/>
      <c r="P151" s="18"/>
    </row>
    <row r="152" spans="2:16" ht="12.75">
      <c r="B152" s="18"/>
      <c r="C152" s="18"/>
      <c r="D152" s="18"/>
      <c r="E152" s="18"/>
      <c r="F152" s="18"/>
      <c r="G152" s="18"/>
      <c r="H152" s="18"/>
      <c r="I152" s="18"/>
      <c r="J152" s="18"/>
      <c r="K152" s="18"/>
      <c r="L152" s="18"/>
      <c r="M152" s="18"/>
      <c r="N152" s="18"/>
      <c r="O152" s="18"/>
      <c r="P152" s="18"/>
    </row>
    <row r="153" spans="2:16" ht="12.75">
      <c r="B153" s="18"/>
      <c r="C153" s="18"/>
      <c r="D153" s="18"/>
      <c r="E153" s="18"/>
      <c r="F153" s="18"/>
      <c r="G153" s="18"/>
      <c r="H153" s="18"/>
      <c r="I153" s="18"/>
      <c r="J153" s="18"/>
      <c r="K153" s="18"/>
      <c r="L153" s="18"/>
      <c r="M153" s="18"/>
      <c r="N153" s="18"/>
      <c r="O153" s="18"/>
      <c r="P153" s="18"/>
    </row>
    <row r="154" spans="2:16" ht="12.75">
      <c r="B154" s="18"/>
      <c r="C154" s="18"/>
      <c r="D154" s="18"/>
      <c r="E154" s="18"/>
      <c r="F154" s="18"/>
      <c r="G154" s="18"/>
      <c r="H154" s="18"/>
      <c r="I154" s="18"/>
      <c r="J154" s="18"/>
      <c r="K154" s="18"/>
      <c r="L154" s="18"/>
      <c r="M154" s="18"/>
      <c r="N154" s="18"/>
      <c r="O154" s="18"/>
      <c r="P154" s="18"/>
    </row>
    <row r="155" spans="2:16" ht="12.75">
      <c r="B155" s="18"/>
      <c r="C155" s="18"/>
      <c r="D155" s="18"/>
      <c r="E155" s="18"/>
      <c r="F155" s="18"/>
      <c r="G155" s="18"/>
      <c r="H155" s="18"/>
      <c r="I155" s="18"/>
      <c r="J155" s="18"/>
      <c r="K155" s="18"/>
      <c r="L155" s="18"/>
      <c r="M155" s="18"/>
      <c r="N155" s="18"/>
      <c r="O155" s="18"/>
      <c r="P155" s="18"/>
    </row>
    <row r="156" spans="2:16" ht="12.75">
      <c r="B156" s="18"/>
      <c r="C156" s="18"/>
      <c r="D156" s="18"/>
      <c r="E156" s="18"/>
      <c r="F156" s="18"/>
      <c r="G156" s="18"/>
      <c r="H156" s="18"/>
      <c r="I156" s="18"/>
      <c r="J156" s="18"/>
      <c r="K156" s="18"/>
      <c r="L156" s="18"/>
      <c r="M156" s="18"/>
      <c r="N156" s="18"/>
      <c r="O156" s="18"/>
      <c r="P156" s="18"/>
    </row>
    <row r="157" spans="2:16" ht="12.75">
      <c r="B157" s="18"/>
      <c r="C157" s="18"/>
      <c r="D157" s="18"/>
      <c r="E157" s="18"/>
      <c r="F157" s="18"/>
      <c r="G157" s="18"/>
      <c r="H157" s="18"/>
      <c r="I157" s="18"/>
      <c r="J157" s="18"/>
      <c r="K157" s="18"/>
      <c r="L157" s="18"/>
      <c r="M157" s="18"/>
      <c r="N157" s="18"/>
      <c r="O157" s="18"/>
      <c r="P157" s="18"/>
    </row>
    <row r="158" spans="2:16" ht="12.75">
      <c r="B158" s="18"/>
      <c r="C158" s="18"/>
      <c r="D158" s="18"/>
      <c r="E158" s="18"/>
      <c r="F158" s="18"/>
      <c r="G158" s="18"/>
      <c r="H158" s="18"/>
      <c r="I158" s="18"/>
      <c r="J158" s="18"/>
      <c r="K158" s="18"/>
      <c r="L158" s="18"/>
      <c r="M158" s="18"/>
      <c r="N158" s="18"/>
      <c r="O158" s="18"/>
      <c r="P158" s="18"/>
    </row>
    <row r="159" spans="2:16" ht="12.75">
      <c r="B159" s="18"/>
      <c r="C159" s="18"/>
      <c r="D159" s="18"/>
      <c r="E159" s="18"/>
      <c r="F159" s="18"/>
      <c r="G159" s="18"/>
      <c r="H159" s="18"/>
      <c r="I159" s="18"/>
      <c r="J159" s="18"/>
      <c r="K159" s="18"/>
      <c r="L159" s="18"/>
      <c r="M159" s="18"/>
      <c r="N159" s="18"/>
      <c r="O159" s="18"/>
      <c r="P159" s="18"/>
    </row>
    <row r="160" spans="2:16" ht="12.75">
      <c r="B160" s="18"/>
      <c r="C160" s="18"/>
      <c r="D160" s="18"/>
      <c r="E160" s="18"/>
      <c r="F160" s="18"/>
      <c r="G160" s="18"/>
      <c r="H160" s="18"/>
      <c r="I160" s="18"/>
      <c r="J160" s="18"/>
      <c r="K160" s="18"/>
      <c r="L160" s="18"/>
      <c r="M160" s="18"/>
      <c r="N160" s="18"/>
      <c r="O160" s="18"/>
      <c r="P160" s="18"/>
    </row>
    <row r="161" spans="2:16" ht="12.75">
      <c r="B161" s="18"/>
      <c r="C161" s="18"/>
      <c r="D161" s="18"/>
      <c r="E161" s="18"/>
      <c r="F161" s="18"/>
      <c r="G161" s="18"/>
      <c r="H161" s="18"/>
      <c r="I161" s="18"/>
      <c r="J161" s="18"/>
      <c r="K161" s="18"/>
      <c r="L161" s="18"/>
      <c r="M161" s="18"/>
      <c r="N161" s="18"/>
      <c r="O161" s="18"/>
      <c r="P161" s="18"/>
    </row>
    <row r="162" spans="2:16" ht="12.75">
      <c r="B162" s="18"/>
      <c r="C162" s="18"/>
      <c r="D162" s="18"/>
      <c r="E162" s="18"/>
      <c r="F162" s="18"/>
      <c r="G162" s="18"/>
      <c r="H162" s="18"/>
      <c r="I162" s="18"/>
      <c r="J162" s="18"/>
      <c r="K162" s="18"/>
      <c r="L162" s="18"/>
      <c r="M162" s="18"/>
      <c r="N162" s="18"/>
      <c r="O162" s="18"/>
      <c r="P162" s="18"/>
    </row>
    <row r="163" spans="2:16" ht="12.75">
      <c r="B163" s="18"/>
      <c r="C163" s="18"/>
      <c r="D163" s="18"/>
      <c r="E163" s="18"/>
      <c r="F163" s="18"/>
      <c r="G163" s="18"/>
      <c r="H163" s="18"/>
      <c r="I163" s="18"/>
      <c r="J163" s="18"/>
      <c r="K163" s="18"/>
      <c r="L163" s="18"/>
      <c r="M163" s="18"/>
      <c r="N163" s="18"/>
      <c r="O163" s="18"/>
      <c r="P163" s="18"/>
    </row>
    <row r="164" spans="2:16" ht="12.75">
      <c r="B164" s="18"/>
      <c r="C164" s="18"/>
      <c r="D164" s="18"/>
      <c r="E164" s="18"/>
      <c r="F164" s="18"/>
      <c r="G164" s="18"/>
      <c r="H164" s="18"/>
      <c r="I164" s="18"/>
      <c r="J164" s="18"/>
      <c r="K164" s="18"/>
      <c r="L164" s="18"/>
      <c r="M164" s="18"/>
      <c r="N164" s="18"/>
      <c r="O164" s="18"/>
      <c r="P164" s="18"/>
    </row>
    <row r="165" spans="2:16" ht="12.75">
      <c r="B165" s="18"/>
      <c r="C165" s="18"/>
      <c r="D165" s="18"/>
      <c r="E165" s="18"/>
      <c r="F165" s="18"/>
      <c r="G165" s="18"/>
      <c r="H165" s="18"/>
      <c r="I165" s="18"/>
      <c r="J165" s="18"/>
      <c r="K165" s="18"/>
      <c r="L165" s="18"/>
      <c r="M165" s="18"/>
      <c r="N165" s="18"/>
      <c r="O165" s="18"/>
      <c r="P165" s="18"/>
    </row>
    <row r="166" spans="2:16" ht="12.75">
      <c r="B166" s="18"/>
      <c r="C166" s="18"/>
      <c r="D166" s="18"/>
      <c r="E166" s="18"/>
      <c r="F166" s="18"/>
      <c r="G166" s="18"/>
      <c r="H166" s="18"/>
      <c r="I166" s="18"/>
      <c r="J166" s="18"/>
      <c r="K166" s="18"/>
      <c r="L166" s="18"/>
      <c r="M166" s="18"/>
      <c r="N166" s="18"/>
      <c r="O166" s="18"/>
      <c r="P166" s="18"/>
    </row>
    <row r="167" spans="2:16" ht="12.75">
      <c r="B167" s="18"/>
      <c r="C167" s="18"/>
      <c r="D167" s="18"/>
      <c r="E167" s="18"/>
      <c r="F167" s="18"/>
      <c r="G167" s="18"/>
      <c r="H167" s="18"/>
      <c r="I167" s="18"/>
      <c r="J167" s="18"/>
      <c r="K167" s="18"/>
      <c r="L167" s="18"/>
      <c r="M167" s="18"/>
      <c r="N167" s="18"/>
      <c r="O167" s="18"/>
      <c r="P167" s="18"/>
    </row>
    <row r="168" spans="2:16" ht="12.75">
      <c r="B168" s="18"/>
      <c r="C168" s="18"/>
      <c r="D168" s="18"/>
      <c r="E168" s="18"/>
      <c r="F168" s="18"/>
      <c r="G168" s="18"/>
      <c r="H168" s="18"/>
      <c r="I168" s="18"/>
      <c r="J168" s="18"/>
      <c r="K168" s="18"/>
      <c r="L168" s="18"/>
      <c r="M168" s="18"/>
      <c r="N168" s="18"/>
      <c r="O168" s="18"/>
      <c r="P168" s="18"/>
    </row>
    <row r="169" spans="2:16" ht="12.75">
      <c r="B169" s="18"/>
      <c r="C169" s="18"/>
      <c r="D169" s="18"/>
      <c r="E169" s="18"/>
      <c r="F169" s="18"/>
      <c r="G169" s="18"/>
      <c r="H169" s="18"/>
      <c r="I169" s="18"/>
      <c r="J169" s="18"/>
      <c r="K169" s="18"/>
      <c r="L169" s="18"/>
      <c r="M169" s="18"/>
      <c r="N169" s="18"/>
      <c r="O169" s="18"/>
      <c r="P169" s="18"/>
    </row>
    <row r="170" spans="2:16" ht="12.75">
      <c r="B170" s="18"/>
      <c r="C170" s="18"/>
      <c r="D170" s="18"/>
      <c r="E170" s="18"/>
      <c r="F170" s="18"/>
      <c r="G170" s="18"/>
      <c r="H170" s="18"/>
      <c r="I170" s="18"/>
      <c r="J170" s="18"/>
      <c r="K170" s="18"/>
      <c r="L170" s="18"/>
      <c r="M170" s="18"/>
      <c r="N170" s="18"/>
      <c r="O170" s="18"/>
      <c r="P170" s="18"/>
    </row>
    <row r="171" spans="2:16" ht="12.75">
      <c r="B171" s="18"/>
      <c r="C171" s="18"/>
      <c r="D171" s="18"/>
      <c r="E171" s="18"/>
      <c r="F171" s="18"/>
      <c r="G171" s="18"/>
      <c r="H171" s="18"/>
      <c r="I171" s="18"/>
      <c r="J171" s="18"/>
      <c r="K171" s="18"/>
      <c r="L171" s="18"/>
      <c r="M171" s="18"/>
      <c r="N171" s="18"/>
      <c r="O171" s="18"/>
      <c r="P171" s="18"/>
    </row>
    <row r="172" spans="2:16" ht="12.75">
      <c r="B172" s="18"/>
      <c r="C172" s="18"/>
      <c r="D172" s="18"/>
      <c r="E172" s="18"/>
      <c r="F172" s="18"/>
      <c r="G172" s="18"/>
      <c r="H172" s="18"/>
      <c r="I172" s="18"/>
      <c r="J172" s="18"/>
      <c r="K172" s="18"/>
      <c r="L172" s="18"/>
      <c r="M172" s="18"/>
      <c r="N172" s="18"/>
      <c r="O172" s="18"/>
      <c r="P172" s="18"/>
    </row>
    <row r="173" spans="2:16" ht="12.75">
      <c r="B173" s="18"/>
      <c r="C173" s="18"/>
      <c r="D173" s="18"/>
      <c r="E173" s="18"/>
      <c r="F173" s="18"/>
      <c r="G173" s="18"/>
      <c r="H173" s="18"/>
      <c r="I173" s="18"/>
      <c r="J173" s="18"/>
      <c r="K173" s="18"/>
      <c r="L173" s="18"/>
      <c r="M173" s="18"/>
      <c r="N173" s="18"/>
      <c r="O173" s="18"/>
      <c r="P173" s="18"/>
    </row>
    <row r="174" spans="2:16" ht="12.75">
      <c r="B174" s="18"/>
      <c r="C174" s="18"/>
      <c r="D174" s="18"/>
      <c r="E174" s="18"/>
      <c r="F174" s="18"/>
      <c r="G174" s="18"/>
      <c r="H174" s="18"/>
      <c r="I174" s="18"/>
      <c r="J174" s="18"/>
      <c r="K174" s="18"/>
      <c r="L174" s="18"/>
      <c r="M174" s="18"/>
      <c r="N174" s="18"/>
      <c r="O174" s="18"/>
      <c r="P174" s="18"/>
    </row>
    <row r="175" spans="2:16" ht="12.75">
      <c r="B175" s="18"/>
      <c r="C175" s="18"/>
      <c r="D175" s="18"/>
      <c r="E175" s="18"/>
      <c r="F175" s="18"/>
      <c r="G175" s="18"/>
      <c r="H175" s="18"/>
      <c r="I175" s="18"/>
      <c r="J175" s="18"/>
      <c r="K175" s="18"/>
      <c r="L175" s="18"/>
      <c r="M175" s="18"/>
      <c r="N175" s="18"/>
      <c r="O175" s="18"/>
      <c r="P175" s="18"/>
    </row>
    <row r="176" spans="2:16" ht="12.75">
      <c r="B176" s="18"/>
      <c r="C176" s="18"/>
      <c r="D176" s="18"/>
      <c r="E176" s="18"/>
      <c r="F176" s="18"/>
      <c r="G176" s="18"/>
      <c r="H176" s="18"/>
      <c r="I176" s="18"/>
      <c r="J176" s="18"/>
      <c r="K176" s="18"/>
      <c r="L176" s="18"/>
      <c r="M176" s="18"/>
      <c r="N176" s="18"/>
      <c r="O176" s="18"/>
      <c r="P176" s="18"/>
    </row>
  </sheetData>
  <mergeCells count="55">
    <mergeCell ref="B68:I68"/>
    <mergeCell ref="B2:K2"/>
    <mergeCell ref="B64:K64"/>
    <mergeCell ref="B66:K66"/>
    <mergeCell ref="B67:K67"/>
    <mergeCell ref="K3:K4"/>
    <mergeCell ref="B3:B4"/>
    <mergeCell ref="C3:C4"/>
    <mergeCell ref="D3:D4"/>
    <mergeCell ref="E3:I3"/>
    <mergeCell ref="K5:K12"/>
    <mergeCell ref="K13:K14"/>
    <mergeCell ref="B5:B15"/>
    <mergeCell ref="C5:C7"/>
    <mergeCell ref="C8:C9"/>
    <mergeCell ref="C10:C12"/>
    <mergeCell ref="K55:K58"/>
    <mergeCell ref="E33:E36"/>
    <mergeCell ref="B36:B54"/>
    <mergeCell ref="C55:C58"/>
    <mergeCell ref="G33:G36"/>
    <mergeCell ref="H33:H36"/>
    <mergeCell ref="J33:J36"/>
    <mergeCell ref="B29:B33"/>
    <mergeCell ref="I33:I36"/>
    <mergeCell ref="B55:B60"/>
    <mergeCell ref="D33:D36"/>
    <mergeCell ref="B16:B21"/>
    <mergeCell ref="K16:K17"/>
    <mergeCell ref="K18:K19"/>
    <mergeCell ref="K20:K21"/>
    <mergeCell ref="C16:C17"/>
    <mergeCell ref="K29:K31"/>
    <mergeCell ref="B26:B28"/>
    <mergeCell ref="B24:B25"/>
    <mergeCell ref="B22:B23"/>
    <mergeCell ref="F33:F36"/>
    <mergeCell ref="C29:C31"/>
    <mergeCell ref="K33:K36"/>
    <mergeCell ref="C37:C40"/>
    <mergeCell ref="K37:K53"/>
    <mergeCell ref="C41:C44"/>
    <mergeCell ref="C45:C47"/>
    <mergeCell ref="C48:C50"/>
    <mergeCell ref="C51:C53"/>
    <mergeCell ref="C33:C36"/>
    <mergeCell ref="A3:A4"/>
    <mergeCell ref="A5:A15"/>
    <mergeCell ref="A16:A21"/>
    <mergeCell ref="A22:A23"/>
    <mergeCell ref="A55:A60"/>
    <mergeCell ref="A24:A25"/>
    <mergeCell ref="A26:A28"/>
    <mergeCell ref="A29:A33"/>
    <mergeCell ref="A36:A54"/>
  </mergeCells>
  <printOptions/>
  <pageMargins left="0.75" right="0.75" top="1" bottom="1" header="0" footer="0"/>
  <pageSetup horizontalDpi="600" verticalDpi="600" orientation="landscape" scale="74" r:id="rId2"/>
  <drawing r:id="rId1"/>
</worksheet>
</file>

<file path=xl/worksheets/sheet6.xml><?xml version="1.0" encoding="utf-8"?>
<worksheet xmlns="http://schemas.openxmlformats.org/spreadsheetml/2006/main" xmlns:r="http://schemas.openxmlformats.org/officeDocument/2006/relationships">
  <sheetPr>
    <tabColor indexed="50"/>
  </sheetPr>
  <dimension ref="A1:K73"/>
  <sheetViews>
    <sheetView zoomScaleSheetLayoutView="100" workbookViewId="0" topLeftCell="C1">
      <selection activeCell="A1" sqref="A1:H10"/>
    </sheetView>
  </sheetViews>
  <sheetFormatPr defaultColWidth="11.421875" defaultRowHeight="12.75"/>
  <cols>
    <col min="1" max="1" width="2.57421875" style="0" hidden="1" customWidth="1"/>
    <col min="2" max="2" width="38.7109375" style="0" hidden="1" customWidth="1"/>
    <col min="3" max="3" width="51.57421875" style="0" customWidth="1"/>
    <col min="4" max="4" width="10.421875" style="0" customWidth="1"/>
    <col min="5" max="7" width="18.421875" style="0" customWidth="1"/>
    <col min="8" max="8" width="14.8515625" style="0" customWidth="1"/>
  </cols>
  <sheetData>
    <row r="1" spans="1:8" ht="15.75">
      <c r="A1" s="202" t="s">
        <v>154</v>
      </c>
      <c r="B1" s="202"/>
      <c r="C1" s="202"/>
      <c r="D1" s="202"/>
      <c r="E1" s="202"/>
      <c r="F1" s="202"/>
      <c r="G1" s="202"/>
      <c r="H1" s="202"/>
    </row>
    <row r="2" spans="1:8" ht="17.25" customHeight="1">
      <c r="A2" s="152" t="s">
        <v>71</v>
      </c>
      <c r="B2" s="152"/>
      <c r="C2" s="152"/>
      <c r="D2" s="152"/>
      <c r="E2" s="152"/>
      <c r="F2" s="152"/>
      <c r="G2" s="152"/>
      <c r="H2" s="152"/>
    </row>
    <row r="3" spans="1:11" ht="13.5" thickBot="1">
      <c r="A3" s="18"/>
      <c r="B3" s="18"/>
      <c r="C3" s="18"/>
      <c r="D3" s="18"/>
      <c r="E3" s="18"/>
      <c r="F3" s="18"/>
      <c r="G3" s="18"/>
      <c r="H3" s="18"/>
      <c r="I3" s="18"/>
      <c r="J3" s="18"/>
      <c r="K3" s="18"/>
    </row>
    <row r="4" spans="1:11" ht="13.5" thickBot="1">
      <c r="A4" s="185" t="s">
        <v>69</v>
      </c>
      <c r="B4" s="185" t="s">
        <v>277</v>
      </c>
      <c r="C4" s="185" t="s">
        <v>153</v>
      </c>
      <c r="D4" s="185" t="s">
        <v>74</v>
      </c>
      <c r="E4" s="199" t="s">
        <v>75</v>
      </c>
      <c r="F4" s="200"/>
      <c r="G4" s="201"/>
      <c r="H4" s="185" t="s">
        <v>361</v>
      </c>
      <c r="I4" s="18"/>
      <c r="J4" s="18"/>
      <c r="K4" s="18"/>
    </row>
    <row r="5" spans="1:11" ht="13.5" thickBot="1">
      <c r="A5" s="203"/>
      <c r="B5" s="203"/>
      <c r="C5" s="203"/>
      <c r="D5" s="203"/>
      <c r="E5" s="96">
        <v>2009</v>
      </c>
      <c r="F5" s="97">
        <v>2010</v>
      </c>
      <c r="G5" s="98">
        <v>2011</v>
      </c>
      <c r="H5" s="203"/>
      <c r="I5" s="18"/>
      <c r="J5" s="18"/>
      <c r="K5" s="18"/>
    </row>
    <row r="6" spans="1:11" ht="93.75" customHeight="1">
      <c r="A6" s="100">
        <v>1</v>
      </c>
      <c r="B6" s="99" t="s">
        <v>72</v>
      </c>
      <c r="C6" s="99" t="s">
        <v>213</v>
      </c>
      <c r="D6" s="100">
        <v>8</v>
      </c>
      <c r="E6" s="103">
        <v>46124628.4</v>
      </c>
      <c r="F6" s="103">
        <v>21043675</v>
      </c>
      <c r="G6" s="103">
        <v>0</v>
      </c>
      <c r="H6" s="112">
        <f>SUM(E6:G6)</f>
        <v>67168303.4</v>
      </c>
      <c r="I6" s="18"/>
      <c r="J6" s="18"/>
      <c r="K6" s="18"/>
    </row>
    <row r="7" spans="1:11" ht="93.75" customHeight="1">
      <c r="A7" s="102">
        <v>2</v>
      </c>
      <c r="B7" s="101" t="s">
        <v>236</v>
      </c>
      <c r="C7" s="101" t="s">
        <v>76</v>
      </c>
      <c r="D7" s="102">
        <v>1</v>
      </c>
      <c r="E7" s="104">
        <v>119770689</v>
      </c>
      <c r="F7" s="104">
        <v>119770689</v>
      </c>
      <c r="G7" s="104">
        <v>113839482</v>
      </c>
      <c r="H7" s="112">
        <f>SUM(E7:G7)</f>
        <v>353380860</v>
      </c>
      <c r="I7" s="18"/>
      <c r="J7" s="18"/>
      <c r="K7" s="18"/>
    </row>
    <row r="8" spans="1:11" ht="93.75" customHeight="1">
      <c r="A8" s="102">
        <v>3</v>
      </c>
      <c r="B8" s="101" t="s">
        <v>73</v>
      </c>
      <c r="C8" s="101" t="s">
        <v>80</v>
      </c>
      <c r="D8" s="102">
        <v>38</v>
      </c>
      <c r="E8" s="104">
        <v>424312606.56</v>
      </c>
      <c r="F8" s="104">
        <v>68275524</v>
      </c>
      <c r="G8" s="104">
        <v>0</v>
      </c>
      <c r="H8" s="112">
        <f>SUM(E8:G8)</f>
        <v>492588130.56</v>
      </c>
      <c r="I8" s="18"/>
      <c r="J8" s="18"/>
      <c r="K8" s="18"/>
    </row>
    <row r="9" spans="1:11" ht="12.75">
      <c r="A9" s="198" t="s">
        <v>77</v>
      </c>
      <c r="B9" s="198"/>
      <c r="C9" s="198"/>
      <c r="D9" s="94">
        <f>SUM(D6:D8)</f>
        <v>47</v>
      </c>
      <c r="E9" s="95">
        <f>SUM(E6:E8)</f>
        <v>590207923.96</v>
      </c>
      <c r="F9" s="95">
        <f>SUM(F6:F8)</f>
        <v>209089888</v>
      </c>
      <c r="G9" s="95">
        <f>SUM(G6:G8)</f>
        <v>113839482</v>
      </c>
      <c r="H9" s="95">
        <f>SUM(H6:H8)</f>
        <v>913137293.96</v>
      </c>
      <c r="I9" s="18"/>
      <c r="J9" s="18"/>
      <c r="K9" s="18"/>
    </row>
    <row r="10" spans="1:11" ht="12.75">
      <c r="A10" s="18"/>
      <c r="B10" s="18"/>
      <c r="C10" s="62" t="s">
        <v>81</v>
      </c>
      <c r="D10" s="18"/>
      <c r="E10" s="18"/>
      <c r="F10" s="18"/>
      <c r="G10" s="18"/>
      <c r="H10" s="18"/>
      <c r="I10" s="18"/>
      <c r="J10" s="18"/>
      <c r="K10" s="18"/>
    </row>
    <row r="11" spans="1:11" ht="12.75">
      <c r="A11" s="18"/>
      <c r="B11" s="18"/>
      <c r="C11" s="18"/>
      <c r="D11" s="18"/>
      <c r="E11" s="18"/>
      <c r="F11" s="18"/>
      <c r="G11" s="18"/>
      <c r="H11" s="18"/>
      <c r="I11" s="18"/>
      <c r="J11" s="18"/>
      <c r="K11" s="18"/>
    </row>
    <row r="12" spans="1:11" ht="12.75">
      <c r="A12" s="18"/>
      <c r="B12" s="18"/>
      <c r="C12" s="18"/>
      <c r="D12" s="18"/>
      <c r="E12" s="18"/>
      <c r="F12" s="18"/>
      <c r="G12" s="18"/>
      <c r="H12" s="18"/>
      <c r="I12" s="18"/>
      <c r="J12" s="18"/>
      <c r="K12" s="18"/>
    </row>
    <row r="13" spans="1:11" ht="12.75">
      <c r="A13" s="18"/>
      <c r="B13" s="18"/>
      <c r="C13" s="18"/>
      <c r="D13" s="18"/>
      <c r="E13" s="18"/>
      <c r="F13" s="18"/>
      <c r="G13" s="18"/>
      <c r="H13" s="18"/>
      <c r="I13" s="18"/>
      <c r="J13" s="18"/>
      <c r="K13" s="18"/>
    </row>
    <row r="14" spans="1:11" ht="12.75">
      <c r="A14" s="18"/>
      <c r="B14" s="18"/>
      <c r="C14" s="18"/>
      <c r="D14" s="18"/>
      <c r="E14" s="18"/>
      <c r="F14" s="18"/>
      <c r="G14" s="18"/>
      <c r="H14" s="18"/>
      <c r="I14" s="18"/>
      <c r="J14" s="18"/>
      <c r="K14" s="18"/>
    </row>
    <row r="15" spans="1:11" ht="12.75">
      <c r="A15" s="18"/>
      <c r="B15" s="18"/>
      <c r="C15" s="18"/>
      <c r="D15" s="18"/>
      <c r="E15" s="18"/>
      <c r="F15" s="18"/>
      <c r="G15" s="18"/>
      <c r="H15" s="18"/>
      <c r="I15" s="18"/>
      <c r="J15" s="18"/>
      <c r="K15" s="18"/>
    </row>
    <row r="16" spans="1:11" ht="12.75">
      <c r="A16" s="18"/>
      <c r="B16" s="18"/>
      <c r="C16" s="18"/>
      <c r="D16" s="18"/>
      <c r="E16" s="18"/>
      <c r="F16" s="18"/>
      <c r="G16" s="18"/>
      <c r="H16" s="18"/>
      <c r="I16" s="18"/>
      <c r="J16" s="18"/>
      <c r="K16" s="18"/>
    </row>
    <row r="17" spans="1:11" ht="12.75">
      <c r="A17" s="18"/>
      <c r="B17" s="18"/>
      <c r="C17" s="18"/>
      <c r="D17" s="18"/>
      <c r="E17" s="18"/>
      <c r="F17" s="18"/>
      <c r="G17" s="18"/>
      <c r="H17" s="18"/>
      <c r="I17" s="18"/>
      <c r="J17" s="18"/>
      <c r="K17" s="18"/>
    </row>
    <row r="18" spans="1:11" ht="12.75">
      <c r="A18" s="18"/>
      <c r="B18" s="18"/>
      <c r="C18" s="18"/>
      <c r="D18" s="18"/>
      <c r="E18" s="18"/>
      <c r="F18" s="18"/>
      <c r="G18" s="18"/>
      <c r="H18" s="18"/>
      <c r="I18" s="18"/>
      <c r="J18" s="18"/>
      <c r="K18" s="18"/>
    </row>
    <row r="19" spans="1:11" ht="12.75">
      <c r="A19" s="18"/>
      <c r="B19" s="18"/>
      <c r="C19" s="18"/>
      <c r="D19" s="18"/>
      <c r="E19" s="18"/>
      <c r="F19" s="18"/>
      <c r="G19" s="18"/>
      <c r="H19" s="18"/>
      <c r="I19" s="18"/>
      <c r="J19" s="18"/>
      <c r="K19" s="18"/>
    </row>
    <row r="20" spans="1:11" ht="12.75">
      <c r="A20" s="18"/>
      <c r="B20" s="18"/>
      <c r="C20" s="18"/>
      <c r="D20" s="18"/>
      <c r="E20" s="18"/>
      <c r="F20" s="18"/>
      <c r="G20" s="18"/>
      <c r="H20" s="18"/>
      <c r="I20" s="18"/>
      <c r="J20" s="18"/>
      <c r="K20" s="18"/>
    </row>
    <row r="21" spans="1:11" ht="12.75">
      <c r="A21" s="18"/>
      <c r="B21" s="18"/>
      <c r="C21" s="18"/>
      <c r="D21" s="18"/>
      <c r="E21" s="18"/>
      <c r="F21" s="18"/>
      <c r="G21" s="18"/>
      <c r="H21" s="18"/>
      <c r="I21" s="18"/>
      <c r="J21" s="18"/>
      <c r="K21" s="18"/>
    </row>
    <row r="22" spans="1:11" ht="12.75">
      <c r="A22" s="18"/>
      <c r="B22" s="18"/>
      <c r="C22" s="18"/>
      <c r="D22" s="18"/>
      <c r="E22" s="18"/>
      <c r="F22" s="18"/>
      <c r="G22" s="18"/>
      <c r="H22" s="18"/>
      <c r="I22" s="18"/>
      <c r="J22" s="18"/>
      <c r="K22" s="18"/>
    </row>
    <row r="23" spans="1:11" ht="12.75">
      <c r="A23" s="18"/>
      <c r="B23" s="18"/>
      <c r="C23" s="18"/>
      <c r="D23" s="18"/>
      <c r="E23" s="18"/>
      <c r="F23" s="18"/>
      <c r="G23" s="18"/>
      <c r="H23" s="18"/>
      <c r="I23" s="18"/>
      <c r="J23" s="18"/>
      <c r="K23" s="18"/>
    </row>
    <row r="24" spans="1:11" ht="12.75">
      <c r="A24" s="18"/>
      <c r="B24" s="18"/>
      <c r="C24" s="18"/>
      <c r="D24" s="18"/>
      <c r="E24" s="18"/>
      <c r="F24" s="18"/>
      <c r="G24" s="18"/>
      <c r="H24" s="18"/>
      <c r="I24" s="18"/>
      <c r="J24" s="18"/>
      <c r="K24" s="18"/>
    </row>
    <row r="25" spans="1:11" ht="12.75">
      <c r="A25" s="18"/>
      <c r="B25" s="18"/>
      <c r="C25" s="18"/>
      <c r="D25" s="18"/>
      <c r="E25" s="18"/>
      <c r="F25" s="18"/>
      <c r="G25" s="18"/>
      <c r="H25" s="18"/>
      <c r="I25" s="18"/>
      <c r="J25" s="18"/>
      <c r="K25" s="18"/>
    </row>
    <row r="26" spans="1:11" ht="12.75">
      <c r="A26" s="18"/>
      <c r="B26" s="18"/>
      <c r="C26" s="18"/>
      <c r="D26" s="18"/>
      <c r="E26" s="18"/>
      <c r="F26" s="18"/>
      <c r="G26" s="18"/>
      <c r="H26" s="18"/>
      <c r="I26" s="18"/>
      <c r="J26" s="18"/>
      <c r="K26" s="18"/>
    </row>
    <row r="27" spans="1:11" ht="12.75">
      <c r="A27" s="18"/>
      <c r="B27" s="18"/>
      <c r="C27" s="18"/>
      <c r="D27" s="18"/>
      <c r="E27" s="18"/>
      <c r="F27" s="18"/>
      <c r="G27" s="18"/>
      <c r="H27" s="18"/>
      <c r="I27" s="18"/>
      <c r="J27" s="18"/>
      <c r="K27" s="18"/>
    </row>
    <row r="28" spans="1:11" ht="12.75">
      <c r="A28" s="18"/>
      <c r="B28" s="18"/>
      <c r="C28" s="18"/>
      <c r="D28" s="18"/>
      <c r="E28" s="18"/>
      <c r="F28" s="18"/>
      <c r="G28" s="18"/>
      <c r="H28" s="18"/>
      <c r="I28" s="18"/>
      <c r="J28" s="18"/>
      <c r="K28" s="18"/>
    </row>
    <row r="29" spans="1:11" ht="12.75">
      <c r="A29" s="18"/>
      <c r="B29" s="18"/>
      <c r="C29" s="18"/>
      <c r="D29" s="18"/>
      <c r="E29" s="18"/>
      <c r="F29" s="18"/>
      <c r="G29" s="18"/>
      <c r="H29" s="18"/>
      <c r="I29" s="18"/>
      <c r="J29" s="18"/>
      <c r="K29" s="18"/>
    </row>
    <row r="30" spans="1:11" ht="12.75">
      <c r="A30" s="18"/>
      <c r="B30" s="18"/>
      <c r="C30" s="18"/>
      <c r="D30" s="18"/>
      <c r="E30" s="18"/>
      <c r="F30" s="18"/>
      <c r="G30" s="18"/>
      <c r="H30" s="18"/>
      <c r="I30" s="18"/>
      <c r="J30" s="18"/>
      <c r="K30" s="18"/>
    </row>
    <row r="31" spans="1:11" ht="12.75">
      <c r="A31" s="18"/>
      <c r="B31" s="18"/>
      <c r="C31" s="18"/>
      <c r="D31" s="18"/>
      <c r="E31" s="18"/>
      <c r="F31" s="18"/>
      <c r="G31" s="18"/>
      <c r="H31" s="18"/>
      <c r="I31" s="18"/>
      <c r="J31" s="18"/>
      <c r="K31" s="18"/>
    </row>
    <row r="32" spans="1:11" ht="12.75">
      <c r="A32" s="18"/>
      <c r="B32" s="18"/>
      <c r="C32" s="18"/>
      <c r="D32" s="18"/>
      <c r="E32" s="18"/>
      <c r="F32" s="18"/>
      <c r="G32" s="18"/>
      <c r="H32" s="18"/>
      <c r="I32" s="18"/>
      <c r="J32" s="18"/>
      <c r="K32" s="18"/>
    </row>
    <row r="33" spans="1:11" ht="12.75">
      <c r="A33" s="18"/>
      <c r="B33" s="18"/>
      <c r="C33" s="18"/>
      <c r="D33" s="18"/>
      <c r="E33" s="18"/>
      <c r="F33" s="18"/>
      <c r="G33" s="18"/>
      <c r="H33" s="18"/>
      <c r="I33" s="18"/>
      <c r="J33" s="18"/>
      <c r="K33" s="18"/>
    </row>
    <row r="34" spans="1:11" ht="12.75">
      <c r="A34" s="18"/>
      <c r="B34" s="18"/>
      <c r="C34" s="18"/>
      <c r="D34" s="18"/>
      <c r="E34" s="18"/>
      <c r="F34" s="18"/>
      <c r="G34" s="18"/>
      <c r="H34" s="18"/>
      <c r="I34" s="18"/>
      <c r="J34" s="18"/>
      <c r="K34" s="18"/>
    </row>
    <row r="35" spans="1:11" ht="12.75">
      <c r="A35" s="18"/>
      <c r="B35" s="18"/>
      <c r="C35" s="18"/>
      <c r="D35" s="18"/>
      <c r="E35" s="18"/>
      <c r="F35" s="18"/>
      <c r="G35" s="18"/>
      <c r="H35" s="18"/>
      <c r="I35" s="18"/>
      <c r="J35" s="18"/>
      <c r="K35" s="18"/>
    </row>
    <row r="36" spans="1:11" ht="12.75">
      <c r="A36" s="18"/>
      <c r="B36" s="18"/>
      <c r="C36" s="18"/>
      <c r="D36" s="18"/>
      <c r="E36" s="18"/>
      <c r="F36" s="18"/>
      <c r="G36" s="18"/>
      <c r="H36" s="18"/>
      <c r="I36" s="18"/>
      <c r="J36" s="18"/>
      <c r="K36" s="18"/>
    </row>
    <row r="37" spans="1:11" ht="12.75">
      <c r="A37" s="18"/>
      <c r="B37" s="18"/>
      <c r="C37" s="18"/>
      <c r="D37" s="18"/>
      <c r="E37" s="18"/>
      <c r="F37" s="18"/>
      <c r="G37" s="18"/>
      <c r="H37" s="18"/>
      <c r="I37" s="18"/>
      <c r="J37" s="18"/>
      <c r="K37" s="18"/>
    </row>
    <row r="38" spans="1:11" ht="12.75">
      <c r="A38" s="18"/>
      <c r="B38" s="18"/>
      <c r="C38" s="18"/>
      <c r="D38" s="18"/>
      <c r="E38" s="18"/>
      <c r="F38" s="18"/>
      <c r="G38" s="18"/>
      <c r="H38" s="18"/>
      <c r="I38" s="18"/>
      <c r="J38" s="18"/>
      <c r="K38" s="18"/>
    </row>
    <row r="39" spans="1:11" ht="12.75">
      <c r="A39" s="18"/>
      <c r="B39" s="18"/>
      <c r="C39" s="18"/>
      <c r="D39" s="18"/>
      <c r="E39" s="18"/>
      <c r="F39" s="18"/>
      <c r="G39" s="18"/>
      <c r="H39" s="18"/>
      <c r="I39" s="18"/>
      <c r="J39" s="18"/>
      <c r="K39" s="18"/>
    </row>
    <row r="40" spans="1:11" ht="12.75">
      <c r="A40" s="18"/>
      <c r="B40" s="18"/>
      <c r="C40" s="18"/>
      <c r="D40" s="18"/>
      <c r="E40" s="18"/>
      <c r="F40" s="18"/>
      <c r="G40" s="18"/>
      <c r="H40" s="18"/>
      <c r="I40" s="18"/>
      <c r="J40" s="18"/>
      <c r="K40" s="18"/>
    </row>
    <row r="41" spans="1:11" ht="12.75">
      <c r="A41" s="18"/>
      <c r="B41" s="18"/>
      <c r="C41" s="18"/>
      <c r="D41" s="18"/>
      <c r="E41" s="18"/>
      <c r="F41" s="18"/>
      <c r="G41" s="18"/>
      <c r="H41" s="18"/>
      <c r="I41" s="18"/>
      <c r="J41" s="18"/>
      <c r="K41" s="18"/>
    </row>
    <row r="42" spans="1:11" ht="12.75">
      <c r="A42" s="18"/>
      <c r="B42" s="18"/>
      <c r="C42" s="18"/>
      <c r="D42" s="18"/>
      <c r="E42" s="18"/>
      <c r="F42" s="18"/>
      <c r="G42" s="18"/>
      <c r="H42" s="18"/>
      <c r="I42" s="18"/>
      <c r="J42" s="18"/>
      <c r="K42" s="18"/>
    </row>
    <row r="43" spans="1:11" ht="12.75">
      <c r="A43" s="18"/>
      <c r="B43" s="18"/>
      <c r="C43" s="18"/>
      <c r="D43" s="18"/>
      <c r="E43" s="18"/>
      <c r="F43" s="18"/>
      <c r="G43" s="18"/>
      <c r="H43" s="18"/>
      <c r="I43" s="18"/>
      <c r="J43" s="18"/>
      <c r="K43" s="18"/>
    </row>
    <row r="44" spans="1:11" ht="12.75">
      <c r="A44" s="18"/>
      <c r="B44" s="18"/>
      <c r="C44" s="18"/>
      <c r="D44" s="18"/>
      <c r="E44" s="18"/>
      <c r="F44" s="18"/>
      <c r="G44" s="18"/>
      <c r="H44" s="18"/>
      <c r="I44" s="18"/>
      <c r="J44" s="18"/>
      <c r="K44" s="18"/>
    </row>
    <row r="45" spans="1:11" ht="12.75">
      <c r="A45" s="18"/>
      <c r="B45" s="18"/>
      <c r="C45" s="18"/>
      <c r="D45" s="18"/>
      <c r="E45" s="18"/>
      <c r="F45" s="18"/>
      <c r="G45" s="18"/>
      <c r="H45" s="18"/>
      <c r="I45" s="18"/>
      <c r="J45" s="18"/>
      <c r="K45" s="18"/>
    </row>
    <row r="46" spans="1:11" ht="12.75">
      <c r="A46" s="18"/>
      <c r="B46" s="18"/>
      <c r="C46" s="18"/>
      <c r="D46" s="18"/>
      <c r="E46" s="18"/>
      <c r="F46" s="18"/>
      <c r="G46" s="18"/>
      <c r="H46" s="18"/>
      <c r="I46" s="18"/>
      <c r="J46" s="18"/>
      <c r="K46" s="18"/>
    </row>
    <row r="47" spans="1:11" ht="12.75">
      <c r="A47" s="18"/>
      <c r="B47" s="18"/>
      <c r="C47" s="18"/>
      <c r="D47" s="18"/>
      <c r="E47" s="18"/>
      <c r="F47" s="18"/>
      <c r="G47" s="18"/>
      <c r="H47" s="18"/>
      <c r="I47" s="18"/>
      <c r="J47" s="18"/>
      <c r="K47" s="18"/>
    </row>
    <row r="48" spans="1:11" ht="12.75">
      <c r="A48" s="18"/>
      <c r="B48" s="18"/>
      <c r="C48" s="18"/>
      <c r="D48" s="18"/>
      <c r="E48" s="18"/>
      <c r="F48" s="18"/>
      <c r="G48" s="18"/>
      <c r="H48" s="18"/>
      <c r="I48" s="18"/>
      <c r="J48" s="18"/>
      <c r="K48" s="18"/>
    </row>
    <row r="49" spans="1:11" ht="12.75">
      <c r="A49" s="18"/>
      <c r="B49" s="18"/>
      <c r="C49" s="18"/>
      <c r="D49" s="18"/>
      <c r="E49" s="18"/>
      <c r="F49" s="18"/>
      <c r="G49" s="18"/>
      <c r="H49" s="18"/>
      <c r="I49" s="18"/>
      <c r="J49" s="18"/>
      <c r="K49" s="18"/>
    </row>
    <row r="50" spans="1:11" ht="12.75">
      <c r="A50" s="18"/>
      <c r="B50" s="18"/>
      <c r="C50" s="18"/>
      <c r="D50" s="18"/>
      <c r="E50" s="18"/>
      <c r="F50" s="18"/>
      <c r="G50" s="18"/>
      <c r="H50" s="18"/>
      <c r="I50" s="18"/>
      <c r="J50" s="18"/>
      <c r="K50" s="18"/>
    </row>
    <row r="51" spans="1:11" ht="12.75">
      <c r="A51" s="18"/>
      <c r="B51" s="18"/>
      <c r="C51" s="18"/>
      <c r="D51" s="18"/>
      <c r="E51" s="18"/>
      <c r="F51" s="18"/>
      <c r="G51" s="18"/>
      <c r="H51" s="18"/>
      <c r="I51" s="18"/>
      <c r="J51" s="18"/>
      <c r="K51" s="18"/>
    </row>
    <row r="52" spans="1:11" ht="12.75">
      <c r="A52" s="18"/>
      <c r="B52" s="18"/>
      <c r="C52" s="18"/>
      <c r="D52" s="18"/>
      <c r="E52" s="18"/>
      <c r="F52" s="18"/>
      <c r="G52" s="18"/>
      <c r="H52" s="18"/>
      <c r="I52" s="18"/>
      <c r="J52" s="18"/>
      <c r="K52" s="18"/>
    </row>
    <row r="53" spans="1:11" ht="12.75">
      <c r="A53" s="18"/>
      <c r="B53" s="18"/>
      <c r="C53" s="18"/>
      <c r="D53" s="18"/>
      <c r="E53" s="18"/>
      <c r="F53" s="18"/>
      <c r="G53" s="18"/>
      <c r="H53" s="18"/>
      <c r="I53" s="18"/>
      <c r="J53" s="18"/>
      <c r="K53" s="18"/>
    </row>
    <row r="54" spans="1:11" ht="12.75">
      <c r="A54" s="18"/>
      <c r="B54" s="18"/>
      <c r="C54" s="18"/>
      <c r="D54" s="18"/>
      <c r="E54" s="18"/>
      <c r="F54" s="18"/>
      <c r="G54" s="18"/>
      <c r="H54" s="18"/>
      <c r="I54" s="18"/>
      <c r="J54" s="18"/>
      <c r="K54" s="18"/>
    </row>
    <row r="55" spans="1:11" ht="12.75">
      <c r="A55" s="18"/>
      <c r="B55" s="18"/>
      <c r="C55" s="18"/>
      <c r="D55" s="18"/>
      <c r="E55" s="18"/>
      <c r="F55" s="18"/>
      <c r="G55" s="18"/>
      <c r="H55" s="18"/>
      <c r="I55" s="18"/>
      <c r="J55" s="18"/>
      <c r="K55" s="18"/>
    </row>
    <row r="56" spans="1:11" ht="12.75">
      <c r="A56" s="18"/>
      <c r="B56" s="18"/>
      <c r="C56" s="18"/>
      <c r="D56" s="18"/>
      <c r="E56" s="18"/>
      <c r="F56" s="18"/>
      <c r="G56" s="18"/>
      <c r="H56" s="18"/>
      <c r="I56" s="18"/>
      <c r="J56" s="18"/>
      <c r="K56" s="18"/>
    </row>
    <row r="57" spans="1:11" ht="12.75">
      <c r="A57" s="18"/>
      <c r="B57" s="18"/>
      <c r="C57" s="18"/>
      <c r="D57" s="18"/>
      <c r="E57" s="18"/>
      <c r="F57" s="18"/>
      <c r="G57" s="18"/>
      <c r="H57" s="18"/>
      <c r="I57" s="18"/>
      <c r="J57" s="18"/>
      <c r="K57" s="18"/>
    </row>
    <row r="58" spans="1:11" ht="12.75">
      <c r="A58" s="18"/>
      <c r="B58" s="18"/>
      <c r="C58" s="18"/>
      <c r="D58" s="18"/>
      <c r="E58" s="18"/>
      <c r="F58" s="18"/>
      <c r="G58" s="18"/>
      <c r="H58" s="18"/>
      <c r="I58" s="18"/>
      <c r="J58" s="18"/>
      <c r="K58" s="18"/>
    </row>
    <row r="59" spans="1:11" ht="12.75">
      <c r="A59" s="18"/>
      <c r="B59" s="18"/>
      <c r="C59" s="18"/>
      <c r="D59" s="18"/>
      <c r="E59" s="18"/>
      <c r="F59" s="18"/>
      <c r="G59" s="18"/>
      <c r="H59" s="18"/>
      <c r="I59" s="18"/>
      <c r="J59" s="18"/>
      <c r="K59" s="18"/>
    </row>
    <row r="60" spans="1:11" ht="12.75">
      <c r="A60" s="18"/>
      <c r="B60" s="18"/>
      <c r="C60" s="18"/>
      <c r="D60" s="18"/>
      <c r="E60" s="18"/>
      <c r="F60" s="18"/>
      <c r="G60" s="18"/>
      <c r="H60" s="18"/>
      <c r="I60" s="18"/>
      <c r="J60" s="18"/>
      <c r="K60" s="18"/>
    </row>
    <row r="61" spans="1:11" ht="12.75">
      <c r="A61" s="18"/>
      <c r="B61" s="18"/>
      <c r="C61" s="18"/>
      <c r="D61" s="18"/>
      <c r="E61" s="18"/>
      <c r="F61" s="18"/>
      <c r="G61" s="18"/>
      <c r="H61" s="18"/>
      <c r="I61" s="18"/>
      <c r="J61" s="18"/>
      <c r="K61" s="18"/>
    </row>
    <row r="62" spans="1:11" ht="12.75">
      <c r="A62" s="18"/>
      <c r="B62" s="18"/>
      <c r="C62" s="18"/>
      <c r="D62" s="18"/>
      <c r="E62" s="18"/>
      <c r="F62" s="18"/>
      <c r="G62" s="18"/>
      <c r="H62" s="18"/>
      <c r="I62" s="18"/>
      <c r="J62" s="18"/>
      <c r="K62" s="18"/>
    </row>
    <row r="63" spans="1:11" ht="12.75">
      <c r="A63" s="18"/>
      <c r="B63" s="18"/>
      <c r="C63" s="18"/>
      <c r="D63" s="18"/>
      <c r="E63" s="18"/>
      <c r="F63" s="18"/>
      <c r="G63" s="18"/>
      <c r="H63" s="18"/>
      <c r="I63" s="18"/>
      <c r="J63" s="18"/>
      <c r="K63" s="18"/>
    </row>
    <row r="64" spans="1:11" ht="12.75">
      <c r="A64" s="18"/>
      <c r="B64" s="18"/>
      <c r="C64" s="18"/>
      <c r="D64" s="18"/>
      <c r="E64" s="18"/>
      <c r="F64" s="18"/>
      <c r="G64" s="18"/>
      <c r="H64" s="18"/>
      <c r="I64" s="18"/>
      <c r="J64" s="18"/>
      <c r="K64" s="18"/>
    </row>
    <row r="65" spans="1:11" ht="12.75">
      <c r="A65" s="18"/>
      <c r="B65" s="18"/>
      <c r="C65" s="18"/>
      <c r="D65" s="18"/>
      <c r="E65" s="18"/>
      <c r="F65" s="18"/>
      <c r="G65" s="18"/>
      <c r="H65" s="18"/>
      <c r="I65" s="18"/>
      <c r="J65" s="18"/>
      <c r="K65" s="18"/>
    </row>
    <row r="66" spans="1:11" ht="12.75">
      <c r="A66" s="18"/>
      <c r="B66" s="18"/>
      <c r="C66" s="18"/>
      <c r="D66" s="18"/>
      <c r="E66" s="18"/>
      <c r="F66" s="18"/>
      <c r="G66" s="18"/>
      <c r="H66" s="18"/>
      <c r="I66" s="18"/>
      <c r="J66" s="18"/>
      <c r="K66" s="18"/>
    </row>
    <row r="67" spans="1:11" ht="12.75">
      <c r="A67" s="18"/>
      <c r="B67" s="18"/>
      <c r="C67" s="18"/>
      <c r="D67" s="18"/>
      <c r="E67" s="18"/>
      <c r="F67" s="18"/>
      <c r="G67" s="18"/>
      <c r="H67" s="18"/>
      <c r="I67" s="18"/>
      <c r="J67" s="18"/>
      <c r="K67" s="18"/>
    </row>
    <row r="68" spans="1:11" ht="12.75">
      <c r="A68" s="18"/>
      <c r="B68" s="18"/>
      <c r="C68" s="18"/>
      <c r="D68" s="18"/>
      <c r="E68" s="18"/>
      <c r="F68" s="18"/>
      <c r="G68" s="18"/>
      <c r="H68" s="18"/>
      <c r="I68" s="18"/>
      <c r="J68" s="18"/>
      <c r="K68" s="18"/>
    </row>
    <row r="69" spans="1:11" ht="12.75">
      <c r="A69" s="18"/>
      <c r="B69" s="18"/>
      <c r="C69" s="18"/>
      <c r="D69" s="18"/>
      <c r="E69" s="18"/>
      <c r="F69" s="18"/>
      <c r="G69" s="18"/>
      <c r="H69" s="18"/>
      <c r="I69" s="18"/>
      <c r="J69" s="18"/>
      <c r="K69" s="18"/>
    </row>
    <row r="70" spans="1:11" ht="12.75">
      <c r="A70" s="18"/>
      <c r="B70" s="18"/>
      <c r="C70" s="18"/>
      <c r="D70" s="18"/>
      <c r="E70" s="18"/>
      <c r="F70" s="18"/>
      <c r="G70" s="18"/>
      <c r="H70" s="18"/>
      <c r="I70" s="18"/>
      <c r="J70" s="18"/>
      <c r="K70" s="18"/>
    </row>
    <row r="71" spans="1:11" ht="12.75">
      <c r="A71" s="18"/>
      <c r="B71" s="18"/>
      <c r="C71" s="18"/>
      <c r="D71" s="18"/>
      <c r="E71" s="18"/>
      <c r="F71" s="18"/>
      <c r="G71" s="18"/>
      <c r="H71" s="18"/>
      <c r="I71" s="18"/>
      <c r="J71" s="18"/>
      <c r="K71" s="18"/>
    </row>
    <row r="72" spans="1:11" ht="12.75">
      <c r="A72" s="18"/>
      <c r="B72" s="18"/>
      <c r="C72" s="18"/>
      <c r="D72" s="18"/>
      <c r="E72" s="18"/>
      <c r="F72" s="18"/>
      <c r="G72" s="18"/>
      <c r="H72" s="18"/>
      <c r="I72" s="18"/>
      <c r="J72" s="18"/>
      <c r="K72" s="18"/>
    </row>
    <row r="73" spans="1:11" ht="12.75">
      <c r="A73" s="18"/>
      <c r="B73" s="18"/>
      <c r="C73" s="18"/>
      <c r="D73" s="18"/>
      <c r="E73" s="18"/>
      <c r="F73" s="18"/>
      <c r="G73" s="18"/>
      <c r="H73" s="18"/>
      <c r="I73" s="18"/>
      <c r="J73" s="18"/>
      <c r="K73" s="18"/>
    </row>
  </sheetData>
  <mergeCells count="9">
    <mergeCell ref="A9:C9"/>
    <mergeCell ref="E4:G4"/>
    <mergeCell ref="A1:H1"/>
    <mergeCell ref="A2:H2"/>
    <mergeCell ref="H4:H5"/>
    <mergeCell ref="A4:A5"/>
    <mergeCell ref="B4:B5"/>
    <mergeCell ref="C4:C5"/>
    <mergeCell ref="D4:D5"/>
  </mergeCells>
  <printOptions/>
  <pageMargins left="0.75" right="0.75" top="1" bottom="1" header="0" footer="0"/>
  <pageSetup horizontalDpi="600" verticalDpi="600" orientation="landscape" scale="90" r:id="rId2"/>
  <drawing r:id="rId1"/>
</worksheet>
</file>

<file path=xl/worksheets/sheet7.xml><?xml version="1.0" encoding="utf-8"?>
<worksheet xmlns="http://schemas.openxmlformats.org/spreadsheetml/2006/main" xmlns:r="http://schemas.openxmlformats.org/officeDocument/2006/relationships">
  <sheetPr>
    <tabColor indexed="50"/>
  </sheetPr>
  <dimension ref="A1:F55"/>
  <sheetViews>
    <sheetView zoomScale="85" zoomScaleNormal="85" zoomScaleSheetLayoutView="130" workbookViewId="0" topLeftCell="A1">
      <selection activeCell="A13" sqref="A13"/>
    </sheetView>
  </sheetViews>
  <sheetFormatPr defaultColWidth="11.421875" defaultRowHeight="12.75"/>
  <cols>
    <col min="1" max="1" width="69.140625" style="115" customWidth="1"/>
    <col min="2" max="4" width="13.28125" style="113" customWidth="1"/>
    <col min="5" max="5" width="15.421875" style="114" customWidth="1"/>
    <col min="6" max="6" width="15.421875" style="113" customWidth="1"/>
    <col min="7" max="16384" width="11.421875" style="113" customWidth="1"/>
  </cols>
  <sheetData>
    <row r="1" spans="1:6" ht="15.75">
      <c r="A1" s="204" t="s">
        <v>154</v>
      </c>
      <c r="B1" s="204"/>
      <c r="C1" s="204"/>
      <c r="D1" s="204"/>
      <c r="E1" s="204"/>
      <c r="F1" s="204"/>
    </row>
    <row r="2" ht="12" thickBot="1">
      <c r="A2" s="119"/>
    </row>
    <row r="3" spans="1:6" ht="21" customHeight="1" thickBot="1">
      <c r="A3" s="209" t="s">
        <v>82</v>
      </c>
      <c r="B3" s="206" t="s">
        <v>150</v>
      </c>
      <c r="C3" s="207"/>
      <c r="D3" s="208"/>
      <c r="E3" s="209" t="s">
        <v>84</v>
      </c>
      <c r="F3" s="209" t="s">
        <v>83</v>
      </c>
    </row>
    <row r="4" spans="1:6" ht="21" customHeight="1" thickBot="1">
      <c r="A4" s="210"/>
      <c r="B4" s="127">
        <v>2009</v>
      </c>
      <c r="C4" s="128">
        <v>2010</v>
      </c>
      <c r="D4" s="129">
        <v>2011</v>
      </c>
      <c r="E4" s="210"/>
      <c r="F4" s="210"/>
    </row>
    <row r="5" spans="1:6" ht="22.5">
      <c r="A5" s="124" t="s">
        <v>89</v>
      </c>
      <c r="B5" s="125">
        <v>1333545</v>
      </c>
      <c r="C5" s="125"/>
      <c r="D5" s="125"/>
      <c r="E5" s="126" t="s">
        <v>85</v>
      </c>
      <c r="F5" s="125" t="s">
        <v>86</v>
      </c>
    </row>
    <row r="6" spans="1:6" ht="22.5">
      <c r="A6" s="116" t="s">
        <v>88</v>
      </c>
      <c r="B6" s="117">
        <v>1415790</v>
      </c>
      <c r="C6" s="117"/>
      <c r="D6" s="117"/>
      <c r="E6" s="118" t="s">
        <v>85</v>
      </c>
      <c r="F6" s="117" t="s">
        <v>92</v>
      </c>
    </row>
    <row r="7" spans="1:6" ht="33.75">
      <c r="A7" s="116" t="s">
        <v>87</v>
      </c>
      <c r="B7" s="117">
        <v>165659</v>
      </c>
      <c r="C7" s="117"/>
      <c r="D7" s="117"/>
      <c r="E7" s="118" t="s">
        <v>90</v>
      </c>
      <c r="F7" s="117" t="s">
        <v>91</v>
      </c>
    </row>
    <row r="8" spans="1:6" ht="22.5">
      <c r="A8" s="116" t="s">
        <v>93</v>
      </c>
      <c r="B8" s="117">
        <v>1208999</v>
      </c>
      <c r="C8" s="117"/>
      <c r="D8" s="117"/>
      <c r="E8" s="118" t="s">
        <v>85</v>
      </c>
      <c r="F8" s="117" t="s">
        <v>94</v>
      </c>
    </row>
    <row r="9" spans="1:6" ht="22.5">
      <c r="A9" s="116" t="s">
        <v>95</v>
      </c>
      <c r="B9" s="117">
        <v>17954954.4</v>
      </c>
      <c r="C9" s="117"/>
      <c r="D9" s="117"/>
      <c r="E9" s="118" t="s">
        <v>85</v>
      </c>
      <c r="F9" s="117" t="s">
        <v>86</v>
      </c>
    </row>
    <row r="10" spans="1:6" ht="22.5">
      <c r="A10" s="116" t="s">
        <v>96</v>
      </c>
      <c r="B10" s="117">
        <v>12000000</v>
      </c>
      <c r="C10" s="117"/>
      <c r="D10" s="117"/>
      <c r="E10" s="118" t="s">
        <v>85</v>
      </c>
      <c r="F10" s="117" t="s">
        <v>86</v>
      </c>
    </row>
    <row r="11" spans="1:6" ht="22.5">
      <c r="A11" s="116" t="s">
        <v>97</v>
      </c>
      <c r="B11" s="117">
        <v>12000000</v>
      </c>
      <c r="C11" s="117"/>
      <c r="D11" s="117"/>
      <c r="E11" s="118" t="s">
        <v>85</v>
      </c>
      <c r="F11" s="117" t="s">
        <v>86</v>
      </c>
    </row>
    <row r="12" spans="1:6" ht="22.5">
      <c r="A12" s="116" t="s">
        <v>101</v>
      </c>
      <c r="B12" s="117">
        <v>35600000</v>
      </c>
      <c r="C12" s="117"/>
      <c r="D12" s="117"/>
      <c r="E12" s="118" t="s">
        <v>85</v>
      </c>
      <c r="F12" s="117" t="s">
        <v>86</v>
      </c>
    </row>
    <row r="13" spans="1:6" ht="22.5">
      <c r="A13" s="116" t="s">
        <v>102</v>
      </c>
      <c r="B13" s="117">
        <v>35604384</v>
      </c>
      <c r="C13" s="117"/>
      <c r="D13" s="117"/>
      <c r="E13" s="118" t="s">
        <v>85</v>
      </c>
      <c r="F13" s="117" t="s">
        <v>86</v>
      </c>
    </row>
    <row r="14" spans="1:6" ht="22.5">
      <c r="A14" s="116" t="s">
        <v>98</v>
      </c>
      <c r="B14" s="117">
        <v>35600000</v>
      </c>
      <c r="C14" s="117"/>
      <c r="D14" s="117"/>
      <c r="E14" s="118" t="s">
        <v>85</v>
      </c>
      <c r="F14" s="117" t="s">
        <v>86</v>
      </c>
    </row>
    <row r="15" spans="1:6" ht="22.5">
      <c r="A15" s="116" t="s">
        <v>99</v>
      </c>
      <c r="B15" s="117">
        <v>72117427</v>
      </c>
      <c r="C15" s="117"/>
      <c r="D15" s="117"/>
      <c r="E15" s="118" t="s">
        <v>85</v>
      </c>
      <c r="F15" s="117" t="s">
        <v>86</v>
      </c>
    </row>
    <row r="16" spans="1:6" ht="22.5">
      <c r="A16" s="116" t="s">
        <v>105</v>
      </c>
      <c r="B16" s="117">
        <v>26236224</v>
      </c>
      <c r="C16" s="117"/>
      <c r="D16" s="117"/>
      <c r="E16" s="118" t="s">
        <v>85</v>
      </c>
      <c r="F16" s="117" t="s">
        <v>86</v>
      </c>
    </row>
    <row r="17" spans="1:6" ht="22.5">
      <c r="A17" s="116" t="s">
        <v>103</v>
      </c>
      <c r="B17" s="117">
        <v>21781980</v>
      </c>
      <c r="C17" s="117"/>
      <c r="D17" s="117"/>
      <c r="E17" s="118" t="s">
        <v>85</v>
      </c>
      <c r="F17" s="117" t="s">
        <v>86</v>
      </c>
    </row>
    <row r="18" spans="1:6" ht="22.5">
      <c r="A18" s="116" t="s">
        <v>104</v>
      </c>
      <c r="B18" s="117">
        <v>17794152</v>
      </c>
      <c r="C18" s="117"/>
      <c r="D18" s="117"/>
      <c r="E18" s="118" t="s">
        <v>85</v>
      </c>
      <c r="F18" s="117" t="s">
        <v>86</v>
      </c>
    </row>
    <row r="19" spans="1:6" ht="22.5">
      <c r="A19" s="116" t="s">
        <v>106</v>
      </c>
      <c r="B19" s="117">
        <v>23739099</v>
      </c>
      <c r="C19" s="117"/>
      <c r="D19" s="117"/>
      <c r="E19" s="118" t="s">
        <v>85</v>
      </c>
      <c r="F19" s="117" t="s">
        <v>86</v>
      </c>
    </row>
    <row r="20" spans="1:6" ht="22.5">
      <c r="A20" s="116" t="s">
        <v>107</v>
      </c>
      <c r="B20" s="117">
        <v>34604998</v>
      </c>
      <c r="C20" s="117"/>
      <c r="D20" s="117"/>
      <c r="E20" s="118" t="s">
        <v>85</v>
      </c>
      <c r="F20" s="117" t="s">
        <v>86</v>
      </c>
    </row>
    <row r="21" spans="1:6" ht="22.5">
      <c r="A21" s="116" t="s">
        <v>100</v>
      </c>
      <c r="B21" s="117">
        <v>32816880.8</v>
      </c>
      <c r="C21" s="117">
        <v>49225231</v>
      </c>
      <c r="D21" s="117"/>
      <c r="E21" s="118" t="s">
        <v>85</v>
      </c>
      <c r="F21" s="117" t="s">
        <v>86</v>
      </c>
    </row>
    <row r="22" spans="1:6" ht="22.5">
      <c r="A22" s="116" t="s">
        <v>108</v>
      </c>
      <c r="B22" s="117">
        <v>7576229.6</v>
      </c>
      <c r="C22" s="117"/>
      <c r="D22" s="117"/>
      <c r="E22" s="118" t="s">
        <v>85</v>
      </c>
      <c r="F22" s="117" t="s">
        <v>86</v>
      </c>
    </row>
    <row r="23" spans="1:6" ht="11.25">
      <c r="A23" s="205" t="s">
        <v>110</v>
      </c>
      <c r="B23" s="117">
        <v>83839482</v>
      </c>
      <c r="C23" s="117">
        <v>83839482</v>
      </c>
      <c r="D23" s="117">
        <v>83839482</v>
      </c>
      <c r="E23" s="118" t="s">
        <v>85</v>
      </c>
      <c r="F23" s="205" t="s">
        <v>86</v>
      </c>
    </row>
    <row r="24" spans="1:6" ht="11.25">
      <c r="A24" s="205"/>
      <c r="B24" s="117">
        <v>35931207</v>
      </c>
      <c r="C24" s="117">
        <v>35931207</v>
      </c>
      <c r="D24" s="117">
        <v>30000000</v>
      </c>
      <c r="E24" s="118" t="s">
        <v>109</v>
      </c>
      <c r="F24" s="205"/>
    </row>
    <row r="25" spans="1:6" ht="45">
      <c r="A25" s="116" t="s">
        <v>111</v>
      </c>
      <c r="B25" s="117">
        <v>8983204</v>
      </c>
      <c r="C25" s="117"/>
      <c r="D25" s="117"/>
      <c r="E25" s="118" t="s">
        <v>85</v>
      </c>
      <c r="F25" s="117" t="s">
        <v>112</v>
      </c>
    </row>
    <row r="26" spans="1:6" ht="22.5">
      <c r="A26" s="116" t="s">
        <v>115</v>
      </c>
      <c r="B26" s="117">
        <v>4834403</v>
      </c>
      <c r="C26" s="117"/>
      <c r="D26" s="117"/>
      <c r="E26" s="118" t="s">
        <v>85</v>
      </c>
      <c r="F26" s="117" t="s">
        <v>113</v>
      </c>
    </row>
    <row r="27" spans="1:6" ht="22.5">
      <c r="A27" s="116" t="s">
        <v>114</v>
      </c>
      <c r="B27" s="117">
        <v>2640968</v>
      </c>
      <c r="C27" s="117"/>
      <c r="D27" s="117"/>
      <c r="E27" s="118" t="s">
        <v>85</v>
      </c>
      <c r="F27" s="117" t="s">
        <v>113</v>
      </c>
    </row>
    <row r="28" spans="1:6" ht="22.5">
      <c r="A28" s="116" t="s">
        <v>116</v>
      </c>
      <c r="B28" s="117">
        <v>299908</v>
      </c>
      <c r="C28" s="117"/>
      <c r="D28" s="117"/>
      <c r="E28" s="118" t="s">
        <v>85</v>
      </c>
      <c r="F28" s="117" t="s">
        <v>113</v>
      </c>
    </row>
    <row r="29" spans="1:6" ht="22.5">
      <c r="A29" s="116" t="s">
        <v>117</v>
      </c>
      <c r="B29" s="117">
        <v>4440949</v>
      </c>
      <c r="C29" s="117"/>
      <c r="D29" s="117"/>
      <c r="E29" s="118" t="s">
        <v>85</v>
      </c>
      <c r="F29" s="117" t="s">
        <v>113</v>
      </c>
    </row>
    <row r="30" spans="1:6" ht="22.5">
      <c r="A30" s="116" t="s">
        <v>118</v>
      </c>
      <c r="B30" s="117">
        <v>583193.66</v>
      </c>
      <c r="C30" s="117"/>
      <c r="D30" s="117"/>
      <c r="E30" s="118" t="s">
        <v>85</v>
      </c>
      <c r="F30" s="117" t="s">
        <v>113</v>
      </c>
    </row>
    <row r="31" spans="1:6" ht="33.75">
      <c r="A31" s="131" t="s">
        <v>119</v>
      </c>
      <c r="B31" s="117">
        <v>786235</v>
      </c>
      <c r="C31" s="117"/>
      <c r="D31" s="117"/>
      <c r="E31" s="118" t="s">
        <v>85</v>
      </c>
      <c r="F31" s="117" t="s">
        <v>113</v>
      </c>
    </row>
    <row r="32" spans="1:6" ht="22.5">
      <c r="A32" s="116" t="s">
        <v>120</v>
      </c>
      <c r="B32" s="117">
        <v>1202736</v>
      </c>
      <c r="C32" s="117"/>
      <c r="D32" s="117"/>
      <c r="E32" s="118" t="s">
        <v>85</v>
      </c>
      <c r="F32" s="117" t="s">
        <v>122</v>
      </c>
    </row>
    <row r="33" spans="1:6" ht="22.5">
      <c r="A33" s="116" t="s">
        <v>121</v>
      </c>
      <c r="B33" s="117">
        <v>1066312.2</v>
      </c>
      <c r="C33" s="117"/>
      <c r="D33" s="117"/>
      <c r="E33" s="118" t="s">
        <v>85</v>
      </c>
      <c r="F33" s="117" t="s">
        <v>122</v>
      </c>
    </row>
    <row r="34" spans="1:6" ht="33.75">
      <c r="A34" s="116" t="s">
        <v>123</v>
      </c>
      <c r="B34" s="117">
        <v>1178769</v>
      </c>
      <c r="C34" s="117"/>
      <c r="D34" s="117"/>
      <c r="E34" s="118" t="s">
        <v>85</v>
      </c>
      <c r="F34" s="117" t="s">
        <v>124</v>
      </c>
    </row>
    <row r="35" spans="1:6" ht="22.5">
      <c r="A35" s="116" t="s">
        <v>125</v>
      </c>
      <c r="B35" s="117">
        <v>1501446</v>
      </c>
      <c r="C35" s="117"/>
      <c r="D35" s="117"/>
      <c r="E35" s="118" t="s">
        <v>85</v>
      </c>
      <c r="F35" s="117" t="s">
        <v>126</v>
      </c>
    </row>
    <row r="36" spans="1:6" ht="22.5">
      <c r="A36" s="116" t="s">
        <v>127</v>
      </c>
      <c r="B36" s="117">
        <v>1474342</v>
      </c>
      <c r="C36" s="117"/>
      <c r="D36" s="117"/>
      <c r="E36" s="118" t="s">
        <v>85</v>
      </c>
      <c r="F36" s="117" t="s">
        <v>128</v>
      </c>
    </row>
    <row r="37" spans="1:6" ht="33.75">
      <c r="A37" s="116" t="s">
        <v>129</v>
      </c>
      <c r="B37" s="117">
        <v>2464038.5</v>
      </c>
      <c r="C37" s="117"/>
      <c r="D37" s="117"/>
      <c r="E37" s="118" t="s">
        <v>85</v>
      </c>
      <c r="F37" s="117" t="s">
        <v>130</v>
      </c>
    </row>
    <row r="38" spans="1:6" ht="33.75">
      <c r="A38" s="116" t="s">
        <v>131</v>
      </c>
      <c r="B38" s="117">
        <v>1440553.8</v>
      </c>
      <c r="C38" s="117"/>
      <c r="D38" s="117"/>
      <c r="E38" s="118" t="s">
        <v>85</v>
      </c>
      <c r="F38" s="117" t="s">
        <v>132</v>
      </c>
    </row>
    <row r="39" spans="1:6" ht="33.75">
      <c r="A39" s="131" t="s">
        <v>135</v>
      </c>
      <c r="B39" s="117">
        <v>5052890</v>
      </c>
      <c r="C39" s="117"/>
      <c r="D39" s="117"/>
      <c r="E39" s="118" t="s">
        <v>85</v>
      </c>
      <c r="F39" s="134" t="s">
        <v>133</v>
      </c>
    </row>
    <row r="40" spans="1:6" ht="33.75">
      <c r="A40" s="116" t="s">
        <v>134</v>
      </c>
      <c r="B40" s="117">
        <v>1999438</v>
      </c>
      <c r="C40" s="117"/>
      <c r="D40" s="117"/>
      <c r="E40" s="118" t="s">
        <v>85</v>
      </c>
      <c r="F40" s="134" t="s">
        <v>133</v>
      </c>
    </row>
    <row r="41" spans="1:6" ht="33.75">
      <c r="A41" s="116" t="s">
        <v>136</v>
      </c>
      <c r="B41" s="117">
        <v>2648385</v>
      </c>
      <c r="C41" s="117"/>
      <c r="D41" s="117"/>
      <c r="E41" s="118" t="s">
        <v>85</v>
      </c>
      <c r="F41" s="134" t="s">
        <v>133</v>
      </c>
    </row>
    <row r="42" spans="1:6" ht="33.75">
      <c r="A42" s="116" t="s">
        <v>137</v>
      </c>
      <c r="B42" s="117">
        <v>20401245</v>
      </c>
      <c r="C42" s="117">
        <v>13600830</v>
      </c>
      <c r="D42" s="117"/>
      <c r="E42" s="118" t="s">
        <v>85</v>
      </c>
      <c r="F42" s="134" t="s">
        <v>133</v>
      </c>
    </row>
    <row r="43" spans="1:6" ht="33.75">
      <c r="A43" s="116" t="s">
        <v>138</v>
      </c>
      <c r="B43" s="117">
        <v>4326169</v>
      </c>
      <c r="C43" s="117"/>
      <c r="D43" s="117"/>
      <c r="E43" s="118" t="s">
        <v>85</v>
      </c>
      <c r="F43" s="134" t="s">
        <v>133</v>
      </c>
    </row>
    <row r="44" spans="1:6" ht="33.75">
      <c r="A44" s="116" t="s">
        <v>139</v>
      </c>
      <c r="B44" s="117">
        <v>1823605</v>
      </c>
      <c r="C44" s="117"/>
      <c r="D44" s="117"/>
      <c r="E44" s="118" t="s">
        <v>85</v>
      </c>
      <c r="F44" s="117" t="s">
        <v>145</v>
      </c>
    </row>
    <row r="45" spans="1:6" ht="22.5">
      <c r="A45" s="116" t="s">
        <v>140</v>
      </c>
      <c r="B45" s="117">
        <v>1891700</v>
      </c>
      <c r="C45" s="117"/>
      <c r="D45" s="117"/>
      <c r="E45" s="118" t="s">
        <v>85</v>
      </c>
      <c r="F45" s="117" t="s">
        <v>146</v>
      </c>
    </row>
    <row r="46" spans="1:6" ht="22.5">
      <c r="A46" s="116" t="s">
        <v>141</v>
      </c>
      <c r="B46" s="117">
        <v>2801301</v>
      </c>
      <c r="C46" s="117"/>
      <c r="D46" s="117"/>
      <c r="E46" s="118" t="s">
        <v>85</v>
      </c>
      <c r="F46" s="117" t="s">
        <v>146</v>
      </c>
    </row>
    <row r="47" spans="1:6" ht="22.5">
      <c r="A47" s="116" t="s">
        <v>142</v>
      </c>
      <c r="B47" s="117">
        <v>712909</v>
      </c>
      <c r="C47" s="117"/>
      <c r="D47" s="117"/>
      <c r="E47" s="118" t="s">
        <v>85</v>
      </c>
      <c r="F47" s="117" t="s">
        <v>146</v>
      </c>
    </row>
    <row r="48" spans="1:6" ht="22.5">
      <c r="A48" s="131" t="s">
        <v>143</v>
      </c>
      <c r="B48" s="117">
        <v>1999131</v>
      </c>
      <c r="C48" s="117"/>
      <c r="D48" s="117"/>
      <c r="E48" s="118" t="s">
        <v>85</v>
      </c>
      <c r="F48" s="117" t="s">
        <v>146</v>
      </c>
    </row>
    <row r="49" spans="1:6" ht="22.5">
      <c r="A49" s="116" t="s">
        <v>144</v>
      </c>
      <c r="B49" s="117">
        <v>515274</v>
      </c>
      <c r="C49" s="117">
        <v>14468522</v>
      </c>
      <c r="D49" s="117"/>
      <c r="E49" s="118" t="s">
        <v>85</v>
      </c>
      <c r="F49" s="117" t="s">
        <v>285</v>
      </c>
    </row>
    <row r="50" spans="1:6" ht="22.5">
      <c r="A50" s="116" t="s">
        <v>147</v>
      </c>
      <c r="B50" s="117">
        <v>2764148</v>
      </c>
      <c r="C50" s="117">
        <v>4146223</v>
      </c>
      <c r="D50" s="117"/>
      <c r="E50" s="118" t="s">
        <v>85</v>
      </c>
      <c r="F50" s="117" t="s">
        <v>285</v>
      </c>
    </row>
    <row r="51" spans="1:6" ht="22.5">
      <c r="A51" s="131" t="s">
        <v>148</v>
      </c>
      <c r="B51" s="117">
        <v>724593</v>
      </c>
      <c r="C51" s="117">
        <v>2428930</v>
      </c>
      <c r="D51" s="117"/>
      <c r="E51" s="118" t="s">
        <v>85</v>
      </c>
      <c r="F51" s="117" t="s">
        <v>285</v>
      </c>
    </row>
    <row r="52" spans="1:6" ht="33.75">
      <c r="A52" s="116" t="s">
        <v>149</v>
      </c>
      <c r="B52" s="117">
        <v>329067</v>
      </c>
      <c r="C52" s="117">
        <v>5449463</v>
      </c>
      <c r="D52" s="117"/>
      <c r="E52" s="118" t="s">
        <v>85</v>
      </c>
      <c r="F52" s="117" t="s">
        <v>285</v>
      </c>
    </row>
    <row r="53" spans="1:4" ht="11.25">
      <c r="A53" s="132" t="s">
        <v>361</v>
      </c>
      <c r="B53" s="117">
        <f>SUM(B5:B52)</f>
        <v>590207923.96</v>
      </c>
      <c r="C53" s="117">
        <f>SUM(C5:C52)</f>
        <v>209089888</v>
      </c>
      <c r="D53" s="117">
        <f>SUM(D5:D52)</f>
        <v>113839482</v>
      </c>
    </row>
    <row r="54" ht="11.25">
      <c r="A54" s="133" t="s">
        <v>151</v>
      </c>
    </row>
    <row r="55" ht="11.25">
      <c r="A55" s="130" t="s">
        <v>81</v>
      </c>
    </row>
  </sheetData>
  <mergeCells count="7">
    <mergeCell ref="A1:F1"/>
    <mergeCell ref="A23:A24"/>
    <mergeCell ref="F23:F24"/>
    <mergeCell ref="B3:D3"/>
    <mergeCell ref="A3:A4"/>
    <mergeCell ref="E3:E4"/>
    <mergeCell ref="F3:F4"/>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ccampos</Manager>
  <Company>MINSA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MATRICES PESEM 2008 - 2011 CONSOLIDADO</dc:title>
  <dc:subject/>
  <dc:creator>OPGI - OGPP - MINSA</dc:creator>
  <cp:keywords/>
  <dc:description/>
  <cp:lastModifiedBy>Jose Luis Chauca Delgado</cp:lastModifiedBy>
  <cp:lastPrinted>2008-02-19T16:17:54Z</cp:lastPrinted>
  <dcterms:created xsi:type="dcterms:W3CDTF">2007-12-17T22:45:10Z</dcterms:created>
  <dcterms:modified xsi:type="dcterms:W3CDTF">2008-03-13T16:02:48Z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