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7595" windowHeight="9915"/>
  </bookViews>
  <sheets>
    <sheet name="RO" sheetId="1" r:id="rId1"/>
    <sheet name="RDR" sheetId="4" r:id="rId2"/>
    <sheet name="DYT" sheetId="6" r:id="rId3"/>
    <sheet name="ROOC" sheetId="5" r:id="rId4"/>
    <sheet name="RD" sheetId="7" state="hidden" r:id="rId5"/>
  </sheets>
  <definedNames>
    <definedName name="_xlnm.Print_Area" localSheetId="2">DYT!$B$2:$M$54</definedName>
    <definedName name="_xlnm.Print_Area" localSheetId="4">RD!$B$2:$N$51</definedName>
    <definedName name="_xlnm.Print_Area" localSheetId="1">RDR!$B$2:$M$54</definedName>
    <definedName name="_xlnm.Print_Area" localSheetId="0">RO!$B$2:$M$54</definedName>
    <definedName name="_xlnm.Print_Area" localSheetId="3">ROOC!$B$2:$M$54</definedName>
  </definedNames>
  <calcPr calcId="145621"/>
</workbook>
</file>

<file path=xl/calcChain.xml><?xml version="1.0" encoding="utf-8"?>
<calcChain xmlns="http://schemas.openxmlformats.org/spreadsheetml/2006/main">
  <c r="E47" i="5" l="1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H52" i="4" l="1"/>
  <c r="G52" i="4"/>
  <c r="F52" i="4"/>
  <c r="E52" i="4"/>
  <c r="D52" i="4"/>
  <c r="H52" i="6"/>
  <c r="G52" i="6"/>
  <c r="F52" i="6"/>
  <c r="E52" i="6"/>
  <c r="D52" i="6"/>
  <c r="H52" i="5"/>
  <c r="G52" i="5"/>
  <c r="F52" i="5"/>
  <c r="E52" i="5"/>
  <c r="D52" i="5"/>
  <c r="H52" i="1"/>
  <c r="G52" i="1"/>
  <c r="F52" i="1"/>
  <c r="E52" i="1"/>
  <c r="D52" i="1"/>
  <c r="C52" i="4"/>
  <c r="C52" i="6"/>
  <c r="C52" i="5"/>
  <c r="C52" i="1"/>
  <c r="M51" i="4"/>
  <c r="L51" i="4"/>
  <c r="K51" i="4"/>
  <c r="J51" i="4"/>
  <c r="M50" i="4"/>
  <c r="L50" i="4"/>
  <c r="K50" i="4"/>
  <c r="J50" i="4"/>
  <c r="M49" i="4"/>
  <c r="L49" i="4"/>
  <c r="K49" i="4"/>
  <c r="J49" i="4"/>
  <c r="M51" i="6"/>
  <c r="L51" i="6"/>
  <c r="K51" i="6"/>
  <c r="J51" i="6"/>
  <c r="M50" i="6"/>
  <c r="L50" i="6"/>
  <c r="K50" i="6"/>
  <c r="J50" i="6"/>
  <c r="M49" i="6"/>
  <c r="L49" i="6"/>
  <c r="K49" i="6"/>
  <c r="J49" i="6"/>
  <c r="M51" i="5"/>
  <c r="L51" i="5"/>
  <c r="K51" i="5"/>
  <c r="J51" i="5"/>
  <c r="M50" i="5"/>
  <c r="L50" i="5"/>
  <c r="K50" i="5"/>
  <c r="J50" i="5"/>
  <c r="M49" i="5"/>
  <c r="L49" i="5"/>
  <c r="K49" i="5"/>
  <c r="J49" i="5"/>
  <c r="M51" i="1"/>
  <c r="L51" i="1"/>
  <c r="K51" i="1"/>
  <c r="J51" i="1"/>
  <c r="M50" i="1"/>
  <c r="L50" i="1"/>
  <c r="K50" i="1"/>
  <c r="J50" i="1"/>
  <c r="M49" i="1"/>
  <c r="L49" i="1"/>
  <c r="K49" i="1"/>
  <c r="J49" i="1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4"/>
  <c r="M14" i="6"/>
  <c r="M14" i="5"/>
  <c r="M14" i="1"/>
  <c r="M52" i="1" s="1"/>
  <c r="M52" i="5" l="1"/>
  <c r="M52" i="6"/>
  <c r="M52" i="4"/>
  <c r="I49" i="7"/>
  <c r="H49" i="7"/>
  <c r="G49" i="7"/>
  <c r="F49" i="7"/>
  <c r="E49" i="7"/>
  <c r="D49" i="7"/>
  <c r="C49" i="7"/>
  <c r="N48" i="7"/>
  <c r="M48" i="7"/>
  <c r="L48" i="7"/>
  <c r="K48" i="7"/>
  <c r="J48" i="7"/>
  <c r="N47" i="7"/>
  <c r="M47" i="7"/>
  <c r="L47" i="7"/>
  <c r="K47" i="7"/>
  <c r="J47" i="7"/>
  <c r="N46" i="7"/>
  <c r="M46" i="7"/>
  <c r="L46" i="7"/>
  <c r="K46" i="7"/>
  <c r="J46" i="7"/>
  <c r="N45" i="7"/>
  <c r="M45" i="7"/>
  <c r="L45" i="7"/>
  <c r="K45" i="7"/>
  <c r="J45" i="7"/>
  <c r="N44" i="7"/>
  <c r="M44" i="7"/>
  <c r="L44" i="7"/>
  <c r="K44" i="7"/>
  <c r="J44" i="7"/>
  <c r="N43" i="7"/>
  <c r="M43" i="7"/>
  <c r="L43" i="7"/>
  <c r="K43" i="7"/>
  <c r="J43" i="7"/>
  <c r="N42" i="7"/>
  <c r="M42" i="7"/>
  <c r="L42" i="7"/>
  <c r="K42" i="7"/>
  <c r="J42" i="7"/>
  <c r="N41" i="7"/>
  <c r="M41" i="7"/>
  <c r="L41" i="7"/>
  <c r="K41" i="7"/>
  <c r="J41" i="7"/>
  <c r="N40" i="7"/>
  <c r="M40" i="7"/>
  <c r="L40" i="7"/>
  <c r="K40" i="7"/>
  <c r="J40" i="7"/>
  <c r="N39" i="7"/>
  <c r="M39" i="7"/>
  <c r="L39" i="7"/>
  <c r="K39" i="7"/>
  <c r="J39" i="7"/>
  <c r="N38" i="7"/>
  <c r="M38" i="7"/>
  <c r="L38" i="7"/>
  <c r="K38" i="7"/>
  <c r="J38" i="7"/>
  <c r="N37" i="7"/>
  <c r="M37" i="7"/>
  <c r="L37" i="7"/>
  <c r="K37" i="7"/>
  <c r="J37" i="7"/>
  <c r="N36" i="7"/>
  <c r="M36" i="7"/>
  <c r="L36" i="7"/>
  <c r="K36" i="7"/>
  <c r="J36" i="7"/>
  <c r="N35" i="7"/>
  <c r="M35" i="7"/>
  <c r="L35" i="7"/>
  <c r="K35" i="7"/>
  <c r="J35" i="7"/>
  <c r="N34" i="7"/>
  <c r="M34" i="7"/>
  <c r="L34" i="7"/>
  <c r="K34" i="7"/>
  <c r="J34" i="7"/>
  <c r="N33" i="7"/>
  <c r="M33" i="7"/>
  <c r="L33" i="7"/>
  <c r="K33" i="7"/>
  <c r="J33" i="7"/>
  <c r="N32" i="7"/>
  <c r="M32" i="7"/>
  <c r="L32" i="7"/>
  <c r="K32" i="7"/>
  <c r="J32" i="7"/>
  <c r="N31" i="7"/>
  <c r="M31" i="7"/>
  <c r="L31" i="7"/>
  <c r="K31" i="7"/>
  <c r="J31" i="7"/>
  <c r="N30" i="7"/>
  <c r="M30" i="7"/>
  <c r="L30" i="7"/>
  <c r="K30" i="7"/>
  <c r="J30" i="7"/>
  <c r="N29" i="7"/>
  <c r="M29" i="7"/>
  <c r="L29" i="7"/>
  <c r="K29" i="7"/>
  <c r="J29" i="7"/>
  <c r="N28" i="7"/>
  <c r="M28" i="7"/>
  <c r="L28" i="7"/>
  <c r="K28" i="7"/>
  <c r="J28" i="7"/>
  <c r="N27" i="7"/>
  <c r="M27" i="7"/>
  <c r="L27" i="7"/>
  <c r="K27" i="7"/>
  <c r="J27" i="7"/>
  <c r="N26" i="7"/>
  <c r="M26" i="7"/>
  <c r="L26" i="7"/>
  <c r="K26" i="7"/>
  <c r="J26" i="7"/>
  <c r="N25" i="7"/>
  <c r="M25" i="7"/>
  <c r="L25" i="7"/>
  <c r="K25" i="7"/>
  <c r="J25" i="7"/>
  <c r="N24" i="7"/>
  <c r="M24" i="7"/>
  <c r="L24" i="7"/>
  <c r="K24" i="7"/>
  <c r="J24" i="7"/>
  <c r="N23" i="7"/>
  <c r="M23" i="7"/>
  <c r="L23" i="7"/>
  <c r="K23" i="7"/>
  <c r="J23" i="7"/>
  <c r="N22" i="7"/>
  <c r="M22" i="7"/>
  <c r="L22" i="7"/>
  <c r="K22" i="7"/>
  <c r="J22" i="7"/>
  <c r="N21" i="7"/>
  <c r="M21" i="7"/>
  <c r="L21" i="7"/>
  <c r="K21" i="7"/>
  <c r="J21" i="7"/>
  <c r="N20" i="7"/>
  <c r="M20" i="7"/>
  <c r="L20" i="7"/>
  <c r="K20" i="7"/>
  <c r="J20" i="7"/>
  <c r="N19" i="7"/>
  <c r="M19" i="7"/>
  <c r="L19" i="7"/>
  <c r="K19" i="7"/>
  <c r="J19" i="7"/>
  <c r="N18" i="7"/>
  <c r="M18" i="7"/>
  <c r="L18" i="7"/>
  <c r="K18" i="7"/>
  <c r="J18" i="7"/>
  <c r="N17" i="7"/>
  <c r="M17" i="7"/>
  <c r="L17" i="7"/>
  <c r="K17" i="7"/>
  <c r="J17" i="7"/>
  <c r="N16" i="7"/>
  <c r="M16" i="7"/>
  <c r="L16" i="7"/>
  <c r="K16" i="7"/>
  <c r="J16" i="7"/>
  <c r="N15" i="7"/>
  <c r="M15" i="7"/>
  <c r="L15" i="7"/>
  <c r="K15" i="7"/>
  <c r="J15" i="7"/>
  <c r="N14" i="7"/>
  <c r="M14" i="7"/>
  <c r="L14" i="7"/>
  <c r="K14" i="7"/>
  <c r="J14" i="7"/>
  <c r="I5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I52" i="6"/>
  <c r="L48" i="6"/>
  <c r="K48" i="6"/>
  <c r="J48" i="6"/>
  <c r="L47" i="6"/>
  <c r="K47" i="6"/>
  <c r="J47" i="6"/>
  <c r="L46" i="6"/>
  <c r="K46" i="6"/>
  <c r="J46" i="6"/>
  <c r="L45" i="6"/>
  <c r="K45" i="6"/>
  <c r="J45" i="6"/>
  <c r="L44" i="6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9" i="6"/>
  <c r="K39" i="6"/>
  <c r="J39" i="6"/>
  <c r="L38" i="6"/>
  <c r="K38" i="6"/>
  <c r="J38" i="6"/>
  <c r="L37" i="6"/>
  <c r="K37" i="6"/>
  <c r="J37" i="6"/>
  <c r="L36" i="6"/>
  <c r="K36" i="6"/>
  <c r="J36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I52" i="5"/>
  <c r="L48" i="5"/>
  <c r="K48" i="5"/>
  <c r="J48" i="5"/>
  <c r="L47" i="5"/>
  <c r="K47" i="5"/>
  <c r="J47" i="5"/>
  <c r="L46" i="5"/>
  <c r="K46" i="5"/>
  <c r="J46" i="5"/>
  <c r="L45" i="5"/>
  <c r="K45" i="5"/>
  <c r="J45" i="5"/>
  <c r="L44" i="5"/>
  <c r="K44" i="5"/>
  <c r="J44" i="5"/>
  <c r="L43" i="5"/>
  <c r="K43" i="5"/>
  <c r="J43" i="5"/>
  <c r="L42" i="5"/>
  <c r="K42" i="5"/>
  <c r="J42" i="5"/>
  <c r="L41" i="5"/>
  <c r="K41" i="5"/>
  <c r="J41" i="5"/>
  <c r="L40" i="5"/>
  <c r="K40" i="5"/>
  <c r="J40" i="5"/>
  <c r="L39" i="5"/>
  <c r="K39" i="5"/>
  <c r="J39" i="5"/>
  <c r="L38" i="5"/>
  <c r="K38" i="5"/>
  <c r="J38" i="5"/>
  <c r="L37" i="5"/>
  <c r="K37" i="5"/>
  <c r="J37" i="5"/>
  <c r="L36" i="5"/>
  <c r="K36" i="5"/>
  <c r="J36" i="5"/>
  <c r="L35" i="5"/>
  <c r="K35" i="5"/>
  <c r="J35" i="5"/>
  <c r="L34" i="5"/>
  <c r="K34" i="5"/>
  <c r="J34" i="5"/>
  <c r="L33" i="5"/>
  <c r="K33" i="5"/>
  <c r="J33" i="5"/>
  <c r="L32" i="5"/>
  <c r="K32" i="5"/>
  <c r="J32" i="5"/>
  <c r="L31" i="5"/>
  <c r="K31" i="5"/>
  <c r="J31" i="5"/>
  <c r="L30" i="5"/>
  <c r="K30" i="5"/>
  <c r="J30" i="5"/>
  <c r="L29" i="5"/>
  <c r="K29" i="5"/>
  <c r="J29" i="5"/>
  <c r="L28" i="5"/>
  <c r="K28" i="5"/>
  <c r="J28" i="5"/>
  <c r="L27" i="5"/>
  <c r="K27" i="5"/>
  <c r="J27" i="5"/>
  <c r="L26" i="5"/>
  <c r="K26" i="5"/>
  <c r="J26" i="5"/>
  <c r="L25" i="5"/>
  <c r="K25" i="5"/>
  <c r="J25" i="5"/>
  <c r="L24" i="5"/>
  <c r="K24" i="5"/>
  <c r="J24" i="5"/>
  <c r="L23" i="5"/>
  <c r="K23" i="5"/>
  <c r="J23" i="5"/>
  <c r="L22" i="5"/>
  <c r="K22" i="5"/>
  <c r="J22" i="5"/>
  <c r="L21" i="5"/>
  <c r="K21" i="5"/>
  <c r="J21" i="5"/>
  <c r="L20" i="5"/>
  <c r="K20" i="5"/>
  <c r="J20" i="5"/>
  <c r="L19" i="5"/>
  <c r="K19" i="5"/>
  <c r="J19" i="5"/>
  <c r="L18" i="5"/>
  <c r="K18" i="5"/>
  <c r="J18" i="5"/>
  <c r="L17" i="5"/>
  <c r="K17" i="5"/>
  <c r="J17" i="5"/>
  <c r="L16" i="5"/>
  <c r="K16" i="5"/>
  <c r="J16" i="5"/>
  <c r="L15" i="5"/>
  <c r="K15" i="5"/>
  <c r="J15" i="5"/>
  <c r="L14" i="5"/>
  <c r="K14" i="5"/>
  <c r="J14" i="5"/>
  <c r="I52" i="4"/>
  <c r="L48" i="4"/>
  <c r="K48" i="4"/>
  <c r="J48" i="4"/>
  <c r="L47" i="4"/>
  <c r="K47" i="4"/>
  <c r="J47" i="4"/>
  <c r="L46" i="4"/>
  <c r="K46" i="4"/>
  <c r="J46" i="4"/>
  <c r="L45" i="4"/>
  <c r="K45" i="4"/>
  <c r="J45" i="4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N49" i="7" l="1"/>
  <c r="M49" i="7"/>
  <c r="J49" i="7"/>
  <c r="L49" i="7"/>
  <c r="K49" i="7"/>
  <c r="K52" i="6"/>
  <c r="J52" i="6"/>
  <c r="L52" i="6"/>
  <c r="J52" i="5"/>
  <c r="L52" i="5"/>
  <c r="K52" i="5"/>
  <c r="J52" i="4"/>
  <c r="L52" i="4"/>
  <c r="K52" i="4"/>
  <c r="L52" i="1"/>
  <c r="J52" i="1" l="1"/>
  <c r="K52" i="1"/>
</calcChain>
</file>

<file path=xl/sharedStrings.xml><?xml version="1.0" encoding="utf-8"?>
<sst xmlns="http://schemas.openxmlformats.org/spreadsheetml/2006/main" count="283" uniqueCount="70">
  <si>
    <t>PRESUPUESTO</t>
  </si>
  <si>
    <t>UNIDAD EJECUTORA</t>
  </si>
  <si>
    <t>PLIEGO 011 MINISTERIO DE SALUD</t>
  </si>
  <si>
    <t>001 Administración Central</t>
  </si>
  <si>
    <t xml:space="preserve">005 Instituto Nacional de Salud Mental </t>
  </si>
  <si>
    <t>008 Instituto Nacional de Oftalmología</t>
  </si>
  <si>
    <t>009 Instituto Nacional de Rehabilitación</t>
  </si>
  <si>
    <t>010 Instituto Nacional de Salud del Niño</t>
  </si>
  <si>
    <t>011 Instituto Nacional Materno Perinatal</t>
  </si>
  <si>
    <t>015 Dirección de Salud IV Lima Este</t>
  </si>
  <si>
    <t>016 Hospital Nacional Hipólito Unanue</t>
  </si>
  <si>
    <t>017 Hospital Hermilio Valdizán</t>
  </si>
  <si>
    <t>020 Hospital Sergio Bernales</t>
  </si>
  <si>
    <t>021 Hospital Cayetano Heredia</t>
  </si>
  <si>
    <t>022 Dirección de Salud II Lima Sur</t>
  </si>
  <si>
    <t>025 Hospital de Apoyo Departamental María AuxiliadoraDirección de Salud II Lima Sur</t>
  </si>
  <si>
    <t>026 Dirección de Salud V Lima Ciudad</t>
  </si>
  <si>
    <t>027 Hospital Nacional Arzobispo Loayza</t>
  </si>
  <si>
    <t>028 Hospital Nacional Dos de Mayo</t>
  </si>
  <si>
    <t>029 Hospital de Apoyo Santa Rosa</t>
  </si>
  <si>
    <t>030 Hospital de Emergencias Casimiro Ulloa</t>
  </si>
  <si>
    <t>031 Hospital de Emergencias Pediátricas</t>
  </si>
  <si>
    <t>032 Hospital Víctor Larco Herrera</t>
  </si>
  <si>
    <t>033 Hospital Nacional Docente Madre Niño-San Bartolomé</t>
  </si>
  <si>
    <t>036 Hospital Puente Piedra y Servicios Básicos de Salud</t>
  </si>
  <si>
    <t>042 Hospital José Agurto Tello de Chosica</t>
  </si>
  <si>
    <t>043 Red de Salud San Juan de Lurigancho</t>
  </si>
  <si>
    <t>044 Red de Salud Rímac, San Martín de Porres Los Olivos</t>
  </si>
  <si>
    <t>045 Red de Salud Tupac Amaru</t>
  </si>
  <si>
    <t>046 Red de Salud Barranco Chorrillos Surco</t>
  </si>
  <si>
    <t>047 Red de Salud San Juan de Miraflores y Villa María</t>
  </si>
  <si>
    <t>048 Red de Salud Villa El Salvador, Lurín Pachacama</t>
  </si>
  <si>
    <t>049 Hospital San Juan de Lurigancho</t>
  </si>
  <si>
    <t>050 Hospital Vitarte</t>
  </si>
  <si>
    <t>053 Red de Salud Lima Ciudad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</si>
  <si>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</si>
  <si>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</si>
  <si>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</si>
  <si>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</si>
  <si>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</si>
  <si>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</si>
  <si>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</si>
  <si>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</si>
  <si>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INDICADORES</t>
  </si>
  <si>
    <t>PCA
(1)</t>
  </si>
  <si>
    <t>COMPROMISO
ANUALIZADO
(2)</t>
  </si>
  <si>
    <t>(COM/PCA)
(3/1)</t>
  </si>
  <si>
    <t>(DEV/PCA)
(4/1)</t>
  </si>
  <si>
    <t>(GIR/PCA)
(5/1)</t>
  </si>
  <si>
    <t>SALDO
(1-3)</t>
  </si>
  <si>
    <t>SALDO
(1-2)</t>
  </si>
  <si>
    <t>SEGÚN FUENTE DE FINANCIAMIENTO 3: RECURSOS POR OPERACIONES OFICIALES DE CREDITO</t>
  </si>
  <si>
    <t xml:space="preserve">PCA
(1) </t>
  </si>
  <si>
    <t>SEGÚN FUENTE DE FINANCIAMIENTO 5: RECURSOS DETERMINADOS</t>
  </si>
  <si>
    <t>007 Instituto Nacional de  Ciencias Neurologicas</t>
  </si>
  <si>
    <t>COMPROMETIDO
ENE-SET
(3)</t>
  </si>
  <si>
    <t>DEVENGADO
ENE-SET
(4)</t>
  </si>
  <si>
    <t>GIRO
ENE-SET
(5)</t>
  </si>
  <si>
    <t>Fuente: Consulta Amigable y Base de Datos  MEF al 01 de Abril del 2013</t>
  </si>
  <si>
    <t>EJECUCION PRESUPUESTAL MENSUALIZADA DE GASTOS 
MINISTERIO DE SALUD 2013
AL MES DE ABRIL</t>
  </si>
  <si>
    <t>EJECUCION PRESUPUESTAL MENSUALIZADA DE GASTOS 
MINISTERIO DE SALUD 2014
AL MES DE ABRIL</t>
  </si>
  <si>
    <t>Fuente: Consulta Amigable y Base de Datos  MEF al 06 de Mayo del 2014</t>
  </si>
  <si>
    <t>COMPROMETIDO
ENE-ABR
(3)</t>
  </si>
  <si>
    <t>DEVENGADO
ENE-ABR
(4)</t>
  </si>
  <si>
    <t>GIRO
ENE-ABR
(5)</t>
  </si>
  <si>
    <t>INDICADOR</t>
  </si>
  <si>
    <t>SALDO
PIM - DEV</t>
  </si>
  <si>
    <t>139. INSTITUTO NACIONAL DE SALUD DEL NIÑO - SAN BORJA</t>
  </si>
  <si>
    <t>140. HOSPITAL DE HUAYCAN</t>
  </si>
  <si>
    <t>141. RED DE SALUD LIMA NORTE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</si>
</sst>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9" applyNumberFormat="0" applyAlignment="0" applyProtection="0"/>
    <xf numFmtId="0" fontId="16" fillId="6" borderId="10" applyNumberFormat="0" applyAlignment="0" applyProtection="0"/>
    <xf numFmtId="0" fontId="17" fillId="6" borderId="9" applyNumberFormat="0" applyAlignment="0" applyProtection="0"/>
    <xf numFmtId="0" fontId="18" fillId="0" borderId="11" applyNumberFormat="0" applyFill="0" applyAlignment="0" applyProtection="0"/>
    <xf numFmtId="0" fontId="19" fillId="7" borderId="12" applyNumberFormat="0" applyAlignment="0" applyProtection="0"/>
    <xf numFmtId="0" fontId="20" fillId="0" borderId="0" applyNumberFormat="0" applyFill="0" applyBorder="0" applyAlignment="0" applyProtection="0"/>
    <xf numFmtId="0" fontId="4" fillId="8" borderId="13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4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1" fillId="33" borderId="4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164" fontId="1" fillId="33" borderId="15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1" fillId="33" borderId="4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6" fillId="34" borderId="1" xfId="0" applyNumberFormat="1" applyFont="1" applyFill="1" applyBorder="1" applyAlignment="1">
      <alignment vertical="center"/>
    </xf>
    <xf numFmtId="3" fontId="19" fillId="35" borderId="20" xfId="0" applyNumberFormat="1" applyFont="1" applyFill="1" applyBorder="1" applyAlignment="1">
      <alignment horizontal="center" vertical="center" wrapText="1"/>
    </xf>
    <xf numFmtId="164" fontId="19" fillId="35" borderId="20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41" fontId="23" fillId="34" borderId="4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23" fillId="0" borderId="4" xfId="0" applyNumberFormat="1" applyFont="1" applyBorder="1" applyAlignment="1">
      <alignment vertical="center"/>
    </xf>
    <xf numFmtId="41" fontId="23" fillId="0" borderId="4" xfId="0" applyNumberFormat="1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3" fontId="0" fillId="0" borderId="0" xfId="0" applyNumberFormat="1"/>
    <xf numFmtId="3" fontId="19" fillId="35" borderId="18" xfId="0" applyNumberFormat="1" applyFont="1" applyFill="1" applyBorder="1" applyAlignment="1">
      <alignment horizontal="center" vertical="center" wrapText="1"/>
    </xf>
    <xf numFmtId="3" fontId="19" fillId="35" borderId="2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7" xfId="0" applyNumberFormat="1" applyFont="1" applyFill="1" applyBorder="1" applyAlignment="1">
      <alignment horizontal="center" vertical="center" wrapText="1"/>
    </xf>
    <xf numFmtId="3" fontId="19" fillId="35" borderId="20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/>
    </xf>
    <xf numFmtId="3" fontId="19" fillId="35" borderId="19" xfId="0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/>
    </xf>
    <xf numFmtId="164" fontId="19" fillId="35" borderId="17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3" name="1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M54"/>
  <sheetViews>
    <sheetView showGridLines="0" tabSelected="1" zoomScale="85" zoomScaleNormal="85" workbookViewId="0">
      <selection activeCell="E14" sqref="E14"/>
    </sheetView>
  </sheetViews>
  <sheetFormatPr baseColWidth="10" defaultRowHeight="15" x14ac:dyDescent="0.25"/>
  <cols>
    <col min="1" max="1" width="5.85546875" style="1" customWidth="1"/>
    <col min="2" max="2" width="47.14062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1" hidden="1" customWidth="1"/>
    <col min="13" max="13" width="15.28515625" style="1" customWidth="1"/>
    <col min="14" max="16384" width="11.42578125" style="1"/>
  </cols>
  <sheetData>
    <row r="2" spans="2:13" ht="15" customHeight="1" x14ac:dyDescent="0.25">
      <c r="B2" s="41" t="s">
        <v>60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ht="15.75" customHeigh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2:13" ht="15" customHeight="1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3" ht="15" customHeight="1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ht="15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8" spans="2:13" ht="15.75" x14ac:dyDescent="0.25">
      <c r="B8" s="2" t="s">
        <v>40</v>
      </c>
    </row>
    <row r="9" spans="2:13" x14ac:dyDescent="0.2">
      <c r="B9" s="3" t="s">
        <v>2</v>
      </c>
    </row>
    <row r="11" spans="2:13" x14ac:dyDescent="0.25">
      <c r="B11" s="4"/>
      <c r="J11" s="47"/>
      <c r="K11" s="47"/>
      <c r="L11" s="47"/>
    </row>
    <row r="12" spans="2:13" s="5" customFormat="1" ht="15" customHeight="1" x14ac:dyDescent="0.25">
      <c r="B12" s="45" t="s">
        <v>1</v>
      </c>
      <c r="C12" s="44" t="s">
        <v>0</v>
      </c>
      <c r="D12" s="44"/>
      <c r="E12" s="42" t="s">
        <v>52</v>
      </c>
      <c r="F12" s="42" t="s">
        <v>45</v>
      </c>
      <c r="G12" s="42" t="s">
        <v>62</v>
      </c>
      <c r="H12" s="42" t="s">
        <v>63</v>
      </c>
      <c r="I12" s="42" t="s">
        <v>64</v>
      </c>
      <c r="J12" s="48" t="s">
        <v>65</v>
      </c>
      <c r="K12" s="48"/>
      <c r="L12" s="48"/>
      <c r="M12" s="39" t="s">
        <v>66</v>
      </c>
    </row>
    <row r="13" spans="2:13" s="5" customFormat="1" ht="40.5" customHeight="1" x14ac:dyDescent="0.25">
      <c r="B13" s="46"/>
      <c r="C13" s="26" t="s">
        <v>38</v>
      </c>
      <c r="D13" s="26" t="s">
        <v>37</v>
      </c>
      <c r="E13" s="43"/>
      <c r="F13" s="43"/>
      <c r="G13" s="43"/>
      <c r="H13" s="43"/>
      <c r="I13" s="43"/>
      <c r="J13" s="26" t="s">
        <v>46</v>
      </c>
      <c r="K13" s="26" t="s">
        <v>47</v>
      </c>
      <c r="L13" s="27" t="s">
        <v>48</v>
      </c>
      <c r="M13" s="40"/>
    </row>
    <row r="14" spans="2:13" ht="20.100000000000001" customHeight="1" x14ac:dyDescent="0.25">
      <c r="B14" s="6" t="s">
        <v>3</v>
      </c>
      <c r="C14" s="8">
        <v>2259275830</v>
      </c>
      <c r="D14" s="8">
        <v>2115462594</v>
      </c>
      <c r="E14" s="23">
        <f>+D14*70/100</f>
        <v>1480823815.8</v>
      </c>
      <c r="F14" s="23">
        <v>300211553</v>
      </c>
      <c r="G14" s="8"/>
      <c r="H14" s="8">
        <v>228402810.96000001</v>
      </c>
      <c r="I14" s="8"/>
      <c r="J14" s="14">
        <f>IF(ISERROR(+G14/E14)=TRUE,0,++G14/E14)</f>
        <v>0</v>
      </c>
      <c r="K14" s="14">
        <f t="shared" ref="K14:K52" si="0">IF(ISERROR(+H14/E14)=TRUE,0,++H14/E14)</f>
        <v>0.15424036845099479</v>
      </c>
      <c r="L14" s="14">
        <f t="shared" ref="L14:L52" si="1">IF(ISERROR(+I14/E14)=TRUE,0,++I14/E14)</f>
        <v>0</v>
      </c>
      <c r="M14" s="19">
        <f>+D14-H14</f>
        <v>1887059783.04</v>
      </c>
    </row>
    <row r="15" spans="2:13" ht="20.100000000000001" customHeight="1" x14ac:dyDescent="0.25">
      <c r="B15" s="7" t="s">
        <v>4</v>
      </c>
      <c r="C15" s="9">
        <v>25212923</v>
      </c>
      <c r="D15" s="9">
        <v>25402965</v>
      </c>
      <c r="E15" s="24">
        <f t="shared" ref="E15:E51" si="2">+D15*70/100</f>
        <v>17782075.5</v>
      </c>
      <c r="F15" s="24">
        <v>16903827</v>
      </c>
      <c r="G15" s="9"/>
      <c r="H15" s="9">
        <v>8557237.5999999996</v>
      </c>
      <c r="I15" s="9"/>
      <c r="J15" s="15">
        <f t="shared" ref="J15:J52" si="3">IF(ISERROR(+G15/E15)=TRUE,0,++G15/E15)</f>
        <v>0</v>
      </c>
      <c r="K15" s="15">
        <f t="shared" si="0"/>
        <v>0.48122827956725295</v>
      </c>
      <c r="L15" s="15">
        <f t="shared" si="1"/>
        <v>0</v>
      </c>
      <c r="M15" s="20">
        <f t="shared" ref="M15:M48" si="4">+D15-H15</f>
        <v>16845727.399999999</v>
      </c>
    </row>
    <row r="16" spans="2:13" ht="20.100000000000001" customHeight="1" x14ac:dyDescent="0.25">
      <c r="B16" s="7" t="s">
        <v>54</v>
      </c>
      <c r="C16" s="9">
        <v>27006765</v>
      </c>
      <c r="D16" s="9">
        <v>27667081</v>
      </c>
      <c r="E16" s="24">
        <f t="shared" si="2"/>
        <v>19366956.699999999</v>
      </c>
      <c r="F16" s="24">
        <v>19026790</v>
      </c>
      <c r="G16" s="9"/>
      <c r="H16" s="9">
        <v>10959091.250000004</v>
      </c>
      <c r="I16" s="9"/>
      <c r="J16" s="15">
        <f t="shared" si="3"/>
        <v>0</v>
      </c>
      <c r="K16" s="15">
        <f t="shared" si="0"/>
        <v>0.56586542840775822</v>
      </c>
      <c r="L16" s="15">
        <f t="shared" si="1"/>
        <v>0</v>
      </c>
      <c r="M16" s="20">
        <f t="shared" si="4"/>
        <v>16707989.749999996</v>
      </c>
    </row>
    <row r="17" spans="2:13" ht="20.100000000000001" customHeight="1" x14ac:dyDescent="0.25">
      <c r="B17" s="7" t="s">
        <v>5</v>
      </c>
      <c r="C17" s="9">
        <v>15623020</v>
      </c>
      <c r="D17" s="9">
        <v>15844427</v>
      </c>
      <c r="E17" s="24">
        <f t="shared" si="2"/>
        <v>11091098.9</v>
      </c>
      <c r="F17" s="24">
        <v>9789114</v>
      </c>
      <c r="G17" s="9"/>
      <c r="H17" s="9">
        <v>5641454.6199999982</v>
      </c>
      <c r="I17" s="9"/>
      <c r="J17" s="15">
        <f t="shared" si="3"/>
        <v>0</v>
      </c>
      <c r="K17" s="15">
        <f t="shared" si="0"/>
        <v>0.50864703947414969</v>
      </c>
      <c r="L17" s="15">
        <f t="shared" si="1"/>
        <v>0</v>
      </c>
      <c r="M17" s="20">
        <f t="shared" si="4"/>
        <v>10202972.380000003</v>
      </c>
    </row>
    <row r="18" spans="2:13" ht="20.100000000000001" customHeight="1" x14ac:dyDescent="0.25">
      <c r="B18" s="7" t="s">
        <v>6</v>
      </c>
      <c r="C18" s="9">
        <v>35852743</v>
      </c>
      <c r="D18" s="9">
        <v>42580218</v>
      </c>
      <c r="E18" s="24">
        <f t="shared" si="2"/>
        <v>29806152.600000001</v>
      </c>
      <c r="F18" s="24">
        <v>12575584</v>
      </c>
      <c r="G18" s="9"/>
      <c r="H18" s="9">
        <v>8015266.8499999987</v>
      </c>
      <c r="I18" s="9"/>
      <c r="J18" s="15">
        <f t="shared" si="3"/>
        <v>0</v>
      </c>
      <c r="K18" s="15">
        <f t="shared" si="0"/>
        <v>0.26891316559923933</v>
      </c>
      <c r="L18" s="15">
        <f t="shared" si="1"/>
        <v>0</v>
      </c>
      <c r="M18" s="20">
        <f t="shared" si="4"/>
        <v>34564951.149999999</v>
      </c>
    </row>
    <row r="19" spans="2:13" ht="20.100000000000001" customHeight="1" x14ac:dyDescent="0.25">
      <c r="B19" s="7" t="s">
        <v>7</v>
      </c>
      <c r="C19" s="9">
        <v>111171339</v>
      </c>
      <c r="D19" s="9">
        <v>112899588</v>
      </c>
      <c r="E19" s="24">
        <f t="shared" si="2"/>
        <v>79029711.599999994</v>
      </c>
      <c r="F19" s="24">
        <v>59877396</v>
      </c>
      <c r="G19" s="9"/>
      <c r="H19" s="9">
        <v>45419228.490000047</v>
      </c>
      <c r="I19" s="9"/>
      <c r="J19" s="15">
        <f t="shared" si="3"/>
        <v>0</v>
      </c>
      <c r="K19" s="15">
        <f t="shared" si="0"/>
        <v>0.57471079636332689</v>
      </c>
      <c r="L19" s="15">
        <f t="shared" si="1"/>
        <v>0</v>
      </c>
      <c r="M19" s="20">
        <f t="shared" si="4"/>
        <v>67480359.509999961</v>
      </c>
    </row>
    <row r="20" spans="2:13" ht="20.100000000000001" customHeight="1" x14ac:dyDescent="0.25">
      <c r="B20" s="7" t="s">
        <v>8</v>
      </c>
      <c r="C20" s="9">
        <v>71246778</v>
      </c>
      <c r="D20" s="9">
        <v>73240091</v>
      </c>
      <c r="E20" s="24">
        <f t="shared" si="2"/>
        <v>51268063.700000003</v>
      </c>
      <c r="F20" s="24">
        <v>47161020</v>
      </c>
      <c r="G20" s="9"/>
      <c r="H20" s="9">
        <v>30753189.930000003</v>
      </c>
      <c r="I20" s="9"/>
      <c r="J20" s="15">
        <f t="shared" si="3"/>
        <v>0</v>
      </c>
      <c r="K20" s="15">
        <f t="shared" si="0"/>
        <v>0.59985081765434423</v>
      </c>
      <c r="L20" s="15">
        <f t="shared" si="1"/>
        <v>0</v>
      </c>
      <c r="M20" s="20">
        <f t="shared" si="4"/>
        <v>42486901.069999993</v>
      </c>
    </row>
    <row r="21" spans="2:13" ht="20.100000000000001" customHeight="1" x14ac:dyDescent="0.25">
      <c r="B21" s="7" t="s">
        <v>9</v>
      </c>
      <c r="C21" s="9">
        <v>78684430</v>
      </c>
      <c r="D21" s="9">
        <v>68701528</v>
      </c>
      <c r="E21" s="24">
        <f t="shared" si="2"/>
        <v>48091069.600000001</v>
      </c>
      <c r="F21" s="24">
        <v>35110784</v>
      </c>
      <c r="G21" s="9"/>
      <c r="H21" s="9">
        <v>27456730.540000018</v>
      </c>
      <c r="I21" s="9"/>
      <c r="J21" s="15">
        <f t="shared" si="3"/>
        <v>0</v>
      </c>
      <c r="K21" s="15">
        <f t="shared" si="0"/>
        <v>0.57093199981561682</v>
      </c>
      <c r="L21" s="15">
        <f t="shared" si="1"/>
        <v>0</v>
      </c>
      <c r="M21" s="20">
        <f t="shared" si="4"/>
        <v>41244797.459999979</v>
      </c>
    </row>
    <row r="22" spans="2:13" ht="20.100000000000001" customHeight="1" x14ac:dyDescent="0.25">
      <c r="B22" s="7" t="s">
        <v>10</v>
      </c>
      <c r="C22" s="9">
        <v>73519497</v>
      </c>
      <c r="D22" s="9">
        <v>82179186</v>
      </c>
      <c r="E22" s="24">
        <f t="shared" si="2"/>
        <v>57525430.200000003</v>
      </c>
      <c r="F22" s="24">
        <v>48682951</v>
      </c>
      <c r="G22" s="9"/>
      <c r="H22" s="9">
        <v>40815638.469999976</v>
      </c>
      <c r="I22" s="9"/>
      <c r="J22" s="15">
        <f t="shared" si="3"/>
        <v>0</v>
      </c>
      <c r="K22" s="15">
        <f t="shared" si="0"/>
        <v>0.70952339388154584</v>
      </c>
      <c r="L22" s="15">
        <f t="shared" si="1"/>
        <v>0</v>
      </c>
      <c r="M22" s="20">
        <f t="shared" si="4"/>
        <v>41363547.530000024</v>
      </c>
    </row>
    <row r="23" spans="2:13" ht="20.100000000000001" customHeight="1" x14ac:dyDescent="0.25">
      <c r="B23" s="7" t="s">
        <v>11</v>
      </c>
      <c r="C23" s="9">
        <v>25937415</v>
      </c>
      <c r="D23" s="9">
        <v>26553244</v>
      </c>
      <c r="E23" s="24">
        <f t="shared" si="2"/>
        <v>18587270.800000001</v>
      </c>
      <c r="F23" s="24">
        <v>11139142</v>
      </c>
      <c r="G23" s="9"/>
      <c r="H23" s="9">
        <v>9629701.8900000006</v>
      </c>
      <c r="I23" s="9"/>
      <c r="J23" s="15">
        <f t="shared" si="3"/>
        <v>0</v>
      </c>
      <c r="K23" s="15">
        <f t="shared" si="0"/>
        <v>0.51808046450800083</v>
      </c>
      <c r="L23" s="15">
        <f t="shared" si="1"/>
        <v>0</v>
      </c>
      <c r="M23" s="20">
        <f t="shared" si="4"/>
        <v>16923542.109999999</v>
      </c>
    </row>
    <row r="24" spans="2:13" ht="20.100000000000001" customHeight="1" x14ac:dyDescent="0.25">
      <c r="B24" s="7" t="s">
        <v>12</v>
      </c>
      <c r="C24" s="9">
        <v>47028363</v>
      </c>
      <c r="D24" s="9">
        <v>48155354</v>
      </c>
      <c r="E24" s="24">
        <f t="shared" si="2"/>
        <v>33708747.799999997</v>
      </c>
      <c r="F24" s="24">
        <v>26665322</v>
      </c>
      <c r="G24" s="9"/>
      <c r="H24" s="9">
        <v>20447032.349999987</v>
      </c>
      <c r="I24" s="9"/>
      <c r="J24" s="15">
        <f t="shared" si="3"/>
        <v>0</v>
      </c>
      <c r="K24" s="15">
        <f t="shared" si="0"/>
        <v>0.60657940992990511</v>
      </c>
      <c r="L24" s="15">
        <f t="shared" si="1"/>
        <v>0</v>
      </c>
      <c r="M24" s="20">
        <f t="shared" si="4"/>
        <v>27708321.650000013</v>
      </c>
    </row>
    <row r="25" spans="2:13" ht="20.100000000000001" customHeight="1" x14ac:dyDescent="0.25">
      <c r="B25" s="7" t="s">
        <v>13</v>
      </c>
      <c r="C25" s="9">
        <v>73382398</v>
      </c>
      <c r="D25" s="9">
        <v>75682787</v>
      </c>
      <c r="E25" s="24">
        <f t="shared" si="2"/>
        <v>52977950.899999999</v>
      </c>
      <c r="F25" s="24">
        <v>54092128</v>
      </c>
      <c r="G25" s="9"/>
      <c r="H25" s="9">
        <v>39375432.479999997</v>
      </c>
      <c r="I25" s="9"/>
      <c r="J25" s="15">
        <f t="shared" si="3"/>
        <v>0</v>
      </c>
      <c r="K25" s="15">
        <f t="shared" si="0"/>
        <v>0.74324189235488147</v>
      </c>
      <c r="L25" s="15">
        <f t="shared" si="1"/>
        <v>0</v>
      </c>
      <c r="M25" s="20">
        <f t="shared" si="4"/>
        <v>36307354.520000003</v>
      </c>
    </row>
    <row r="26" spans="2:13" ht="20.100000000000001" customHeight="1" x14ac:dyDescent="0.25">
      <c r="B26" s="7" t="s">
        <v>14</v>
      </c>
      <c r="C26" s="9">
        <v>21573166</v>
      </c>
      <c r="D26" s="9">
        <v>32848884</v>
      </c>
      <c r="E26" s="24">
        <f t="shared" si="2"/>
        <v>22994218.800000001</v>
      </c>
      <c r="F26" s="24">
        <v>16816904</v>
      </c>
      <c r="G26" s="9"/>
      <c r="H26" s="9">
        <v>7273228.9700000025</v>
      </c>
      <c r="I26" s="9"/>
      <c r="J26" s="15">
        <f t="shared" si="3"/>
        <v>0</v>
      </c>
      <c r="K26" s="15">
        <f t="shared" si="0"/>
        <v>0.31630685231193861</v>
      </c>
      <c r="L26" s="15">
        <f t="shared" si="1"/>
        <v>0</v>
      </c>
      <c r="M26" s="20">
        <f t="shared" si="4"/>
        <v>25575655.029999997</v>
      </c>
    </row>
    <row r="27" spans="2:13" ht="20.100000000000001" customHeight="1" x14ac:dyDescent="0.25">
      <c r="B27" s="7" t="s">
        <v>15</v>
      </c>
      <c r="C27" s="9">
        <v>71642637</v>
      </c>
      <c r="D27" s="9">
        <v>72096263</v>
      </c>
      <c r="E27" s="24">
        <f t="shared" si="2"/>
        <v>50467384.100000001</v>
      </c>
      <c r="F27" s="28">
        <v>42832339</v>
      </c>
      <c r="G27" s="9"/>
      <c r="H27" s="9">
        <v>28974810.239999995</v>
      </c>
      <c r="I27" s="9"/>
      <c r="J27" s="15">
        <f t="shared" si="3"/>
        <v>0</v>
      </c>
      <c r="K27" s="15">
        <f t="shared" si="0"/>
        <v>0.57412942550354995</v>
      </c>
      <c r="L27" s="15">
        <f t="shared" si="1"/>
        <v>0</v>
      </c>
      <c r="M27" s="20">
        <f t="shared" si="4"/>
        <v>43121452.760000005</v>
      </c>
    </row>
    <row r="28" spans="2:13" ht="20.100000000000001" customHeight="1" x14ac:dyDescent="0.25">
      <c r="B28" s="7" t="s">
        <v>16</v>
      </c>
      <c r="C28" s="9">
        <v>17893543</v>
      </c>
      <c r="D28" s="9">
        <v>16075607</v>
      </c>
      <c r="E28" s="24">
        <f t="shared" si="2"/>
        <v>11252924.9</v>
      </c>
      <c r="F28" s="28">
        <v>6627081</v>
      </c>
      <c r="G28" s="9"/>
      <c r="H28" s="9">
        <v>6627082.450000002</v>
      </c>
      <c r="I28" s="9"/>
      <c r="J28" s="15">
        <f t="shared" si="3"/>
        <v>0</v>
      </c>
      <c r="K28" s="15">
        <f t="shared" si="0"/>
        <v>0.58892088136125409</v>
      </c>
      <c r="L28" s="15">
        <f t="shared" si="1"/>
        <v>0</v>
      </c>
      <c r="M28" s="20">
        <f t="shared" si="4"/>
        <v>9448524.549999997</v>
      </c>
    </row>
    <row r="29" spans="2:13" ht="20.100000000000001" customHeight="1" x14ac:dyDescent="0.25">
      <c r="B29" s="7" t="s">
        <v>17</v>
      </c>
      <c r="C29" s="9">
        <v>97672565</v>
      </c>
      <c r="D29" s="9">
        <v>99155537</v>
      </c>
      <c r="E29" s="24">
        <f t="shared" si="2"/>
        <v>69408875.900000006</v>
      </c>
      <c r="F29" s="28">
        <v>60528432</v>
      </c>
      <c r="G29" s="9"/>
      <c r="H29" s="9">
        <v>47555695.030000001</v>
      </c>
      <c r="I29" s="9"/>
      <c r="J29" s="15">
        <f t="shared" si="3"/>
        <v>0</v>
      </c>
      <c r="K29" s="15">
        <f t="shared" si="0"/>
        <v>0.68515293488566631</v>
      </c>
      <c r="L29" s="15">
        <f t="shared" si="1"/>
        <v>0</v>
      </c>
      <c r="M29" s="20">
        <f t="shared" si="4"/>
        <v>51599841.969999999</v>
      </c>
    </row>
    <row r="30" spans="2:13" ht="20.100000000000001" customHeight="1" x14ac:dyDescent="0.25">
      <c r="B30" s="7" t="s">
        <v>18</v>
      </c>
      <c r="C30" s="9">
        <v>89021808</v>
      </c>
      <c r="D30" s="9">
        <v>91371496</v>
      </c>
      <c r="E30" s="24">
        <f t="shared" si="2"/>
        <v>63960047.200000003</v>
      </c>
      <c r="F30" s="28">
        <v>43511332</v>
      </c>
      <c r="G30" s="9"/>
      <c r="H30" s="9">
        <v>41612765.640000008</v>
      </c>
      <c r="I30" s="9"/>
      <c r="J30" s="15">
        <f t="shared" si="3"/>
        <v>0</v>
      </c>
      <c r="K30" s="15">
        <f t="shared" si="0"/>
        <v>0.65060561181074306</v>
      </c>
      <c r="L30" s="15">
        <f t="shared" si="1"/>
        <v>0</v>
      </c>
      <c r="M30" s="20">
        <f t="shared" si="4"/>
        <v>49758730.359999992</v>
      </c>
    </row>
    <row r="31" spans="2:13" ht="20.100000000000001" customHeight="1" x14ac:dyDescent="0.25">
      <c r="B31" s="7" t="s">
        <v>19</v>
      </c>
      <c r="C31" s="9">
        <v>50900685</v>
      </c>
      <c r="D31" s="9">
        <v>52899166</v>
      </c>
      <c r="E31" s="24">
        <f t="shared" si="2"/>
        <v>37029416.200000003</v>
      </c>
      <c r="F31" s="28">
        <v>24947147</v>
      </c>
      <c r="G31" s="9"/>
      <c r="H31" s="9">
        <v>23843635.09999999</v>
      </c>
      <c r="I31" s="9"/>
      <c r="J31" s="15">
        <f t="shared" si="3"/>
        <v>0</v>
      </c>
      <c r="K31" s="15">
        <f t="shared" si="0"/>
        <v>0.64391064042754176</v>
      </c>
      <c r="L31" s="15">
        <f t="shared" si="1"/>
        <v>0</v>
      </c>
      <c r="M31" s="20">
        <f t="shared" si="4"/>
        <v>29055530.90000001</v>
      </c>
    </row>
    <row r="32" spans="2:13" ht="20.100000000000001" customHeight="1" x14ac:dyDescent="0.25">
      <c r="B32" s="7" t="s">
        <v>20</v>
      </c>
      <c r="C32" s="9">
        <v>28800017</v>
      </c>
      <c r="D32" s="9">
        <v>30065399</v>
      </c>
      <c r="E32" s="24">
        <f t="shared" si="2"/>
        <v>21045779.300000001</v>
      </c>
      <c r="F32" s="28">
        <v>15868786</v>
      </c>
      <c r="G32" s="9"/>
      <c r="H32" s="9">
        <v>13181528.6</v>
      </c>
      <c r="I32" s="9"/>
      <c r="J32" s="15">
        <f t="shared" si="3"/>
        <v>0</v>
      </c>
      <c r="K32" s="15">
        <f t="shared" si="0"/>
        <v>0.62632646727412933</v>
      </c>
      <c r="L32" s="15">
        <f t="shared" si="1"/>
        <v>0</v>
      </c>
      <c r="M32" s="20">
        <f t="shared" si="4"/>
        <v>16883870.399999999</v>
      </c>
    </row>
    <row r="33" spans="2:13" ht="20.100000000000001" customHeight="1" x14ac:dyDescent="0.25">
      <c r="B33" s="7" t="s">
        <v>21</v>
      </c>
      <c r="C33" s="9">
        <v>28783673</v>
      </c>
      <c r="D33" s="9">
        <v>29120213</v>
      </c>
      <c r="E33" s="24">
        <f t="shared" si="2"/>
        <v>20384149.100000001</v>
      </c>
      <c r="F33" s="28">
        <v>17971918</v>
      </c>
      <c r="G33" s="9"/>
      <c r="H33" s="9">
        <v>10081797.799999999</v>
      </c>
      <c r="I33" s="9"/>
      <c r="J33" s="15">
        <f t="shared" si="3"/>
        <v>0</v>
      </c>
      <c r="K33" s="15">
        <f t="shared" si="0"/>
        <v>0.49459007342131334</v>
      </c>
      <c r="L33" s="15">
        <f t="shared" si="1"/>
        <v>0</v>
      </c>
      <c r="M33" s="20">
        <f t="shared" si="4"/>
        <v>19038415.200000003</v>
      </c>
    </row>
    <row r="34" spans="2:13" ht="20.100000000000001" customHeight="1" x14ac:dyDescent="0.25">
      <c r="B34" s="7" t="s">
        <v>22</v>
      </c>
      <c r="C34" s="9">
        <v>40993248</v>
      </c>
      <c r="D34" s="9">
        <v>41463175</v>
      </c>
      <c r="E34" s="24">
        <f t="shared" si="2"/>
        <v>29024222.5</v>
      </c>
      <c r="F34" s="28">
        <v>18903009</v>
      </c>
      <c r="G34" s="9"/>
      <c r="H34" s="9">
        <v>16173194.240000002</v>
      </c>
      <c r="I34" s="9"/>
      <c r="J34" s="15">
        <f t="shared" si="3"/>
        <v>0</v>
      </c>
      <c r="K34" s="15">
        <f t="shared" si="0"/>
        <v>0.55723092117282391</v>
      </c>
      <c r="L34" s="15">
        <f t="shared" si="1"/>
        <v>0</v>
      </c>
      <c r="M34" s="20">
        <f t="shared" si="4"/>
        <v>25289980.759999998</v>
      </c>
    </row>
    <row r="35" spans="2:13" ht="20.100000000000001" customHeight="1" x14ac:dyDescent="0.25">
      <c r="B35" s="7" t="s">
        <v>23</v>
      </c>
      <c r="C35" s="9">
        <v>50409053</v>
      </c>
      <c r="D35" s="9">
        <v>51458593</v>
      </c>
      <c r="E35" s="24">
        <f t="shared" si="2"/>
        <v>36021015.100000001</v>
      </c>
      <c r="F35" s="28">
        <v>38553462</v>
      </c>
      <c r="G35" s="9"/>
      <c r="H35" s="9">
        <v>24170650.279999997</v>
      </c>
      <c r="I35" s="9"/>
      <c r="J35" s="15">
        <f t="shared" si="3"/>
        <v>0</v>
      </c>
      <c r="K35" s="15">
        <f t="shared" si="0"/>
        <v>0.67101524520890021</v>
      </c>
      <c r="L35" s="15">
        <f t="shared" si="1"/>
        <v>0</v>
      </c>
      <c r="M35" s="20">
        <f t="shared" si="4"/>
        <v>27287942.720000003</v>
      </c>
    </row>
    <row r="36" spans="2:13" ht="20.100000000000001" customHeight="1" x14ac:dyDescent="0.25">
      <c r="B36" s="7" t="s">
        <v>24</v>
      </c>
      <c r="C36" s="9">
        <v>38398054</v>
      </c>
      <c r="D36" s="9">
        <v>27499773</v>
      </c>
      <c r="E36" s="24">
        <f t="shared" si="2"/>
        <v>19249841.100000001</v>
      </c>
      <c r="F36" s="28">
        <v>14492325</v>
      </c>
      <c r="G36" s="9"/>
      <c r="H36" s="9">
        <v>13046015.98</v>
      </c>
      <c r="I36" s="9"/>
      <c r="J36" s="15">
        <f t="shared" si="3"/>
        <v>0</v>
      </c>
      <c r="K36" s="15">
        <f t="shared" si="0"/>
        <v>0.67772071012056301</v>
      </c>
      <c r="L36" s="15">
        <f t="shared" si="1"/>
        <v>0</v>
      </c>
      <c r="M36" s="20">
        <f t="shared" si="4"/>
        <v>14453757.02</v>
      </c>
    </row>
    <row r="37" spans="2:13" ht="20.100000000000001" customHeight="1" x14ac:dyDescent="0.25">
      <c r="B37" s="7" t="s">
        <v>25</v>
      </c>
      <c r="C37" s="9">
        <v>15214925</v>
      </c>
      <c r="D37" s="9">
        <v>15637170</v>
      </c>
      <c r="E37" s="24">
        <f t="shared" si="2"/>
        <v>10946019</v>
      </c>
      <c r="F37" s="28">
        <v>5384970</v>
      </c>
      <c r="G37" s="9"/>
      <c r="H37" s="9">
        <v>5366344.53</v>
      </c>
      <c r="I37" s="9"/>
      <c r="J37" s="15">
        <f t="shared" si="3"/>
        <v>0</v>
      </c>
      <c r="K37" s="15">
        <f t="shared" si="0"/>
        <v>0.49025536407345904</v>
      </c>
      <c r="L37" s="15">
        <f t="shared" si="1"/>
        <v>0</v>
      </c>
      <c r="M37" s="20">
        <f t="shared" si="4"/>
        <v>10270825.469999999</v>
      </c>
    </row>
    <row r="38" spans="2:13" ht="20.100000000000001" customHeight="1" x14ac:dyDescent="0.25">
      <c r="B38" s="7" t="s">
        <v>26</v>
      </c>
      <c r="C38" s="9">
        <v>36960622</v>
      </c>
      <c r="D38" s="9">
        <v>38320901</v>
      </c>
      <c r="E38" s="24">
        <f t="shared" si="2"/>
        <v>26824630.699999999</v>
      </c>
      <c r="F38" s="28">
        <v>17857249</v>
      </c>
      <c r="G38" s="9"/>
      <c r="H38" s="9">
        <v>17720292.779999997</v>
      </c>
      <c r="I38" s="9"/>
      <c r="J38" s="15">
        <f>IF(ISERROR(+G38/E44)=TRUE,0,++G38/E44)</f>
        <v>0</v>
      </c>
      <c r="K38" s="15">
        <f>IF(ISERROR(+H38/E44)=TRUE,0,++H38/E44)</f>
        <v>1.0146376457305069</v>
      </c>
      <c r="L38" s="15">
        <f>IF(ISERROR(+I38/E44)=TRUE,0,++I38/E44)</f>
        <v>0</v>
      </c>
      <c r="M38" s="20">
        <f t="shared" si="4"/>
        <v>20600608.220000003</v>
      </c>
    </row>
    <row r="39" spans="2:13" ht="20.100000000000001" customHeight="1" x14ac:dyDescent="0.25">
      <c r="B39" s="7" t="s">
        <v>27</v>
      </c>
      <c r="C39" s="9">
        <v>35563732</v>
      </c>
      <c r="D39" s="9">
        <v>38077750</v>
      </c>
      <c r="E39" s="24">
        <f t="shared" si="2"/>
        <v>26654425</v>
      </c>
      <c r="F39" s="28">
        <v>30285260</v>
      </c>
      <c r="G39" s="9"/>
      <c r="H39" s="9">
        <v>16552034.739999995</v>
      </c>
      <c r="I39" s="9"/>
      <c r="J39" s="15">
        <f t="shared" si="3"/>
        <v>0</v>
      </c>
      <c r="K39" s="15">
        <f t="shared" si="0"/>
        <v>0.62098637430745529</v>
      </c>
      <c r="L39" s="15">
        <f t="shared" si="1"/>
        <v>0</v>
      </c>
      <c r="M39" s="20">
        <f t="shared" si="4"/>
        <v>21525715.260000005</v>
      </c>
    </row>
    <row r="40" spans="2:13" ht="20.100000000000001" customHeight="1" x14ac:dyDescent="0.25">
      <c r="B40" s="7" t="s">
        <v>28</v>
      </c>
      <c r="C40" s="9">
        <v>43761972</v>
      </c>
      <c r="D40" s="9">
        <v>55006344</v>
      </c>
      <c r="E40" s="24">
        <f t="shared" si="2"/>
        <v>38504440.799999997</v>
      </c>
      <c r="F40" s="28">
        <v>28362078</v>
      </c>
      <c r="G40" s="9"/>
      <c r="H40" s="9">
        <v>22086432.190000001</v>
      </c>
      <c r="I40" s="9"/>
      <c r="J40" s="15">
        <f t="shared" si="3"/>
        <v>0</v>
      </c>
      <c r="K40" s="15">
        <f t="shared" si="0"/>
        <v>0.57360740037029712</v>
      </c>
      <c r="L40" s="15">
        <f t="shared" si="1"/>
        <v>0</v>
      </c>
      <c r="M40" s="20">
        <f t="shared" si="4"/>
        <v>32919911.809999999</v>
      </c>
    </row>
    <row r="41" spans="2:13" ht="20.100000000000001" customHeight="1" x14ac:dyDescent="0.25">
      <c r="B41" s="7" t="s">
        <v>29</v>
      </c>
      <c r="C41" s="9">
        <v>28842086</v>
      </c>
      <c r="D41" s="9">
        <v>29445916</v>
      </c>
      <c r="E41" s="24">
        <f t="shared" si="2"/>
        <v>20612141.199999999</v>
      </c>
      <c r="F41" s="28">
        <v>19495115</v>
      </c>
      <c r="G41" s="9"/>
      <c r="H41" s="9">
        <v>13321010.669999992</v>
      </c>
      <c r="I41" s="9"/>
      <c r="J41" s="15">
        <f t="shared" si="3"/>
        <v>0</v>
      </c>
      <c r="K41" s="15">
        <f t="shared" si="0"/>
        <v>0.64627010560164377</v>
      </c>
      <c r="L41" s="15">
        <f t="shared" si="1"/>
        <v>0</v>
      </c>
      <c r="M41" s="20">
        <f t="shared" si="4"/>
        <v>16124905.330000008</v>
      </c>
    </row>
    <row r="42" spans="2:13" ht="20.100000000000001" customHeight="1" x14ac:dyDescent="0.25">
      <c r="B42" s="7" t="s">
        <v>30</v>
      </c>
      <c r="C42" s="9">
        <v>40256338</v>
      </c>
      <c r="D42" s="9">
        <v>41201218</v>
      </c>
      <c r="E42" s="24">
        <f t="shared" si="2"/>
        <v>28840852.600000001</v>
      </c>
      <c r="F42" s="28">
        <v>21362263</v>
      </c>
      <c r="G42" s="9"/>
      <c r="H42" s="9">
        <v>19546634.320000008</v>
      </c>
      <c r="I42" s="9"/>
      <c r="J42" s="15">
        <f t="shared" si="3"/>
        <v>0</v>
      </c>
      <c r="K42" s="15">
        <f t="shared" si="0"/>
        <v>0.67774120935661963</v>
      </c>
      <c r="L42" s="15">
        <f t="shared" si="1"/>
        <v>0</v>
      </c>
      <c r="M42" s="20">
        <f t="shared" si="4"/>
        <v>21654583.679999992</v>
      </c>
    </row>
    <row r="43" spans="2:13" ht="20.100000000000001" customHeight="1" x14ac:dyDescent="0.25">
      <c r="B43" s="7" t="s">
        <v>31</v>
      </c>
      <c r="C43" s="9">
        <v>38237576</v>
      </c>
      <c r="D43" s="9">
        <v>39534436</v>
      </c>
      <c r="E43" s="24">
        <f t="shared" si="2"/>
        <v>27674105.199999999</v>
      </c>
      <c r="F43" s="28">
        <v>22193658</v>
      </c>
      <c r="G43" s="9"/>
      <c r="H43" s="9">
        <v>16684042.66</v>
      </c>
      <c r="I43" s="9"/>
      <c r="J43" s="15">
        <f t="shared" si="3"/>
        <v>0</v>
      </c>
      <c r="K43" s="15">
        <f t="shared" si="0"/>
        <v>0.60287559577536043</v>
      </c>
      <c r="L43" s="15">
        <f t="shared" si="1"/>
        <v>0</v>
      </c>
      <c r="M43" s="20">
        <f t="shared" si="4"/>
        <v>22850393.34</v>
      </c>
    </row>
    <row r="44" spans="2:13" ht="20.100000000000001" customHeight="1" x14ac:dyDescent="0.25">
      <c r="B44" s="7" t="s">
        <v>32</v>
      </c>
      <c r="C44" s="9">
        <v>23659654</v>
      </c>
      <c r="D44" s="9">
        <v>24949502</v>
      </c>
      <c r="E44" s="24">
        <f t="shared" si="2"/>
        <v>17464651.399999999</v>
      </c>
      <c r="F44" s="28">
        <v>12646564</v>
      </c>
      <c r="G44" s="9"/>
      <c r="H44" s="9">
        <v>12493802.399999997</v>
      </c>
      <c r="I44" s="9"/>
      <c r="J44" s="15">
        <f>IF(ISERROR(+G44/#REF!)=TRUE,0,++G44/#REF!)</f>
        <v>0</v>
      </c>
      <c r="K44" s="15">
        <f>IF(ISERROR(+H44/#REF!)=TRUE,0,++H44/#REF!)</f>
        <v>0</v>
      </c>
      <c r="L44" s="15">
        <f>IF(ISERROR(+I44/#REF!)=TRUE,0,++I44/#REF!)</f>
        <v>0</v>
      </c>
      <c r="M44" s="20">
        <f t="shared" si="4"/>
        <v>12455699.600000003</v>
      </c>
    </row>
    <row r="45" spans="2:13" ht="20.100000000000001" customHeight="1" x14ac:dyDescent="0.25">
      <c r="B45" s="7" t="s">
        <v>33</v>
      </c>
      <c r="C45" s="9">
        <v>22138498</v>
      </c>
      <c r="D45" s="9">
        <v>23106100</v>
      </c>
      <c r="E45" s="24">
        <f t="shared" si="2"/>
        <v>16174270</v>
      </c>
      <c r="F45" s="28">
        <v>12028366</v>
      </c>
      <c r="G45" s="9"/>
      <c r="H45" s="9">
        <v>11699307.170000006</v>
      </c>
      <c r="I45" s="9"/>
      <c r="J45" s="15">
        <f t="shared" si="3"/>
        <v>0</v>
      </c>
      <c r="K45" s="15">
        <f t="shared" si="0"/>
        <v>0.72332829673302135</v>
      </c>
      <c r="L45" s="15">
        <f t="shared" si="1"/>
        <v>0</v>
      </c>
      <c r="M45" s="20">
        <f t="shared" si="4"/>
        <v>11406792.829999994</v>
      </c>
    </row>
    <row r="46" spans="2:13" ht="20.100000000000001" customHeight="1" x14ac:dyDescent="0.25">
      <c r="B46" s="7" t="s">
        <v>34</v>
      </c>
      <c r="C46" s="9">
        <v>62047504</v>
      </c>
      <c r="D46" s="9">
        <v>65816486</v>
      </c>
      <c r="E46" s="24">
        <f t="shared" si="2"/>
        <v>46071540.200000003</v>
      </c>
      <c r="F46" s="28">
        <v>32729467</v>
      </c>
      <c r="G46" s="9"/>
      <c r="H46" s="9">
        <v>28810355.330000009</v>
      </c>
      <c r="I46" s="9"/>
      <c r="J46" s="15">
        <f t="shared" si="3"/>
        <v>0</v>
      </c>
      <c r="K46" s="15">
        <f t="shared" si="0"/>
        <v>0.62533953075873094</v>
      </c>
      <c r="L46" s="15">
        <f t="shared" si="1"/>
        <v>0</v>
      </c>
      <c r="M46" s="20">
        <f t="shared" si="4"/>
        <v>37006130.669999987</v>
      </c>
    </row>
    <row r="47" spans="2:13" ht="20.100000000000001" customHeight="1" x14ac:dyDescent="0.25">
      <c r="B47" s="7" t="s">
        <v>35</v>
      </c>
      <c r="C47" s="9">
        <v>102132480</v>
      </c>
      <c r="D47" s="9">
        <v>105132480</v>
      </c>
      <c r="E47" s="24">
        <f t="shared" si="2"/>
        <v>73592736</v>
      </c>
      <c r="F47" s="28">
        <v>84220351</v>
      </c>
      <c r="G47" s="9"/>
      <c r="H47" s="9">
        <v>30439986.959999993</v>
      </c>
      <c r="I47" s="9"/>
      <c r="J47" s="15">
        <f t="shared" si="3"/>
        <v>0</v>
      </c>
      <c r="K47" s="15">
        <f t="shared" si="0"/>
        <v>0.41362760259382114</v>
      </c>
      <c r="L47" s="15">
        <f t="shared" si="1"/>
        <v>0</v>
      </c>
      <c r="M47" s="20">
        <f t="shared" si="4"/>
        <v>74692493.040000007</v>
      </c>
    </row>
    <row r="48" spans="2:13" ht="20.100000000000001" customHeight="1" x14ac:dyDescent="0.25">
      <c r="B48" s="7" t="s">
        <v>36</v>
      </c>
      <c r="C48" s="9">
        <v>349246275</v>
      </c>
      <c r="D48" s="9">
        <v>349246275</v>
      </c>
      <c r="E48" s="24">
        <f t="shared" si="2"/>
        <v>244472392.5</v>
      </c>
      <c r="F48" s="28">
        <v>193705986</v>
      </c>
      <c r="G48" s="9"/>
      <c r="H48" s="9">
        <v>138749366.71000001</v>
      </c>
      <c r="I48" s="9"/>
      <c r="J48" s="15">
        <f t="shared" si="3"/>
        <v>0</v>
      </c>
      <c r="K48" s="15">
        <f t="shared" si="0"/>
        <v>0.56754615640291572</v>
      </c>
      <c r="L48" s="15">
        <f t="shared" si="1"/>
        <v>0</v>
      </c>
      <c r="M48" s="20">
        <f t="shared" si="4"/>
        <v>210496908.28999999</v>
      </c>
    </row>
    <row r="49" spans="2:13" ht="20.100000000000001" customHeight="1" x14ac:dyDescent="0.25">
      <c r="B49" s="7" t="s">
        <v>67</v>
      </c>
      <c r="C49" s="9">
        <v>18523100</v>
      </c>
      <c r="D49" s="9">
        <v>18523100</v>
      </c>
      <c r="E49" s="24">
        <f t="shared" si="2"/>
        <v>12966170</v>
      </c>
      <c r="F49" s="28">
        <v>12831354</v>
      </c>
      <c r="G49" s="9"/>
      <c r="H49" s="9">
        <v>10964149.850000003</v>
      </c>
      <c r="I49" s="9"/>
      <c r="J49" s="15">
        <f t="shared" ref="J49:J51" si="5">IF(ISERROR(+G49/E49)=TRUE,0,++G49/E49)</f>
        <v>0</v>
      </c>
      <c r="K49" s="15">
        <f t="shared" ref="K49:K51" si="6">IF(ISERROR(+H49/E49)=TRUE,0,++H49/E49)</f>
        <v>0.84559664496146536</v>
      </c>
      <c r="L49" s="15">
        <f t="shared" ref="L49:L51" si="7">IF(ISERROR(+I49/E49)=TRUE,0,++I49/E49)</f>
        <v>0</v>
      </c>
      <c r="M49" s="20">
        <f t="shared" ref="M49:M51" si="8">+D49-H49</f>
        <v>7558950.1499999966</v>
      </c>
    </row>
    <row r="50" spans="2:13" ht="20.100000000000001" customHeight="1" x14ac:dyDescent="0.25">
      <c r="B50" s="7" t="s">
        <v>68</v>
      </c>
      <c r="C50" s="9">
        <v>0</v>
      </c>
      <c r="D50" s="9">
        <v>12307601</v>
      </c>
      <c r="E50" s="24">
        <f t="shared" si="2"/>
        <v>8615320.6999999993</v>
      </c>
      <c r="F50" s="28">
        <v>3333218</v>
      </c>
      <c r="G50" s="9"/>
      <c r="H50" s="9">
        <v>3142760.3200000008</v>
      </c>
      <c r="I50" s="9"/>
      <c r="J50" s="15">
        <f t="shared" si="5"/>
        <v>0</v>
      </c>
      <c r="K50" s="15">
        <f t="shared" si="6"/>
        <v>0.36478738626642199</v>
      </c>
      <c r="L50" s="15">
        <f t="shared" si="7"/>
        <v>0</v>
      </c>
      <c r="M50" s="20">
        <f t="shared" si="8"/>
        <v>9164840.6799999997</v>
      </c>
    </row>
    <row r="51" spans="2:13" ht="20.100000000000001" customHeight="1" x14ac:dyDescent="0.25">
      <c r="B51" s="7" t="s">
        <v>69</v>
      </c>
      <c r="C51" s="9">
        <v>0</v>
      </c>
      <c r="D51" s="9">
        <v>12089095</v>
      </c>
      <c r="E51" s="24">
        <f t="shared" si="2"/>
        <v>8462366.5</v>
      </c>
      <c r="F51" s="28">
        <v>6981229</v>
      </c>
      <c r="G51" s="9"/>
      <c r="H51" s="9">
        <v>4413321.6000000024</v>
      </c>
      <c r="I51" s="9"/>
      <c r="J51" s="15">
        <f t="shared" si="5"/>
        <v>0</v>
      </c>
      <c r="K51" s="15">
        <f t="shared" si="6"/>
        <v>0.52152333510962945</v>
      </c>
      <c r="L51" s="15">
        <f t="shared" si="7"/>
        <v>0</v>
      </c>
      <c r="M51" s="20">
        <f t="shared" si="8"/>
        <v>7675773.3999999976</v>
      </c>
    </row>
    <row r="52" spans="2:13" ht="23.25" customHeight="1" x14ac:dyDescent="0.25">
      <c r="B52" s="12" t="s">
        <v>39</v>
      </c>
      <c r="C52" s="12">
        <f>SUM(C14:C51)</f>
        <v>4196614712</v>
      </c>
      <c r="D52" s="12">
        <f t="shared" ref="D52:H52" si="9">SUM(D14:D51)</f>
        <v>4126817543</v>
      </c>
      <c r="E52" s="25">
        <f t="shared" si="9"/>
        <v>2888772280.099999</v>
      </c>
      <c r="F52" s="25">
        <f t="shared" si="9"/>
        <v>1445705474</v>
      </c>
      <c r="G52" s="12">
        <f t="shared" si="9"/>
        <v>0</v>
      </c>
      <c r="H52" s="12">
        <f t="shared" si="9"/>
        <v>1060003061.9900001</v>
      </c>
      <c r="I52" s="12">
        <f t="shared" ref="I52" si="10">SUM(I14:I48)</f>
        <v>0</v>
      </c>
      <c r="J52" s="17">
        <f t="shared" si="3"/>
        <v>0</v>
      </c>
      <c r="K52" s="17">
        <f t="shared" si="0"/>
        <v>0.36693894817950368</v>
      </c>
      <c r="L52" s="17">
        <f t="shared" si="1"/>
        <v>0</v>
      </c>
      <c r="M52" s="12">
        <f t="shared" ref="M52" si="11">SUM(M14:M51)</f>
        <v>3066814481.0100007</v>
      </c>
    </row>
    <row r="54" spans="2:13" x14ac:dyDescent="0.2">
      <c r="B54" s="13" t="s">
        <v>61</v>
      </c>
    </row>
  </sheetData>
  <mergeCells count="11">
    <mergeCell ref="M12:M13"/>
    <mergeCell ref="B2:M6"/>
    <mergeCell ref="I12:I13"/>
    <mergeCell ref="C12:D12"/>
    <mergeCell ref="B12:B13"/>
    <mergeCell ref="F12:F13"/>
    <mergeCell ref="H12:H13"/>
    <mergeCell ref="J11:L11"/>
    <mergeCell ref="E12:E13"/>
    <mergeCell ref="J12:L12"/>
    <mergeCell ref="G12:G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M54"/>
  <sheetViews>
    <sheetView showGridLines="0" tabSelected="1" zoomScale="85" zoomScaleNormal="85" workbookViewId="0">
      <selection activeCell="E14" sqref="E14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1" hidden="1" customWidth="1"/>
    <col min="13" max="13" width="15.28515625" style="1" customWidth="1"/>
    <col min="14" max="16384" width="11.42578125" style="1"/>
  </cols>
  <sheetData>
    <row r="2" spans="2:13" ht="15" customHeight="1" x14ac:dyDescent="0.25">
      <c r="B2" s="41" t="s">
        <v>60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ht="15.75" customHeigh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2:13" ht="15" customHeight="1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3" ht="15" customHeight="1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ht="15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8" spans="2:13" ht="15.75" x14ac:dyDescent="0.25">
      <c r="B8" s="2" t="s">
        <v>41</v>
      </c>
    </row>
    <row r="9" spans="2:13" x14ac:dyDescent="0.2">
      <c r="B9" s="3" t="s">
        <v>2</v>
      </c>
    </row>
    <row r="11" spans="2:13" x14ac:dyDescent="0.25">
      <c r="B11" s="4"/>
      <c r="J11" s="47"/>
      <c r="K11" s="47"/>
      <c r="L11" s="47"/>
    </row>
    <row r="12" spans="2:13" s="5" customFormat="1" ht="15" customHeight="1" x14ac:dyDescent="0.25">
      <c r="B12" s="45" t="s">
        <v>1</v>
      </c>
      <c r="C12" s="44" t="s">
        <v>0</v>
      </c>
      <c r="D12" s="44"/>
      <c r="E12" s="42" t="s">
        <v>44</v>
      </c>
      <c r="F12" s="42" t="s">
        <v>45</v>
      </c>
      <c r="G12" s="42" t="s">
        <v>62</v>
      </c>
      <c r="H12" s="42" t="s">
        <v>63</v>
      </c>
      <c r="I12" s="42" t="s">
        <v>64</v>
      </c>
      <c r="J12" s="48" t="s">
        <v>65</v>
      </c>
      <c r="K12" s="48"/>
      <c r="L12" s="48"/>
      <c r="M12" s="39" t="s">
        <v>66</v>
      </c>
    </row>
    <row r="13" spans="2:13" s="5" customFormat="1" ht="40.5" customHeight="1" x14ac:dyDescent="0.25">
      <c r="B13" s="46"/>
      <c r="C13" s="26" t="s">
        <v>38</v>
      </c>
      <c r="D13" s="26" t="s">
        <v>37</v>
      </c>
      <c r="E13" s="43"/>
      <c r="F13" s="43"/>
      <c r="G13" s="43"/>
      <c r="H13" s="43"/>
      <c r="I13" s="43"/>
      <c r="J13" s="26" t="s">
        <v>46</v>
      </c>
      <c r="K13" s="26" t="s">
        <v>47</v>
      </c>
      <c r="L13" s="27" t="s">
        <v>48</v>
      </c>
      <c r="M13" s="40"/>
    </row>
    <row r="14" spans="2:13" ht="20.100000000000001" customHeight="1" x14ac:dyDescent="0.25">
      <c r="B14" s="6" t="s">
        <v>3</v>
      </c>
      <c r="C14" s="8">
        <v>45071322</v>
      </c>
      <c r="D14" s="8">
        <v>64280135</v>
      </c>
      <c r="E14" s="23">
        <f>+D14*70/100</f>
        <v>44996094.5</v>
      </c>
      <c r="F14" s="23">
        <v>17576907</v>
      </c>
      <c r="G14" s="8"/>
      <c r="H14" s="8">
        <v>13918554.050000001</v>
      </c>
      <c r="I14" s="8"/>
      <c r="J14" s="14">
        <f>IF(ISERROR(+G14/E14)=TRUE,0,++G14/E14)</f>
        <v>0</v>
      </c>
      <c r="K14" s="14">
        <f t="shared" ref="K14:K52" si="0">IF(ISERROR(+H14/E14)=TRUE,0,++H14/E14)</f>
        <v>0.30932804734864267</v>
      </c>
      <c r="L14" s="14">
        <f t="shared" ref="L14:L52" si="1">IF(ISERROR(+I14/E14)=TRUE,0,++I14/E14)</f>
        <v>0</v>
      </c>
      <c r="M14" s="19">
        <f>+D14-H14</f>
        <v>50361580.950000003</v>
      </c>
    </row>
    <row r="15" spans="2:13" ht="20.100000000000001" customHeight="1" x14ac:dyDescent="0.25">
      <c r="B15" s="7" t="s">
        <v>4</v>
      </c>
      <c r="C15" s="9">
        <v>1446061</v>
      </c>
      <c r="D15" s="9">
        <v>3436147</v>
      </c>
      <c r="E15" s="24">
        <f t="shared" ref="E15:E51" si="2">+D15*70/100</f>
        <v>2405302.9</v>
      </c>
      <c r="F15" s="28">
        <v>1628050</v>
      </c>
      <c r="G15" s="9"/>
      <c r="H15" s="9">
        <v>464536.37</v>
      </c>
      <c r="I15" s="9"/>
      <c r="J15" s="15">
        <f t="shared" ref="J15:J52" si="3">IF(ISERROR(+G15/E15)=TRUE,0,++G15/E15)</f>
        <v>0</v>
      </c>
      <c r="K15" s="15">
        <f t="shared" si="0"/>
        <v>0.19313009184830734</v>
      </c>
      <c r="L15" s="15">
        <f t="shared" si="1"/>
        <v>0</v>
      </c>
      <c r="M15" s="20">
        <f t="shared" ref="M15:M48" si="4">+D15-H15</f>
        <v>2971610.63</v>
      </c>
    </row>
    <row r="16" spans="2:13" ht="20.100000000000001" customHeight="1" x14ac:dyDescent="0.25">
      <c r="B16" s="7" t="s">
        <v>54</v>
      </c>
      <c r="C16" s="9">
        <v>12124454</v>
      </c>
      <c r="D16" s="9">
        <v>12512971</v>
      </c>
      <c r="E16" s="24">
        <f t="shared" si="2"/>
        <v>8759079.6999999993</v>
      </c>
      <c r="F16" s="28">
        <v>2588593</v>
      </c>
      <c r="G16" s="9"/>
      <c r="H16" s="9">
        <v>1893655.04</v>
      </c>
      <c r="I16" s="9"/>
      <c r="J16" s="15">
        <f t="shared" si="3"/>
        <v>0</v>
      </c>
      <c r="K16" s="15">
        <f t="shared" si="0"/>
        <v>0.21619337931129914</v>
      </c>
      <c r="L16" s="15">
        <f t="shared" si="1"/>
        <v>0</v>
      </c>
      <c r="M16" s="20">
        <f t="shared" si="4"/>
        <v>10619315.960000001</v>
      </c>
    </row>
    <row r="17" spans="2:13" ht="20.100000000000001" customHeight="1" x14ac:dyDescent="0.25">
      <c r="B17" s="7" t="s">
        <v>5</v>
      </c>
      <c r="C17" s="9">
        <v>19416779</v>
      </c>
      <c r="D17" s="9">
        <v>21575789</v>
      </c>
      <c r="E17" s="24">
        <f t="shared" si="2"/>
        <v>15103052.300000001</v>
      </c>
      <c r="F17" s="28">
        <v>8935764</v>
      </c>
      <c r="G17" s="9"/>
      <c r="H17" s="9">
        <v>5811098.5900000008</v>
      </c>
      <c r="I17" s="9"/>
      <c r="J17" s="15">
        <f t="shared" si="3"/>
        <v>0</v>
      </c>
      <c r="K17" s="15">
        <f t="shared" si="0"/>
        <v>0.3847631905505618</v>
      </c>
      <c r="L17" s="15">
        <f t="shared" si="1"/>
        <v>0</v>
      </c>
      <c r="M17" s="20">
        <f t="shared" si="4"/>
        <v>15764690.41</v>
      </c>
    </row>
    <row r="18" spans="2:13" ht="20.100000000000001" customHeight="1" x14ac:dyDescent="0.25">
      <c r="B18" s="7" t="s">
        <v>6</v>
      </c>
      <c r="C18" s="9">
        <v>3255917</v>
      </c>
      <c r="D18" s="9">
        <v>5193127</v>
      </c>
      <c r="E18" s="24">
        <f t="shared" si="2"/>
        <v>3635188.9</v>
      </c>
      <c r="F18" s="28">
        <v>398943</v>
      </c>
      <c r="G18" s="9"/>
      <c r="H18" s="9">
        <v>139420.86000000002</v>
      </c>
      <c r="I18" s="9"/>
      <c r="J18" s="15">
        <f t="shared" si="3"/>
        <v>0</v>
      </c>
      <c r="K18" s="15">
        <f t="shared" si="0"/>
        <v>3.8353126573422366E-2</v>
      </c>
      <c r="L18" s="15">
        <f t="shared" si="1"/>
        <v>0</v>
      </c>
      <c r="M18" s="20">
        <f t="shared" si="4"/>
        <v>5053706.1399999997</v>
      </c>
    </row>
    <row r="19" spans="2:13" ht="20.100000000000001" customHeight="1" x14ac:dyDescent="0.25">
      <c r="B19" s="7" t="s">
        <v>7</v>
      </c>
      <c r="C19" s="9">
        <v>26303233</v>
      </c>
      <c r="D19" s="9">
        <v>29823676</v>
      </c>
      <c r="E19" s="24">
        <f t="shared" si="2"/>
        <v>20876573.199999999</v>
      </c>
      <c r="F19" s="28">
        <v>9576766</v>
      </c>
      <c r="G19" s="9"/>
      <c r="H19" s="9">
        <v>5918093.6500000004</v>
      </c>
      <c r="I19" s="9"/>
      <c r="J19" s="15">
        <f t="shared" si="3"/>
        <v>0</v>
      </c>
      <c r="K19" s="15">
        <f t="shared" si="0"/>
        <v>0.2834801283383041</v>
      </c>
      <c r="L19" s="15">
        <f t="shared" si="1"/>
        <v>0</v>
      </c>
      <c r="M19" s="20">
        <f t="shared" si="4"/>
        <v>23905582.350000001</v>
      </c>
    </row>
    <row r="20" spans="2:13" ht="20.100000000000001" customHeight="1" x14ac:dyDescent="0.25">
      <c r="B20" s="7" t="s">
        <v>8</v>
      </c>
      <c r="C20" s="9">
        <v>24000000</v>
      </c>
      <c r="D20" s="9">
        <v>25623994</v>
      </c>
      <c r="E20" s="24">
        <f t="shared" si="2"/>
        <v>17936795.800000001</v>
      </c>
      <c r="F20" s="28">
        <v>8088512</v>
      </c>
      <c r="G20" s="9"/>
      <c r="H20" s="9">
        <v>6805774.2799999993</v>
      </c>
      <c r="I20" s="9"/>
      <c r="J20" s="15">
        <f t="shared" si="3"/>
        <v>0</v>
      </c>
      <c r="K20" s="15">
        <f t="shared" si="0"/>
        <v>0.37943088363641847</v>
      </c>
      <c r="L20" s="15">
        <f t="shared" si="1"/>
        <v>0</v>
      </c>
      <c r="M20" s="20">
        <f t="shared" si="4"/>
        <v>18818219.719999999</v>
      </c>
    </row>
    <row r="21" spans="2:13" ht="20.100000000000001" customHeight="1" x14ac:dyDescent="0.25">
      <c r="B21" s="7" t="s">
        <v>9</v>
      </c>
      <c r="C21" s="9">
        <v>7200000</v>
      </c>
      <c r="D21" s="9">
        <v>7823816</v>
      </c>
      <c r="E21" s="24">
        <f t="shared" si="2"/>
        <v>5476671.2000000002</v>
      </c>
      <c r="F21" s="28">
        <v>2043292</v>
      </c>
      <c r="G21" s="9"/>
      <c r="H21" s="9">
        <v>1594876.43</v>
      </c>
      <c r="I21" s="9"/>
      <c r="J21" s="15">
        <f t="shared" si="3"/>
        <v>0</v>
      </c>
      <c r="K21" s="15">
        <f t="shared" si="0"/>
        <v>0.29121274068817565</v>
      </c>
      <c r="L21" s="15">
        <f t="shared" si="1"/>
        <v>0</v>
      </c>
      <c r="M21" s="20">
        <f t="shared" si="4"/>
        <v>6228939.5700000003</v>
      </c>
    </row>
    <row r="22" spans="2:13" ht="20.100000000000001" customHeight="1" x14ac:dyDescent="0.25">
      <c r="B22" s="7" t="s">
        <v>10</v>
      </c>
      <c r="C22" s="9">
        <v>16000000</v>
      </c>
      <c r="D22" s="9">
        <v>16809388</v>
      </c>
      <c r="E22" s="24">
        <f t="shared" si="2"/>
        <v>11766571.6</v>
      </c>
      <c r="F22" s="28">
        <v>5002510</v>
      </c>
      <c r="G22" s="9"/>
      <c r="H22" s="9">
        <v>4046041.3200000003</v>
      </c>
      <c r="I22" s="9"/>
      <c r="J22" s="15">
        <f t="shared" si="3"/>
        <v>0</v>
      </c>
      <c r="K22" s="15">
        <f t="shared" si="0"/>
        <v>0.3438589809796424</v>
      </c>
      <c r="L22" s="15">
        <f t="shared" si="1"/>
        <v>0</v>
      </c>
      <c r="M22" s="20">
        <f t="shared" si="4"/>
        <v>12763346.68</v>
      </c>
    </row>
    <row r="23" spans="2:13" ht="20.100000000000001" customHeight="1" x14ac:dyDescent="0.25">
      <c r="B23" s="7" t="s">
        <v>11</v>
      </c>
      <c r="C23" s="9">
        <v>5116146</v>
      </c>
      <c r="D23" s="9">
        <v>7989277</v>
      </c>
      <c r="E23" s="24">
        <f t="shared" si="2"/>
        <v>5592493.9000000004</v>
      </c>
      <c r="F23" s="28">
        <v>1576318</v>
      </c>
      <c r="G23" s="9"/>
      <c r="H23" s="9">
        <v>844433.81</v>
      </c>
      <c r="I23" s="9"/>
      <c r="J23" s="15">
        <f t="shared" si="3"/>
        <v>0</v>
      </c>
      <c r="K23" s="15">
        <f t="shared" si="0"/>
        <v>0.15099414055686319</v>
      </c>
      <c r="L23" s="15">
        <f t="shared" si="1"/>
        <v>0</v>
      </c>
      <c r="M23" s="20">
        <f t="shared" si="4"/>
        <v>7144843.1899999995</v>
      </c>
    </row>
    <row r="24" spans="2:13" ht="20.100000000000001" customHeight="1" x14ac:dyDescent="0.25">
      <c r="B24" s="7" t="s">
        <v>12</v>
      </c>
      <c r="C24" s="9">
        <v>7037300</v>
      </c>
      <c r="D24" s="9">
        <v>9178077</v>
      </c>
      <c r="E24" s="24">
        <f t="shared" si="2"/>
        <v>6424653.9000000004</v>
      </c>
      <c r="F24" s="28">
        <v>1066461</v>
      </c>
      <c r="G24" s="9"/>
      <c r="H24" s="9">
        <v>815042.31000000029</v>
      </c>
      <c r="I24" s="9"/>
      <c r="J24" s="15">
        <f t="shared" si="3"/>
        <v>0</v>
      </c>
      <c r="K24" s="15">
        <f t="shared" si="0"/>
        <v>0.12686166798806084</v>
      </c>
      <c r="L24" s="15">
        <f t="shared" si="1"/>
        <v>0</v>
      </c>
      <c r="M24" s="20">
        <f t="shared" si="4"/>
        <v>8363034.6899999995</v>
      </c>
    </row>
    <row r="25" spans="2:13" ht="20.100000000000001" customHeight="1" x14ac:dyDescent="0.25">
      <c r="B25" s="7" t="s">
        <v>13</v>
      </c>
      <c r="C25" s="9">
        <v>23771601</v>
      </c>
      <c r="D25" s="9">
        <v>25068568</v>
      </c>
      <c r="E25" s="24">
        <f t="shared" si="2"/>
        <v>17547997.600000001</v>
      </c>
      <c r="F25" s="28">
        <v>2277905</v>
      </c>
      <c r="G25" s="9"/>
      <c r="H25" s="9">
        <v>1983412.7100000002</v>
      </c>
      <c r="I25" s="9"/>
      <c r="J25" s="15">
        <f t="shared" si="3"/>
        <v>0</v>
      </c>
      <c r="K25" s="15">
        <f t="shared" si="0"/>
        <v>0.11302786535598797</v>
      </c>
      <c r="L25" s="15">
        <f t="shared" si="1"/>
        <v>0</v>
      </c>
      <c r="M25" s="20">
        <f t="shared" si="4"/>
        <v>23085155.289999999</v>
      </c>
    </row>
    <row r="26" spans="2:13" ht="20.100000000000001" customHeight="1" x14ac:dyDescent="0.25">
      <c r="B26" s="7" t="s">
        <v>14</v>
      </c>
      <c r="C26" s="9">
        <v>4607070</v>
      </c>
      <c r="D26" s="9">
        <v>5861095</v>
      </c>
      <c r="E26" s="24">
        <f t="shared" si="2"/>
        <v>4102766.5</v>
      </c>
      <c r="F26" s="28">
        <v>2130876</v>
      </c>
      <c r="G26" s="9"/>
      <c r="H26" s="9">
        <v>1028318.7300000001</v>
      </c>
      <c r="I26" s="9"/>
      <c r="J26" s="15">
        <f t="shared" si="3"/>
        <v>0</v>
      </c>
      <c r="K26" s="15">
        <f t="shared" si="0"/>
        <v>0.25064032525370383</v>
      </c>
      <c r="L26" s="15">
        <f t="shared" si="1"/>
        <v>0</v>
      </c>
      <c r="M26" s="20">
        <f t="shared" si="4"/>
        <v>4832776.2699999996</v>
      </c>
    </row>
    <row r="27" spans="2:13" ht="20.100000000000001" customHeight="1" x14ac:dyDescent="0.25">
      <c r="B27" s="7" t="s">
        <v>15</v>
      </c>
      <c r="C27" s="9">
        <v>10665000</v>
      </c>
      <c r="D27" s="9">
        <v>13141007</v>
      </c>
      <c r="E27" s="24">
        <f t="shared" si="2"/>
        <v>9198704.9000000004</v>
      </c>
      <c r="F27" s="28">
        <v>849917</v>
      </c>
      <c r="G27" s="9"/>
      <c r="H27" s="9">
        <v>464155.54</v>
      </c>
      <c r="I27" s="9"/>
      <c r="J27" s="15">
        <f t="shared" si="3"/>
        <v>0</v>
      </c>
      <c r="K27" s="15">
        <f t="shared" si="0"/>
        <v>5.0458792302381608E-2</v>
      </c>
      <c r="L27" s="15">
        <f t="shared" si="1"/>
        <v>0</v>
      </c>
      <c r="M27" s="20">
        <f t="shared" si="4"/>
        <v>12676851.460000001</v>
      </c>
    </row>
    <row r="28" spans="2:13" ht="20.100000000000001" customHeight="1" x14ac:dyDescent="0.25">
      <c r="B28" s="7" t="s">
        <v>16</v>
      </c>
      <c r="C28" s="9">
        <v>6211107</v>
      </c>
      <c r="D28" s="9">
        <v>7652070</v>
      </c>
      <c r="E28" s="24">
        <f t="shared" si="2"/>
        <v>5356449</v>
      </c>
      <c r="F28" s="28">
        <v>1576773</v>
      </c>
      <c r="G28" s="9"/>
      <c r="H28" s="9">
        <v>1532634.75</v>
      </c>
      <c r="I28" s="9"/>
      <c r="J28" s="15">
        <f t="shared" si="3"/>
        <v>0</v>
      </c>
      <c r="K28" s="15">
        <f t="shared" si="0"/>
        <v>0.28612887941246151</v>
      </c>
      <c r="L28" s="15">
        <f t="shared" si="1"/>
        <v>0</v>
      </c>
      <c r="M28" s="20">
        <f t="shared" si="4"/>
        <v>6119435.25</v>
      </c>
    </row>
    <row r="29" spans="2:13" ht="20.100000000000001" customHeight="1" x14ac:dyDescent="0.25">
      <c r="B29" s="7" t="s">
        <v>17</v>
      </c>
      <c r="C29" s="9">
        <v>45000000</v>
      </c>
      <c r="D29" s="9">
        <v>48710567</v>
      </c>
      <c r="E29" s="24">
        <f t="shared" si="2"/>
        <v>34097396.899999999</v>
      </c>
      <c r="F29" s="28">
        <v>9532800</v>
      </c>
      <c r="G29" s="9"/>
      <c r="H29" s="9">
        <v>5680375.2400000012</v>
      </c>
      <c r="I29" s="9"/>
      <c r="J29" s="15">
        <f t="shared" si="3"/>
        <v>0</v>
      </c>
      <c r="K29" s="15">
        <f t="shared" si="0"/>
        <v>0.16659263628420859</v>
      </c>
      <c r="L29" s="15">
        <f t="shared" si="1"/>
        <v>0</v>
      </c>
      <c r="M29" s="20">
        <f t="shared" si="4"/>
        <v>43030191.759999998</v>
      </c>
    </row>
    <row r="30" spans="2:13" ht="20.100000000000001" customHeight="1" x14ac:dyDescent="0.25">
      <c r="B30" s="7" t="s">
        <v>18</v>
      </c>
      <c r="C30" s="9">
        <v>17240662</v>
      </c>
      <c r="D30" s="9">
        <v>18822375</v>
      </c>
      <c r="E30" s="24">
        <f t="shared" si="2"/>
        <v>13175662.5</v>
      </c>
      <c r="F30" s="28">
        <v>2593882</v>
      </c>
      <c r="G30" s="9"/>
      <c r="H30" s="9">
        <v>2071144.4199999997</v>
      </c>
      <c r="I30" s="9"/>
      <c r="J30" s="15">
        <f t="shared" si="3"/>
        <v>0</v>
      </c>
      <c r="K30" s="15">
        <f t="shared" si="0"/>
        <v>0.15719470804599006</v>
      </c>
      <c r="L30" s="15">
        <f t="shared" si="1"/>
        <v>0</v>
      </c>
      <c r="M30" s="20">
        <f t="shared" si="4"/>
        <v>16751230.58</v>
      </c>
    </row>
    <row r="31" spans="2:13" ht="20.100000000000001" customHeight="1" x14ac:dyDescent="0.25">
      <c r="B31" s="7" t="s">
        <v>19</v>
      </c>
      <c r="C31" s="9">
        <v>8775387</v>
      </c>
      <c r="D31" s="9">
        <v>8787472</v>
      </c>
      <c r="E31" s="24">
        <f t="shared" si="2"/>
        <v>6151230.4000000004</v>
      </c>
      <c r="F31" s="28">
        <v>3210411</v>
      </c>
      <c r="G31" s="9"/>
      <c r="H31" s="9">
        <v>2572415.33</v>
      </c>
      <c r="I31" s="9"/>
      <c r="J31" s="15">
        <f t="shared" si="3"/>
        <v>0</v>
      </c>
      <c r="K31" s="15">
        <f t="shared" si="0"/>
        <v>0.41819524919762391</v>
      </c>
      <c r="L31" s="15">
        <f t="shared" si="1"/>
        <v>0</v>
      </c>
      <c r="M31" s="20">
        <f t="shared" si="4"/>
        <v>6215056.6699999999</v>
      </c>
    </row>
    <row r="32" spans="2:13" ht="20.100000000000001" customHeight="1" x14ac:dyDescent="0.25">
      <c r="B32" s="7" t="s">
        <v>20</v>
      </c>
      <c r="C32" s="9">
        <v>10096174</v>
      </c>
      <c r="D32" s="9">
        <v>11223119</v>
      </c>
      <c r="E32" s="24">
        <f t="shared" si="2"/>
        <v>7856183.2999999998</v>
      </c>
      <c r="F32" s="28">
        <v>2480587</v>
      </c>
      <c r="G32" s="9"/>
      <c r="H32" s="9">
        <v>2202839.0700000003</v>
      </c>
      <c r="I32" s="9"/>
      <c r="J32" s="15">
        <f t="shared" si="3"/>
        <v>0</v>
      </c>
      <c r="K32" s="15">
        <f t="shared" si="0"/>
        <v>0.28039557961943179</v>
      </c>
      <c r="L32" s="15">
        <f t="shared" si="1"/>
        <v>0</v>
      </c>
      <c r="M32" s="20">
        <f t="shared" si="4"/>
        <v>9020279.9299999997</v>
      </c>
    </row>
    <row r="33" spans="2:13" ht="20.100000000000001" customHeight="1" x14ac:dyDescent="0.25">
      <c r="B33" s="7" t="s">
        <v>21</v>
      </c>
      <c r="C33" s="9">
        <v>4633802</v>
      </c>
      <c r="D33" s="9">
        <v>4684882</v>
      </c>
      <c r="E33" s="24">
        <f t="shared" si="2"/>
        <v>3279417.4</v>
      </c>
      <c r="F33" s="28">
        <v>734429</v>
      </c>
      <c r="G33" s="9"/>
      <c r="H33" s="9">
        <v>353191.15</v>
      </c>
      <c r="I33" s="9"/>
      <c r="J33" s="15">
        <f t="shared" si="3"/>
        <v>0</v>
      </c>
      <c r="K33" s="15">
        <f t="shared" si="0"/>
        <v>0.1076993584287258</v>
      </c>
      <c r="L33" s="15">
        <f t="shared" si="1"/>
        <v>0</v>
      </c>
      <c r="M33" s="20">
        <f t="shared" si="4"/>
        <v>4331690.8499999996</v>
      </c>
    </row>
    <row r="34" spans="2:13" ht="20.100000000000001" customHeight="1" x14ac:dyDescent="0.25">
      <c r="B34" s="7" t="s">
        <v>22</v>
      </c>
      <c r="C34" s="9">
        <v>3060000</v>
      </c>
      <c r="D34" s="9">
        <v>4605311</v>
      </c>
      <c r="E34" s="24">
        <f t="shared" si="2"/>
        <v>3223717.7</v>
      </c>
      <c r="F34" s="28">
        <v>1375713</v>
      </c>
      <c r="G34" s="9"/>
      <c r="H34" s="9">
        <v>555955.25</v>
      </c>
      <c r="I34" s="9"/>
      <c r="J34" s="15">
        <f t="shared" si="3"/>
        <v>0</v>
      </c>
      <c r="K34" s="15">
        <f t="shared" si="0"/>
        <v>0.17245779616496815</v>
      </c>
      <c r="L34" s="15">
        <f t="shared" si="1"/>
        <v>0</v>
      </c>
      <c r="M34" s="20">
        <f t="shared" si="4"/>
        <v>4049355.75</v>
      </c>
    </row>
    <row r="35" spans="2:13" ht="20.100000000000001" customHeight="1" x14ac:dyDescent="0.25">
      <c r="B35" s="7" t="s">
        <v>23</v>
      </c>
      <c r="C35" s="9">
        <v>8874500</v>
      </c>
      <c r="D35" s="9">
        <v>9681153</v>
      </c>
      <c r="E35" s="24">
        <f t="shared" si="2"/>
        <v>6776807.0999999996</v>
      </c>
      <c r="F35" s="28">
        <v>3054539</v>
      </c>
      <c r="G35" s="9"/>
      <c r="H35" s="9">
        <v>1952031.0799999996</v>
      </c>
      <c r="I35" s="9"/>
      <c r="J35" s="15">
        <f t="shared" si="3"/>
        <v>0</v>
      </c>
      <c r="K35" s="15">
        <f t="shared" si="0"/>
        <v>0.2880458379876269</v>
      </c>
      <c r="L35" s="15">
        <f t="shared" si="1"/>
        <v>0</v>
      </c>
      <c r="M35" s="20">
        <f t="shared" si="4"/>
        <v>7729121.9199999999</v>
      </c>
    </row>
    <row r="36" spans="2:13" ht="20.100000000000001" customHeight="1" x14ac:dyDescent="0.25">
      <c r="B36" s="7" t="s">
        <v>24</v>
      </c>
      <c r="C36" s="9">
        <v>5931765</v>
      </c>
      <c r="D36" s="9">
        <v>5467923</v>
      </c>
      <c r="E36" s="24">
        <f t="shared" si="2"/>
        <v>3827546.1</v>
      </c>
      <c r="F36" s="28">
        <v>619168</v>
      </c>
      <c r="G36" s="9"/>
      <c r="H36" s="9">
        <v>445179.16</v>
      </c>
      <c r="I36" s="9"/>
      <c r="J36" s="15">
        <f t="shared" si="3"/>
        <v>0</v>
      </c>
      <c r="K36" s="15">
        <f t="shared" si="0"/>
        <v>0.11630928756155282</v>
      </c>
      <c r="L36" s="15">
        <f t="shared" si="1"/>
        <v>0</v>
      </c>
      <c r="M36" s="20">
        <f t="shared" si="4"/>
        <v>5022743.84</v>
      </c>
    </row>
    <row r="37" spans="2:13" ht="20.100000000000001" customHeight="1" x14ac:dyDescent="0.25">
      <c r="B37" s="7" t="s">
        <v>25</v>
      </c>
      <c r="C37" s="9">
        <v>2907000</v>
      </c>
      <c r="D37" s="9">
        <v>3523022</v>
      </c>
      <c r="E37" s="24">
        <f t="shared" si="2"/>
        <v>2466115.4</v>
      </c>
      <c r="F37" s="28">
        <v>757573</v>
      </c>
      <c r="G37" s="9"/>
      <c r="H37" s="9">
        <v>631133.69999999995</v>
      </c>
      <c r="I37" s="9"/>
      <c r="J37" s="15">
        <f t="shared" si="3"/>
        <v>0</v>
      </c>
      <c r="K37" s="15">
        <f t="shared" si="0"/>
        <v>0.25592220866874277</v>
      </c>
      <c r="L37" s="15">
        <f t="shared" si="1"/>
        <v>0</v>
      </c>
      <c r="M37" s="20">
        <f t="shared" si="4"/>
        <v>2891888.3</v>
      </c>
    </row>
    <row r="38" spans="2:13" ht="20.100000000000001" customHeight="1" x14ac:dyDescent="0.25">
      <c r="B38" s="7" t="s">
        <v>26</v>
      </c>
      <c r="C38" s="9">
        <v>2787507</v>
      </c>
      <c r="D38" s="9">
        <v>2787507</v>
      </c>
      <c r="E38" s="24">
        <f t="shared" si="2"/>
        <v>1951254.9</v>
      </c>
      <c r="F38" s="28">
        <v>646594</v>
      </c>
      <c r="G38" s="9"/>
      <c r="H38" s="9">
        <v>384832.06</v>
      </c>
      <c r="I38" s="9"/>
      <c r="J38" s="15">
        <f t="shared" si="3"/>
        <v>0</v>
      </c>
      <c r="K38" s="15">
        <f t="shared" si="0"/>
        <v>0.19722285386701657</v>
      </c>
      <c r="L38" s="15">
        <f t="shared" si="1"/>
        <v>0</v>
      </c>
      <c r="M38" s="20">
        <f t="shared" si="4"/>
        <v>2402674.94</v>
      </c>
    </row>
    <row r="39" spans="2:13" ht="20.100000000000001" customHeight="1" x14ac:dyDescent="0.25">
      <c r="B39" s="7" t="s">
        <v>27</v>
      </c>
      <c r="C39" s="9">
        <v>3449024</v>
      </c>
      <c r="D39" s="9">
        <v>4220712</v>
      </c>
      <c r="E39" s="24">
        <f t="shared" si="2"/>
        <v>2954498.4</v>
      </c>
      <c r="F39" s="28">
        <v>973279</v>
      </c>
      <c r="G39" s="9"/>
      <c r="H39" s="9">
        <v>707540.34000000008</v>
      </c>
      <c r="I39" s="9"/>
      <c r="J39" s="15">
        <f t="shared" si="3"/>
        <v>0</v>
      </c>
      <c r="K39" s="15">
        <f t="shared" si="0"/>
        <v>0.23947900597949218</v>
      </c>
      <c r="L39" s="15">
        <f t="shared" si="1"/>
        <v>0</v>
      </c>
      <c r="M39" s="20">
        <f t="shared" si="4"/>
        <v>3513171.66</v>
      </c>
    </row>
    <row r="40" spans="2:13" ht="20.100000000000001" customHeight="1" x14ac:dyDescent="0.25">
      <c r="B40" s="7" t="s">
        <v>28</v>
      </c>
      <c r="C40" s="9">
        <v>3128480</v>
      </c>
      <c r="D40" s="9">
        <v>5063726</v>
      </c>
      <c r="E40" s="24">
        <f t="shared" si="2"/>
        <v>3544608.2</v>
      </c>
      <c r="F40" s="28">
        <v>2217719</v>
      </c>
      <c r="G40" s="9"/>
      <c r="H40" s="9">
        <v>2032584.2400000002</v>
      </c>
      <c r="I40" s="9"/>
      <c r="J40" s="15">
        <f t="shared" si="3"/>
        <v>0</v>
      </c>
      <c r="K40" s="15">
        <f t="shared" si="0"/>
        <v>0.57342987583225702</v>
      </c>
      <c r="L40" s="15">
        <f t="shared" si="1"/>
        <v>0</v>
      </c>
      <c r="M40" s="20">
        <f t="shared" si="4"/>
        <v>3031141.76</v>
      </c>
    </row>
    <row r="41" spans="2:13" ht="20.100000000000001" customHeight="1" x14ac:dyDescent="0.25">
      <c r="B41" s="7" t="s">
        <v>29</v>
      </c>
      <c r="C41" s="9">
        <v>2759807</v>
      </c>
      <c r="D41" s="9">
        <v>2847607</v>
      </c>
      <c r="E41" s="24">
        <f t="shared" si="2"/>
        <v>1993324.9</v>
      </c>
      <c r="F41" s="28">
        <v>375407</v>
      </c>
      <c r="G41" s="9"/>
      <c r="H41" s="9">
        <v>286722.03999999998</v>
      </c>
      <c r="I41" s="9"/>
      <c r="J41" s="15">
        <f t="shared" si="3"/>
        <v>0</v>
      </c>
      <c r="K41" s="15">
        <f t="shared" si="0"/>
        <v>0.14384109685280105</v>
      </c>
      <c r="L41" s="15">
        <f t="shared" si="1"/>
        <v>0</v>
      </c>
      <c r="M41" s="20">
        <f t="shared" si="4"/>
        <v>2560884.96</v>
      </c>
    </row>
    <row r="42" spans="2:13" ht="20.100000000000001" customHeight="1" x14ac:dyDescent="0.25">
      <c r="B42" s="7" t="s">
        <v>30</v>
      </c>
      <c r="C42" s="9">
        <v>3389646</v>
      </c>
      <c r="D42" s="9">
        <v>3797030</v>
      </c>
      <c r="E42" s="24">
        <f t="shared" si="2"/>
        <v>2657921</v>
      </c>
      <c r="F42" s="28">
        <v>1234245</v>
      </c>
      <c r="G42" s="9"/>
      <c r="H42" s="9">
        <v>875644.12000000011</v>
      </c>
      <c r="I42" s="9"/>
      <c r="J42" s="15">
        <f t="shared" si="3"/>
        <v>0</v>
      </c>
      <c r="K42" s="15">
        <f t="shared" si="0"/>
        <v>0.32944700764243939</v>
      </c>
      <c r="L42" s="15">
        <f t="shared" si="1"/>
        <v>0</v>
      </c>
      <c r="M42" s="20">
        <f t="shared" si="4"/>
        <v>2921385.88</v>
      </c>
    </row>
    <row r="43" spans="2:13" ht="20.100000000000001" customHeight="1" x14ac:dyDescent="0.25">
      <c r="B43" s="7" t="s">
        <v>31</v>
      </c>
      <c r="C43" s="9">
        <v>2992486</v>
      </c>
      <c r="D43" s="9">
        <v>3378772</v>
      </c>
      <c r="E43" s="24">
        <f t="shared" si="2"/>
        <v>2365140.4</v>
      </c>
      <c r="F43" s="28">
        <v>243200</v>
      </c>
      <c r="G43" s="9"/>
      <c r="H43" s="9">
        <v>221700</v>
      </c>
      <c r="I43" s="9"/>
      <c r="J43" s="15">
        <f t="shared" si="3"/>
        <v>0</v>
      </c>
      <c r="K43" s="15">
        <f t="shared" si="0"/>
        <v>9.3736507143508271E-2</v>
      </c>
      <c r="L43" s="15">
        <f t="shared" si="1"/>
        <v>0</v>
      </c>
      <c r="M43" s="20">
        <f t="shared" si="4"/>
        <v>3157072</v>
      </c>
    </row>
    <row r="44" spans="2:13" ht="20.100000000000001" customHeight="1" x14ac:dyDescent="0.25">
      <c r="B44" s="7" t="s">
        <v>32</v>
      </c>
      <c r="C44" s="9">
        <v>6591241</v>
      </c>
      <c r="D44" s="9">
        <v>7018339</v>
      </c>
      <c r="E44" s="24">
        <f t="shared" si="2"/>
        <v>4912837.3</v>
      </c>
      <c r="F44" s="28">
        <v>1706274</v>
      </c>
      <c r="G44" s="9"/>
      <c r="H44" s="9">
        <v>1173304.83</v>
      </c>
      <c r="I44" s="9"/>
      <c r="J44" s="15">
        <f t="shared" si="3"/>
        <v>0</v>
      </c>
      <c r="K44" s="15">
        <f t="shared" si="0"/>
        <v>0.23882427981077251</v>
      </c>
      <c r="L44" s="15">
        <f t="shared" si="1"/>
        <v>0</v>
      </c>
      <c r="M44" s="20">
        <f t="shared" si="4"/>
        <v>5845034.1699999999</v>
      </c>
    </row>
    <row r="45" spans="2:13" ht="20.100000000000001" customHeight="1" x14ac:dyDescent="0.25">
      <c r="B45" s="7" t="s">
        <v>33</v>
      </c>
      <c r="C45" s="9">
        <v>5523041</v>
      </c>
      <c r="D45" s="9">
        <v>6201174</v>
      </c>
      <c r="E45" s="24">
        <f t="shared" si="2"/>
        <v>4340821.8</v>
      </c>
      <c r="F45" s="28">
        <v>2416138</v>
      </c>
      <c r="G45" s="9"/>
      <c r="H45" s="9">
        <v>1584113.0900000003</v>
      </c>
      <c r="I45" s="9"/>
      <c r="J45" s="15">
        <f t="shared" si="3"/>
        <v>0</v>
      </c>
      <c r="K45" s="15">
        <f t="shared" si="0"/>
        <v>0.36493391412658321</v>
      </c>
      <c r="L45" s="15">
        <f t="shared" si="1"/>
        <v>0</v>
      </c>
      <c r="M45" s="20">
        <f t="shared" si="4"/>
        <v>4617060.91</v>
      </c>
    </row>
    <row r="46" spans="2:13" ht="20.100000000000001" customHeight="1" x14ac:dyDescent="0.25">
      <c r="B46" s="7" t="s">
        <v>34</v>
      </c>
      <c r="C46" s="9">
        <v>3498843</v>
      </c>
      <c r="D46" s="9">
        <v>4342227</v>
      </c>
      <c r="E46" s="24">
        <f t="shared" si="2"/>
        <v>3039558.9</v>
      </c>
      <c r="F46" s="28">
        <v>1234223</v>
      </c>
      <c r="G46" s="9"/>
      <c r="H46" s="9">
        <v>745973.76000000001</v>
      </c>
      <c r="I46" s="9"/>
      <c r="J46" s="15">
        <f t="shared" si="3"/>
        <v>0</v>
      </c>
      <c r="K46" s="15">
        <f t="shared" si="0"/>
        <v>0.24542171563117268</v>
      </c>
      <c r="L46" s="15">
        <f t="shared" si="1"/>
        <v>0</v>
      </c>
      <c r="M46" s="20">
        <f t="shared" si="4"/>
        <v>3596253.24</v>
      </c>
    </row>
    <row r="47" spans="2:13" ht="20.100000000000001" customHeight="1" x14ac:dyDescent="0.25">
      <c r="B47" s="7" t="s">
        <v>35</v>
      </c>
      <c r="C47" s="9">
        <v>120000</v>
      </c>
      <c r="D47" s="9">
        <v>3178852</v>
      </c>
      <c r="E47" s="24">
        <f t="shared" si="2"/>
        <v>2225196.4</v>
      </c>
      <c r="F47" s="28">
        <v>712081</v>
      </c>
      <c r="G47" s="9"/>
      <c r="H47" s="9">
        <v>462125.74000000011</v>
      </c>
      <c r="I47" s="9"/>
      <c r="J47" s="15">
        <f t="shared" si="3"/>
        <v>0</v>
      </c>
      <c r="K47" s="15">
        <f t="shared" si="0"/>
        <v>0.20767863007508017</v>
      </c>
      <c r="L47" s="15">
        <f t="shared" si="1"/>
        <v>0</v>
      </c>
      <c r="M47" s="20">
        <f t="shared" si="4"/>
        <v>2716726.26</v>
      </c>
    </row>
    <row r="48" spans="2:13" ht="20.100000000000001" customHeight="1" x14ac:dyDescent="0.25">
      <c r="B48" s="7" t="s">
        <v>36</v>
      </c>
      <c r="C48" s="9">
        <v>100000</v>
      </c>
      <c r="D48" s="9">
        <v>2923084</v>
      </c>
      <c r="E48" s="24">
        <f t="shared" si="2"/>
        <v>2046158.8</v>
      </c>
      <c r="F48" s="28">
        <v>187736</v>
      </c>
      <c r="G48" s="9"/>
      <c r="H48" s="9">
        <v>485.36</v>
      </c>
      <c r="I48" s="9"/>
      <c r="J48" s="15">
        <f t="shared" si="3"/>
        <v>0</v>
      </c>
      <c r="K48" s="15">
        <f t="shared" si="0"/>
        <v>2.3720544075073744E-4</v>
      </c>
      <c r="L48" s="15">
        <f t="shared" si="1"/>
        <v>0</v>
      </c>
      <c r="M48" s="20">
        <f t="shared" si="4"/>
        <v>2922598.64</v>
      </c>
    </row>
    <row r="49" spans="2:13" ht="20.100000000000001" customHeight="1" x14ac:dyDescent="0.25">
      <c r="B49" s="7" t="s">
        <v>67</v>
      </c>
      <c r="C49" s="9">
        <v>6181868</v>
      </c>
      <c r="D49" s="9">
        <v>6186235</v>
      </c>
      <c r="E49" s="24">
        <f t="shared" si="2"/>
        <v>4330364.5</v>
      </c>
      <c r="F49" s="28">
        <v>0</v>
      </c>
      <c r="G49" s="9"/>
      <c r="H49" s="9">
        <v>0</v>
      </c>
      <c r="I49" s="9"/>
      <c r="J49" s="15">
        <f t="shared" ref="J49:J51" si="5">IF(ISERROR(+G49/E49)=TRUE,0,++G49/E49)</f>
        <v>0</v>
      </c>
      <c r="K49" s="15">
        <f t="shared" ref="K49:K51" si="6">IF(ISERROR(+H49/E49)=TRUE,0,++H49/E49)</f>
        <v>0</v>
      </c>
      <c r="L49" s="15">
        <f t="shared" ref="L49:L51" si="7">IF(ISERROR(+I49/E49)=TRUE,0,++I49/E49)</f>
        <v>0</v>
      </c>
      <c r="M49" s="20">
        <f t="shared" ref="M49:M51" si="8">+D49-H49</f>
        <v>6186235</v>
      </c>
    </row>
    <row r="50" spans="2:13" ht="20.100000000000001" customHeight="1" x14ac:dyDescent="0.25">
      <c r="B50" s="7" t="s">
        <v>68</v>
      </c>
      <c r="C50" s="9">
        <v>0</v>
      </c>
      <c r="D50" s="9">
        <v>780000</v>
      </c>
      <c r="E50" s="24">
        <f t="shared" si="2"/>
        <v>546000</v>
      </c>
      <c r="F50" s="28">
        <v>95883</v>
      </c>
      <c r="G50" s="9"/>
      <c r="H50" s="9">
        <v>95882.5</v>
      </c>
      <c r="I50" s="9"/>
      <c r="J50" s="15">
        <f t="shared" si="5"/>
        <v>0</v>
      </c>
      <c r="K50" s="15">
        <f t="shared" si="6"/>
        <v>0.17560897435897435</v>
      </c>
      <c r="L50" s="15">
        <f t="shared" si="7"/>
        <v>0</v>
      </c>
      <c r="M50" s="20">
        <f t="shared" si="8"/>
        <v>684117.5</v>
      </c>
    </row>
    <row r="51" spans="2:13" ht="20.100000000000001" customHeight="1" x14ac:dyDescent="0.25">
      <c r="B51" s="7" t="s">
        <v>69</v>
      </c>
      <c r="C51" s="9">
        <v>0</v>
      </c>
      <c r="D51" s="9">
        <v>997998</v>
      </c>
      <c r="E51" s="24">
        <f t="shared" si="2"/>
        <v>698598.6</v>
      </c>
      <c r="F51" s="28">
        <v>139650</v>
      </c>
      <c r="G51" s="9"/>
      <c r="H51" s="9">
        <v>139650</v>
      </c>
      <c r="I51" s="9"/>
      <c r="J51" s="15">
        <f t="shared" si="5"/>
        <v>0</v>
      </c>
      <c r="K51" s="15">
        <f t="shared" si="6"/>
        <v>0.19990020020080201</v>
      </c>
      <c r="L51" s="15">
        <f t="shared" si="7"/>
        <v>0</v>
      </c>
      <c r="M51" s="20">
        <f t="shared" si="8"/>
        <v>858348</v>
      </c>
    </row>
    <row r="52" spans="2:13" ht="23.25" customHeight="1" x14ac:dyDescent="0.25">
      <c r="B52" s="12" t="s">
        <v>39</v>
      </c>
      <c r="C52" s="12">
        <f>SUM(C14:C51)</f>
        <v>359267223</v>
      </c>
      <c r="D52" s="12">
        <f t="shared" ref="D52:H52" si="9">SUM(D14:D51)</f>
        <v>425198224</v>
      </c>
      <c r="E52" s="25">
        <f t="shared" si="9"/>
        <v>297638756.80000001</v>
      </c>
      <c r="F52" s="25">
        <f t="shared" si="9"/>
        <v>101859118</v>
      </c>
      <c r="G52" s="12">
        <f t="shared" si="9"/>
        <v>0</v>
      </c>
      <c r="H52" s="12">
        <f t="shared" si="9"/>
        <v>72434870.920000017</v>
      </c>
      <c r="I52" s="12">
        <f t="shared" ref="I52" si="10">SUM(I14:I48)</f>
        <v>0</v>
      </c>
      <c r="J52" s="17">
        <f t="shared" si="3"/>
        <v>0</v>
      </c>
      <c r="K52" s="17">
        <f t="shared" si="0"/>
        <v>0.24336504996448774</v>
      </c>
      <c r="L52" s="17">
        <f t="shared" si="1"/>
        <v>0</v>
      </c>
      <c r="M52" s="12">
        <f t="shared" ref="M52" si="11">SUM(M14:M51)</f>
        <v>352763353.08000004</v>
      </c>
    </row>
    <row r="54" spans="2:13" x14ac:dyDescent="0.2">
      <c r="B54" s="13" t="s">
        <v>61</v>
      </c>
    </row>
  </sheetData>
  <mergeCells count="11">
    <mergeCell ref="B2:M6"/>
    <mergeCell ref="J11:L11"/>
    <mergeCell ref="J12:L12"/>
    <mergeCell ref="M12:M13"/>
    <mergeCell ref="I12:I13"/>
    <mergeCell ref="B12:B13"/>
    <mergeCell ref="C12:D12"/>
    <mergeCell ref="F12:F13"/>
    <mergeCell ref="G12:G13"/>
    <mergeCell ref="H12:H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M54"/>
  <sheetViews>
    <sheetView showGridLines="0" tabSelected="1" zoomScale="85" zoomScaleNormal="85" workbookViewId="0">
      <selection activeCell="E14" sqref="E14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1" hidden="1" customWidth="1"/>
    <col min="13" max="13" width="15.28515625" style="1" customWidth="1"/>
    <col min="14" max="16384" width="11.42578125" style="1"/>
  </cols>
  <sheetData>
    <row r="2" spans="2:13" ht="15" customHeight="1" x14ac:dyDescent="0.25">
      <c r="B2" s="41" t="s">
        <v>60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ht="15.75" customHeigh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2:13" ht="15" customHeight="1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3" ht="15" customHeight="1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ht="15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8" spans="2:13" ht="15.75" x14ac:dyDescent="0.25">
      <c r="B8" s="2" t="s">
        <v>42</v>
      </c>
    </row>
    <row r="9" spans="2:13" x14ac:dyDescent="0.2">
      <c r="B9" s="3" t="s">
        <v>2</v>
      </c>
    </row>
    <row r="11" spans="2:13" x14ac:dyDescent="0.25">
      <c r="B11" s="4"/>
      <c r="J11" s="47"/>
      <c r="K11" s="47"/>
      <c r="L11" s="47"/>
    </row>
    <row r="12" spans="2:13" s="5" customFormat="1" ht="15" customHeight="1" x14ac:dyDescent="0.25">
      <c r="B12" s="45" t="s">
        <v>1</v>
      </c>
      <c r="C12" s="44" t="s">
        <v>0</v>
      </c>
      <c r="D12" s="44"/>
      <c r="E12" s="42" t="s">
        <v>44</v>
      </c>
      <c r="F12" s="42" t="s">
        <v>45</v>
      </c>
      <c r="G12" s="42" t="s">
        <v>62</v>
      </c>
      <c r="H12" s="42" t="s">
        <v>63</v>
      </c>
      <c r="I12" s="42" t="s">
        <v>64</v>
      </c>
      <c r="J12" s="48" t="s">
        <v>65</v>
      </c>
      <c r="K12" s="48"/>
      <c r="L12" s="48"/>
      <c r="M12" s="39" t="s">
        <v>66</v>
      </c>
    </row>
    <row r="13" spans="2:13" s="5" customFormat="1" ht="40.5" customHeight="1" x14ac:dyDescent="0.25">
      <c r="B13" s="46"/>
      <c r="C13" s="26" t="s">
        <v>38</v>
      </c>
      <c r="D13" s="26" t="s">
        <v>37</v>
      </c>
      <c r="E13" s="43"/>
      <c r="F13" s="43"/>
      <c r="G13" s="43"/>
      <c r="H13" s="43"/>
      <c r="I13" s="43"/>
      <c r="J13" s="26" t="s">
        <v>46</v>
      </c>
      <c r="K13" s="26" t="s">
        <v>47</v>
      </c>
      <c r="L13" s="27" t="s">
        <v>48</v>
      </c>
      <c r="M13" s="40"/>
    </row>
    <row r="14" spans="2:13" ht="20.100000000000001" customHeight="1" x14ac:dyDescent="0.25">
      <c r="B14" s="31" t="s">
        <v>3</v>
      </c>
      <c r="C14" s="32">
        <v>0</v>
      </c>
      <c r="D14" s="32">
        <v>1553882</v>
      </c>
      <c r="E14" s="23">
        <f>+D14*70/100</f>
        <v>1087717.3999999999</v>
      </c>
      <c r="F14" s="33">
        <v>0</v>
      </c>
      <c r="G14" s="8">
        <v>0</v>
      </c>
      <c r="H14" s="8">
        <v>0</v>
      </c>
      <c r="I14" s="8"/>
      <c r="J14" s="14">
        <f>IF(ISERROR(+G14/E14)=TRUE,0,++G14/E14)</f>
        <v>0</v>
      </c>
      <c r="K14" s="14">
        <f t="shared" ref="K14:K52" si="0">IF(ISERROR(+H14/E14)=TRUE,0,++H14/E14)</f>
        <v>0</v>
      </c>
      <c r="L14" s="14">
        <f t="shared" ref="L14:L52" si="1">IF(ISERROR(+I14/E14)=TRUE,0,++I14/E14)</f>
        <v>0</v>
      </c>
      <c r="M14" s="19">
        <f>+D14-H14</f>
        <v>1553882</v>
      </c>
    </row>
    <row r="15" spans="2:13" ht="20.100000000000001" customHeight="1" x14ac:dyDescent="0.25">
      <c r="B15" s="30" t="s">
        <v>4</v>
      </c>
      <c r="C15" s="34">
        <v>0</v>
      </c>
      <c r="D15" s="34">
        <v>392240</v>
      </c>
      <c r="E15" s="28">
        <f t="shared" ref="E15:E51" si="2">+D15*70/100</f>
        <v>274568</v>
      </c>
      <c r="F15" s="28">
        <v>174568</v>
      </c>
      <c r="G15" s="9">
        <v>0</v>
      </c>
      <c r="H15" s="9">
        <v>69546.86</v>
      </c>
      <c r="I15" s="9"/>
      <c r="J15" s="15">
        <f t="shared" ref="J15:J52" si="3">IF(ISERROR(+G15/E15)=TRUE,0,++G15/E15)</f>
        <v>0</v>
      </c>
      <c r="K15" s="15">
        <f t="shared" si="0"/>
        <v>0.25329557705195072</v>
      </c>
      <c r="L15" s="15">
        <f t="shared" si="1"/>
        <v>0</v>
      </c>
      <c r="M15" s="20">
        <f t="shared" ref="M15:M48" si="4">+D15-H15</f>
        <v>322693.14</v>
      </c>
    </row>
    <row r="16" spans="2:13" ht="20.100000000000001" customHeight="1" x14ac:dyDescent="0.25">
      <c r="B16" s="30" t="s">
        <v>54</v>
      </c>
      <c r="C16" s="34">
        <v>0</v>
      </c>
      <c r="D16" s="34">
        <v>727922</v>
      </c>
      <c r="E16" s="28">
        <f t="shared" si="2"/>
        <v>509545.4</v>
      </c>
      <c r="F16" s="28">
        <v>506814</v>
      </c>
      <c r="G16" s="9">
        <v>0</v>
      </c>
      <c r="H16" s="9">
        <v>350885.85</v>
      </c>
      <c r="I16" s="9"/>
      <c r="J16" s="15">
        <f t="shared" si="3"/>
        <v>0</v>
      </c>
      <c r="K16" s="15">
        <f t="shared" si="0"/>
        <v>0.68862529227032554</v>
      </c>
      <c r="L16" s="15">
        <f t="shared" si="1"/>
        <v>0</v>
      </c>
      <c r="M16" s="20">
        <f t="shared" si="4"/>
        <v>377036.15</v>
      </c>
    </row>
    <row r="17" spans="2:13" ht="20.100000000000001" customHeight="1" x14ac:dyDescent="0.25">
      <c r="B17" s="30" t="s">
        <v>5</v>
      </c>
      <c r="C17" s="34">
        <v>0</v>
      </c>
      <c r="D17" s="34">
        <v>491545</v>
      </c>
      <c r="E17" s="28">
        <f t="shared" si="2"/>
        <v>344081.5</v>
      </c>
      <c r="F17" s="28">
        <v>393114</v>
      </c>
      <c r="G17" s="9">
        <v>0</v>
      </c>
      <c r="H17" s="9">
        <v>393113.65</v>
      </c>
      <c r="I17" s="9"/>
      <c r="J17" s="15">
        <f t="shared" si="3"/>
        <v>0</v>
      </c>
      <c r="K17" s="15">
        <f t="shared" si="0"/>
        <v>1.1425015584970422</v>
      </c>
      <c r="L17" s="15">
        <f t="shared" si="1"/>
        <v>0</v>
      </c>
      <c r="M17" s="20">
        <f t="shared" si="4"/>
        <v>98431.349999999977</v>
      </c>
    </row>
    <row r="18" spans="2:13" ht="20.100000000000001" customHeight="1" x14ac:dyDescent="0.25">
      <c r="B18" s="30" t="s">
        <v>6</v>
      </c>
      <c r="C18" s="34">
        <v>0</v>
      </c>
      <c r="D18" s="34">
        <v>0</v>
      </c>
      <c r="E18" s="28">
        <f t="shared" si="2"/>
        <v>0</v>
      </c>
      <c r="F18" s="28">
        <v>0</v>
      </c>
      <c r="G18" s="9">
        <v>0</v>
      </c>
      <c r="H18" s="9">
        <v>0</v>
      </c>
      <c r="I18" s="9"/>
      <c r="J18" s="15">
        <f t="shared" si="3"/>
        <v>0</v>
      </c>
      <c r="K18" s="15">
        <f t="shared" si="0"/>
        <v>0</v>
      </c>
      <c r="L18" s="15">
        <f t="shared" si="1"/>
        <v>0</v>
      </c>
      <c r="M18" s="20">
        <f t="shared" si="4"/>
        <v>0</v>
      </c>
    </row>
    <row r="19" spans="2:13" ht="20.100000000000001" customHeight="1" x14ac:dyDescent="0.25">
      <c r="B19" s="30" t="s">
        <v>7</v>
      </c>
      <c r="C19" s="34">
        <v>0</v>
      </c>
      <c r="D19" s="34">
        <v>5447021</v>
      </c>
      <c r="E19" s="28">
        <f t="shared" si="2"/>
        <v>3812914.7</v>
      </c>
      <c r="F19" s="28">
        <v>4417108</v>
      </c>
      <c r="G19" s="9">
        <v>0</v>
      </c>
      <c r="H19" s="9">
        <v>2692647.9200000004</v>
      </c>
      <c r="I19" s="9"/>
      <c r="J19" s="15">
        <f t="shared" si="3"/>
        <v>0</v>
      </c>
      <c r="K19" s="15">
        <f t="shared" si="0"/>
        <v>0.70619149177399643</v>
      </c>
      <c r="L19" s="15">
        <f t="shared" si="1"/>
        <v>0</v>
      </c>
      <c r="M19" s="20">
        <f t="shared" si="4"/>
        <v>2754373.0799999996</v>
      </c>
    </row>
    <row r="20" spans="2:13" ht="20.100000000000001" customHeight="1" x14ac:dyDescent="0.25">
      <c r="B20" s="30" t="s">
        <v>8</v>
      </c>
      <c r="C20" s="34">
        <v>0</v>
      </c>
      <c r="D20" s="34">
        <v>2592813</v>
      </c>
      <c r="E20" s="28">
        <f t="shared" si="2"/>
        <v>1814969.1</v>
      </c>
      <c r="F20" s="28">
        <v>1875517</v>
      </c>
      <c r="G20" s="9">
        <v>0</v>
      </c>
      <c r="H20" s="9">
        <v>1496446.4800000002</v>
      </c>
      <c r="I20" s="9"/>
      <c r="J20" s="15">
        <f t="shared" si="3"/>
        <v>0</v>
      </c>
      <c r="K20" s="15">
        <f t="shared" si="0"/>
        <v>0.8245024557167393</v>
      </c>
      <c r="L20" s="15">
        <f t="shared" si="1"/>
        <v>0</v>
      </c>
      <c r="M20" s="20">
        <f t="shared" si="4"/>
        <v>1096366.5199999998</v>
      </c>
    </row>
    <row r="21" spans="2:13" ht="20.100000000000001" customHeight="1" x14ac:dyDescent="0.25">
      <c r="B21" s="30" t="s">
        <v>9</v>
      </c>
      <c r="C21" s="34">
        <v>0</v>
      </c>
      <c r="D21" s="34">
        <v>6660135</v>
      </c>
      <c r="E21" s="28">
        <f t="shared" si="2"/>
        <v>4662094.5</v>
      </c>
      <c r="F21" s="28">
        <v>4881293</v>
      </c>
      <c r="G21" s="9">
        <v>0</v>
      </c>
      <c r="H21" s="9">
        <v>424590.76</v>
      </c>
      <c r="I21" s="9"/>
      <c r="J21" s="15">
        <f t="shared" si="3"/>
        <v>0</v>
      </c>
      <c r="K21" s="15">
        <f t="shared" si="0"/>
        <v>9.1072963021234341E-2</v>
      </c>
      <c r="L21" s="15">
        <f t="shared" si="1"/>
        <v>0</v>
      </c>
      <c r="M21" s="20">
        <f t="shared" si="4"/>
        <v>6235544.2400000002</v>
      </c>
    </row>
    <row r="22" spans="2:13" ht="20.100000000000001" customHeight="1" x14ac:dyDescent="0.25">
      <c r="B22" s="30" t="s">
        <v>10</v>
      </c>
      <c r="C22" s="34">
        <v>0</v>
      </c>
      <c r="D22" s="34">
        <v>14517284</v>
      </c>
      <c r="E22" s="28">
        <f t="shared" si="2"/>
        <v>10162098.800000001</v>
      </c>
      <c r="F22" s="28">
        <v>5949103</v>
      </c>
      <c r="G22" s="9">
        <v>0</v>
      </c>
      <c r="H22" s="9">
        <v>4599492.9699999988</v>
      </c>
      <c r="I22" s="9"/>
      <c r="J22" s="15">
        <f t="shared" si="3"/>
        <v>0</v>
      </c>
      <c r="K22" s="15">
        <f t="shared" si="0"/>
        <v>0.45261250264561476</v>
      </c>
      <c r="L22" s="15">
        <f t="shared" si="1"/>
        <v>0</v>
      </c>
      <c r="M22" s="20">
        <f t="shared" si="4"/>
        <v>9917791.0300000012</v>
      </c>
    </row>
    <row r="23" spans="2:13" ht="20.100000000000001" customHeight="1" x14ac:dyDescent="0.25">
      <c r="B23" s="30" t="s">
        <v>11</v>
      </c>
      <c r="C23" s="34">
        <v>0</v>
      </c>
      <c r="D23" s="34">
        <v>826553</v>
      </c>
      <c r="E23" s="28">
        <f t="shared" si="2"/>
        <v>578587.1</v>
      </c>
      <c r="F23" s="28">
        <v>161240</v>
      </c>
      <c r="G23" s="9">
        <v>0</v>
      </c>
      <c r="H23" s="9">
        <v>157855.88999999998</v>
      </c>
      <c r="I23" s="9"/>
      <c r="J23" s="15">
        <f t="shared" si="3"/>
        <v>0</v>
      </c>
      <c r="K23" s="15">
        <f t="shared" si="0"/>
        <v>0.27282995075417338</v>
      </c>
      <c r="L23" s="15">
        <f t="shared" si="1"/>
        <v>0</v>
      </c>
      <c r="M23" s="20">
        <f t="shared" si="4"/>
        <v>668697.11</v>
      </c>
    </row>
    <row r="24" spans="2:13" ht="20.100000000000001" customHeight="1" x14ac:dyDescent="0.25">
      <c r="B24" s="30" t="s">
        <v>12</v>
      </c>
      <c r="C24" s="34">
        <v>0</v>
      </c>
      <c r="D24" s="34">
        <v>11686928</v>
      </c>
      <c r="E24" s="28">
        <f t="shared" si="2"/>
        <v>8180849.5999999996</v>
      </c>
      <c r="F24" s="28">
        <v>2141715</v>
      </c>
      <c r="G24" s="9">
        <v>0</v>
      </c>
      <c r="H24" s="9">
        <v>77093</v>
      </c>
      <c r="I24" s="9"/>
      <c r="J24" s="15">
        <f t="shared" si="3"/>
        <v>0</v>
      </c>
      <c r="K24" s="15">
        <f t="shared" si="0"/>
        <v>9.4235933637014917E-3</v>
      </c>
      <c r="L24" s="15">
        <f t="shared" si="1"/>
        <v>0</v>
      </c>
      <c r="M24" s="20">
        <f t="shared" si="4"/>
        <v>11609835</v>
      </c>
    </row>
    <row r="25" spans="2:13" ht="20.100000000000001" customHeight="1" x14ac:dyDescent="0.25">
      <c r="B25" s="30" t="s">
        <v>13</v>
      </c>
      <c r="C25" s="34">
        <v>0</v>
      </c>
      <c r="D25" s="34">
        <v>14248536</v>
      </c>
      <c r="E25" s="28">
        <f t="shared" si="2"/>
        <v>9973975.1999999993</v>
      </c>
      <c r="F25" s="28">
        <v>13633872</v>
      </c>
      <c r="G25" s="9">
        <v>0</v>
      </c>
      <c r="H25" s="9">
        <v>12968745.580000002</v>
      </c>
      <c r="I25" s="9"/>
      <c r="J25" s="15">
        <f t="shared" si="3"/>
        <v>0</v>
      </c>
      <c r="K25" s="15">
        <f t="shared" si="0"/>
        <v>1.3002584546229876</v>
      </c>
      <c r="L25" s="15">
        <f t="shared" si="1"/>
        <v>0</v>
      </c>
      <c r="M25" s="20">
        <f t="shared" si="4"/>
        <v>1279790.4199999981</v>
      </c>
    </row>
    <row r="26" spans="2:13" ht="20.100000000000001" customHeight="1" x14ac:dyDescent="0.25">
      <c r="B26" s="30" t="s">
        <v>14</v>
      </c>
      <c r="C26" s="34">
        <v>0</v>
      </c>
      <c r="D26" s="34">
        <v>2890110</v>
      </c>
      <c r="E26" s="28">
        <f t="shared" si="2"/>
        <v>2023077</v>
      </c>
      <c r="F26" s="28">
        <v>813661</v>
      </c>
      <c r="G26" s="9">
        <v>0</v>
      </c>
      <c r="H26" s="9">
        <v>30310</v>
      </c>
      <c r="I26" s="9"/>
      <c r="J26" s="15">
        <f t="shared" si="3"/>
        <v>0</v>
      </c>
      <c r="K26" s="15">
        <f t="shared" si="0"/>
        <v>1.4982128707903851E-2</v>
      </c>
      <c r="L26" s="15">
        <f t="shared" si="1"/>
        <v>0</v>
      </c>
      <c r="M26" s="20">
        <f t="shared" si="4"/>
        <v>2859800</v>
      </c>
    </row>
    <row r="27" spans="2:13" ht="20.100000000000001" customHeight="1" x14ac:dyDescent="0.25">
      <c r="B27" s="30" t="s">
        <v>15</v>
      </c>
      <c r="C27" s="34">
        <v>0</v>
      </c>
      <c r="D27" s="34">
        <v>14750725</v>
      </c>
      <c r="E27" s="28">
        <f t="shared" si="2"/>
        <v>10325507.5</v>
      </c>
      <c r="F27" s="28">
        <v>3840169</v>
      </c>
      <c r="G27" s="9">
        <v>0</v>
      </c>
      <c r="H27" s="9">
        <v>2480614.4899999998</v>
      </c>
      <c r="I27" s="9"/>
      <c r="J27" s="15">
        <f t="shared" si="3"/>
        <v>0</v>
      </c>
      <c r="K27" s="15">
        <f t="shared" si="0"/>
        <v>0.24024141089433132</v>
      </c>
      <c r="L27" s="15">
        <f t="shared" si="1"/>
        <v>0</v>
      </c>
      <c r="M27" s="20">
        <f t="shared" si="4"/>
        <v>12270110.51</v>
      </c>
    </row>
    <row r="28" spans="2:13" ht="20.100000000000001" customHeight="1" x14ac:dyDescent="0.25">
      <c r="B28" s="30" t="s">
        <v>16</v>
      </c>
      <c r="C28" s="34">
        <v>0</v>
      </c>
      <c r="D28" s="34">
        <v>2147954</v>
      </c>
      <c r="E28" s="28">
        <f t="shared" si="2"/>
        <v>1503567.8</v>
      </c>
      <c r="F28" s="28">
        <v>902791</v>
      </c>
      <c r="G28" s="9">
        <v>0</v>
      </c>
      <c r="H28" s="9">
        <v>902791.1</v>
      </c>
      <c r="I28" s="9"/>
      <c r="J28" s="15">
        <f t="shared" si="3"/>
        <v>0</v>
      </c>
      <c r="K28" s="15">
        <f t="shared" si="0"/>
        <v>0.6004325844168783</v>
      </c>
      <c r="L28" s="15">
        <f t="shared" si="1"/>
        <v>0</v>
      </c>
      <c r="M28" s="20">
        <f t="shared" si="4"/>
        <v>1245162.8999999999</v>
      </c>
    </row>
    <row r="29" spans="2:13" ht="20.100000000000001" customHeight="1" x14ac:dyDescent="0.25">
      <c r="B29" s="30" t="s">
        <v>17</v>
      </c>
      <c r="C29" s="34">
        <v>0</v>
      </c>
      <c r="D29" s="34">
        <v>29767062</v>
      </c>
      <c r="E29" s="28">
        <f t="shared" si="2"/>
        <v>20836943.399999999</v>
      </c>
      <c r="F29" s="28">
        <v>9922625</v>
      </c>
      <c r="G29" s="9">
        <v>0</v>
      </c>
      <c r="H29" s="9">
        <v>3628570.2499999991</v>
      </c>
      <c r="I29" s="9"/>
      <c r="J29" s="15">
        <f t="shared" si="3"/>
        <v>0</v>
      </c>
      <c r="K29" s="15">
        <f t="shared" si="0"/>
        <v>0.17414119625626084</v>
      </c>
      <c r="L29" s="15">
        <f t="shared" si="1"/>
        <v>0</v>
      </c>
      <c r="M29" s="20">
        <f t="shared" si="4"/>
        <v>26138491.75</v>
      </c>
    </row>
    <row r="30" spans="2:13" ht="20.100000000000001" customHeight="1" x14ac:dyDescent="0.25">
      <c r="B30" s="30" t="s">
        <v>18</v>
      </c>
      <c r="C30" s="34">
        <v>0</v>
      </c>
      <c r="D30" s="34">
        <v>13117724</v>
      </c>
      <c r="E30" s="28">
        <f t="shared" si="2"/>
        <v>9182406.8000000007</v>
      </c>
      <c r="F30" s="28">
        <v>6155003</v>
      </c>
      <c r="G30" s="9">
        <v>0</v>
      </c>
      <c r="H30" s="9">
        <v>2655773.9200000004</v>
      </c>
      <c r="I30" s="9"/>
      <c r="J30" s="15">
        <f t="shared" si="3"/>
        <v>0</v>
      </c>
      <c r="K30" s="15">
        <f t="shared" si="0"/>
        <v>0.28922416288505104</v>
      </c>
      <c r="L30" s="15">
        <f t="shared" si="1"/>
        <v>0</v>
      </c>
      <c r="M30" s="20">
        <f t="shared" si="4"/>
        <v>10461950.08</v>
      </c>
    </row>
    <row r="31" spans="2:13" ht="20.100000000000001" customHeight="1" x14ac:dyDescent="0.25">
      <c r="B31" s="30" t="s">
        <v>19</v>
      </c>
      <c r="C31" s="34">
        <v>0</v>
      </c>
      <c r="D31" s="34">
        <v>1640973</v>
      </c>
      <c r="E31" s="28">
        <f t="shared" si="2"/>
        <v>1148681.1000000001</v>
      </c>
      <c r="F31" s="28">
        <v>995994</v>
      </c>
      <c r="G31" s="9">
        <v>0</v>
      </c>
      <c r="H31" s="9">
        <v>491393.45999999996</v>
      </c>
      <c r="I31" s="9"/>
      <c r="J31" s="15">
        <f t="shared" si="3"/>
        <v>0</v>
      </c>
      <c r="K31" s="15">
        <f t="shared" si="0"/>
        <v>0.42778927937440592</v>
      </c>
      <c r="L31" s="15">
        <f t="shared" si="1"/>
        <v>0</v>
      </c>
      <c r="M31" s="20">
        <f t="shared" si="4"/>
        <v>1149579.54</v>
      </c>
    </row>
    <row r="32" spans="2:13" ht="20.100000000000001" customHeight="1" x14ac:dyDescent="0.25">
      <c r="B32" s="30" t="s">
        <v>20</v>
      </c>
      <c r="C32" s="34">
        <v>0</v>
      </c>
      <c r="D32" s="34">
        <v>2283858</v>
      </c>
      <c r="E32" s="28">
        <f t="shared" si="2"/>
        <v>1598700.6</v>
      </c>
      <c r="F32" s="28">
        <v>1339124</v>
      </c>
      <c r="G32" s="9">
        <v>0</v>
      </c>
      <c r="H32" s="9">
        <v>1031242.4000000001</v>
      </c>
      <c r="I32" s="9"/>
      <c r="J32" s="15">
        <f t="shared" si="3"/>
        <v>0</v>
      </c>
      <c r="K32" s="15">
        <f t="shared" si="0"/>
        <v>0.6450503615248534</v>
      </c>
      <c r="L32" s="15">
        <f t="shared" si="1"/>
        <v>0</v>
      </c>
      <c r="M32" s="20">
        <f t="shared" si="4"/>
        <v>1252615.5999999999</v>
      </c>
    </row>
    <row r="33" spans="2:13" ht="20.100000000000001" customHeight="1" x14ac:dyDescent="0.25">
      <c r="B33" s="30" t="s">
        <v>21</v>
      </c>
      <c r="C33" s="34">
        <v>0</v>
      </c>
      <c r="D33" s="34">
        <v>856780</v>
      </c>
      <c r="E33" s="28">
        <f t="shared" si="2"/>
        <v>599746</v>
      </c>
      <c r="F33" s="28">
        <v>315725</v>
      </c>
      <c r="G33" s="9">
        <v>0</v>
      </c>
      <c r="H33" s="9">
        <v>267989.32999999996</v>
      </c>
      <c r="I33" s="9"/>
      <c r="J33" s="15">
        <f t="shared" si="3"/>
        <v>0</v>
      </c>
      <c r="K33" s="15">
        <f t="shared" si="0"/>
        <v>0.44683804477228689</v>
      </c>
      <c r="L33" s="15">
        <f t="shared" si="1"/>
        <v>0</v>
      </c>
      <c r="M33" s="20">
        <f t="shared" si="4"/>
        <v>588790.67000000004</v>
      </c>
    </row>
    <row r="34" spans="2:13" ht="20.100000000000001" customHeight="1" x14ac:dyDescent="0.25">
      <c r="B34" s="30" t="s">
        <v>22</v>
      </c>
      <c r="C34" s="34">
        <v>0</v>
      </c>
      <c r="D34" s="34">
        <v>617072</v>
      </c>
      <c r="E34" s="28">
        <f t="shared" si="2"/>
        <v>431950.4</v>
      </c>
      <c r="F34" s="28">
        <v>90098</v>
      </c>
      <c r="G34" s="9">
        <v>0</v>
      </c>
      <c r="H34" s="9">
        <v>44327.98</v>
      </c>
      <c r="I34" s="9"/>
      <c r="J34" s="15">
        <f t="shared" si="3"/>
        <v>0</v>
      </c>
      <c r="K34" s="15">
        <f t="shared" si="0"/>
        <v>0.10262284743803918</v>
      </c>
      <c r="L34" s="15">
        <f t="shared" si="1"/>
        <v>0</v>
      </c>
      <c r="M34" s="20">
        <f t="shared" si="4"/>
        <v>572744.02</v>
      </c>
    </row>
    <row r="35" spans="2:13" ht="20.100000000000001" customHeight="1" x14ac:dyDescent="0.25">
      <c r="B35" s="30" t="s">
        <v>23</v>
      </c>
      <c r="C35" s="34">
        <v>0</v>
      </c>
      <c r="D35" s="34">
        <v>2051054</v>
      </c>
      <c r="E35" s="28">
        <f t="shared" si="2"/>
        <v>1435737.8</v>
      </c>
      <c r="F35" s="28">
        <v>1647226</v>
      </c>
      <c r="G35" s="9">
        <v>0</v>
      </c>
      <c r="H35" s="9">
        <v>994234.67999999993</v>
      </c>
      <c r="I35" s="9"/>
      <c r="J35" s="15">
        <f t="shared" si="3"/>
        <v>0</v>
      </c>
      <c r="K35" s="15">
        <f t="shared" si="0"/>
        <v>0.69249042548019557</v>
      </c>
      <c r="L35" s="15">
        <f t="shared" si="1"/>
        <v>0</v>
      </c>
      <c r="M35" s="20">
        <f t="shared" si="4"/>
        <v>1056819.32</v>
      </c>
    </row>
    <row r="36" spans="2:13" ht="20.100000000000001" customHeight="1" x14ac:dyDescent="0.25">
      <c r="B36" s="30" t="s">
        <v>24</v>
      </c>
      <c r="C36" s="34">
        <v>0</v>
      </c>
      <c r="D36" s="34">
        <v>1666129</v>
      </c>
      <c r="E36" s="28">
        <f t="shared" si="2"/>
        <v>1166290.3</v>
      </c>
      <c r="F36" s="28">
        <v>597933</v>
      </c>
      <c r="G36" s="9">
        <v>0</v>
      </c>
      <c r="H36" s="9">
        <v>259062.58000000002</v>
      </c>
      <c r="I36" s="9"/>
      <c r="J36" s="15">
        <f t="shared" si="3"/>
        <v>0</v>
      </c>
      <c r="K36" s="15">
        <f t="shared" si="0"/>
        <v>0.22212529762101255</v>
      </c>
      <c r="L36" s="15">
        <f t="shared" si="1"/>
        <v>0</v>
      </c>
      <c r="M36" s="20">
        <f t="shared" si="4"/>
        <v>1407066.42</v>
      </c>
    </row>
    <row r="37" spans="2:13" ht="20.100000000000001" customHeight="1" x14ac:dyDescent="0.25">
      <c r="B37" s="30" t="s">
        <v>25</v>
      </c>
      <c r="C37" s="34">
        <v>0</v>
      </c>
      <c r="D37" s="34">
        <v>353100</v>
      </c>
      <c r="E37" s="28">
        <f t="shared" si="2"/>
        <v>247170</v>
      </c>
      <c r="F37" s="28">
        <v>12900</v>
      </c>
      <c r="G37" s="9">
        <v>0</v>
      </c>
      <c r="H37" s="9">
        <v>12900</v>
      </c>
      <c r="I37" s="9"/>
      <c r="J37" s="15">
        <f t="shared" si="3"/>
        <v>0</v>
      </c>
      <c r="K37" s="15">
        <f t="shared" si="0"/>
        <v>5.2190799854351259E-2</v>
      </c>
      <c r="L37" s="15">
        <f t="shared" si="1"/>
        <v>0</v>
      </c>
      <c r="M37" s="20">
        <f t="shared" si="4"/>
        <v>340200</v>
      </c>
    </row>
    <row r="38" spans="2:13" ht="20.100000000000001" customHeight="1" x14ac:dyDescent="0.25">
      <c r="B38" s="30" t="s">
        <v>26</v>
      </c>
      <c r="C38" s="34">
        <v>0</v>
      </c>
      <c r="D38" s="34">
        <v>2419100</v>
      </c>
      <c r="E38" s="28">
        <f t="shared" si="2"/>
        <v>1693370</v>
      </c>
      <c r="F38" s="28">
        <v>608777</v>
      </c>
      <c r="G38" s="9">
        <v>0</v>
      </c>
      <c r="H38" s="9">
        <v>572370.60000000009</v>
      </c>
      <c r="I38" s="9"/>
      <c r="J38" s="15">
        <f t="shared" si="3"/>
        <v>0</v>
      </c>
      <c r="K38" s="15">
        <f t="shared" si="0"/>
        <v>0.3380068148130651</v>
      </c>
      <c r="L38" s="15">
        <f t="shared" si="1"/>
        <v>0</v>
      </c>
      <c r="M38" s="20">
        <f t="shared" si="4"/>
        <v>1846729.4</v>
      </c>
    </row>
    <row r="39" spans="2:13" ht="20.100000000000001" customHeight="1" x14ac:dyDescent="0.25">
      <c r="B39" s="30" t="s">
        <v>27</v>
      </c>
      <c r="C39" s="34">
        <v>0</v>
      </c>
      <c r="D39" s="34">
        <v>1495509</v>
      </c>
      <c r="E39" s="28">
        <f t="shared" si="2"/>
        <v>1046856.3</v>
      </c>
      <c r="F39" s="28">
        <v>678201</v>
      </c>
      <c r="G39" s="9">
        <v>0</v>
      </c>
      <c r="H39" s="9">
        <v>419077.8</v>
      </c>
      <c r="I39" s="9"/>
      <c r="J39" s="15">
        <f t="shared" si="3"/>
        <v>0</v>
      </c>
      <c r="K39" s="15">
        <f t="shared" si="0"/>
        <v>0.40032027318362601</v>
      </c>
      <c r="L39" s="15">
        <f t="shared" si="1"/>
        <v>0</v>
      </c>
      <c r="M39" s="20">
        <f t="shared" si="4"/>
        <v>1076431.2</v>
      </c>
    </row>
    <row r="40" spans="2:13" ht="20.100000000000001" customHeight="1" x14ac:dyDescent="0.25">
      <c r="B40" s="37" t="s">
        <v>28</v>
      </c>
      <c r="C40" s="34">
        <v>0</v>
      </c>
      <c r="D40" s="34">
        <v>2309751</v>
      </c>
      <c r="E40" s="28">
        <f t="shared" si="2"/>
        <v>1616825.7</v>
      </c>
      <c r="F40" s="28">
        <v>366044</v>
      </c>
      <c r="G40" s="9">
        <v>0</v>
      </c>
      <c r="H40" s="9">
        <v>336395.63</v>
      </c>
      <c r="I40" s="9"/>
      <c r="J40" s="15">
        <f t="shared" si="3"/>
        <v>0</v>
      </c>
      <c r="K40" s="15">
        <f t="shared" si="0"/>
        <v>0.20805930410433235</v>
      </c>
      <c r="L40" s="15">
        <f t="shared" si="1"/>
        <v>0</v>
      </c>
      <c r="M40" s="20">
        <f t="shared" si="4"/>
        <v>1973355.37</v>
      </c>
    </row>
    <row r="41" spans="2:13" ht="20.100000000000001" customHeight="1" x14ac:dyDescent="0.25">
      <c r="B41" s="30" t="s">
        <v>29</v>
      </c>
      <c r="C41" s="34">
        <v>0</v>
      </c>
      <c r="D41" s="34">
        <v>711771</v>
      </c>
      <c r="E41" s="28">
        <f t="shared" si="2"/>
        <v>498239.7</v>
      </c>
      <c r="F41" s="28">
        <v>371007</v>
      </c>
      <c r="G41" s="9">
        <v>0</v>
      </c>
      <c r="H41" s="9">
        <v>243011.66</v>
      </c>
      <c r="I41" s="9"/>
      <c r="J41" s="15">
        <f t="shared" si="3"/>
        <v>0</v>
      </c>
      <c r="K41" s="15">
        <f t="shared" si="0"/>
        <v>0.48774045906016722</v>
      </c>
      <c r="L41" s="15">
        <f t="shared" si="1"/>
        <v>0</v>
      </c>
      <c r="M41" s="20">
        <f t="shared" si="4"/>
        <v>468759.33999999997</v>
      </c>
    </row>
    <row r="42" spans="2:13" ht="20.100000000000001" customHeight="1" x14ac:dyDescent="0.25">
      <c r="B42" s="30" t="s">
        <v>30</v>
      </c>
      <c r="C42" s="34">
        <v>0</v>
      </c>
      <c r="D42" s="34">
        <v>1223392</v>
      </c>
      <c r="E42" s="28">
        <f t="shared" si="2"/>
        <v>856374.4</v>
      </c>
      <c r="F42" s="28">
        <v>690905</v>
      </c>
      <c r="G42" s="9">
        <v>0</v>
      </c>
      <c r="H42" s="9">
        <v>668247.80000000005</v>
      </c>
      <c r="I42" s="9"/>
      <c r="J42" s="15">
        <f t="shared" si="3"/>
        <v>0</v>
      </c>
      <c r="K42" s="15">
        <f t="shared" si="0"/>
        <v>0.78032201803323409</v>
      </c>
      <c r="L42" s="15">
        <f t="shared" si="1"/>
        <v>0</v>
      </c>
      <c r="M42" s="20">
        <f t="shared" si="4"/>
        <v>555144.19999999995</v>
      </c>
    </row>
    <row r="43" spans="2:13" ht="20.100000000000001" customHeight="1" x14ac:dyDescent="0.25">
      <c r="B43" s="30" t="s">
        <v>31</v>
      </c>
      <c r="C43" s="34">
        <v>0</v>
      </c>
      <c r="D43" s="34">
        <v>2549177</v>
      </c>
      <c r="E43" s="28">
        <f t="shared" si="2"/>
        <v>1784423.9</v>
      </c>
      <c r="F43" s="28">
        <v>917430</v>
      </c>
      <c r="G43" s="9">
        <v>0</v>
      </c>
      <c r="H43" s="9">
        <v>705718.39000000013</v>
      </c>
      <c r="I43" s="9"/>
      <c r="J43" s="15">
        <f t="shared" si="3"/>
        <v>0</v>
      </c>
      <c r="K43" s="15">
        <f t="shared" si="0"/>
        <v>0.39548808441760963</v>
      </c>
      <c r="L43" s="15">
        <f t="shared" si="1"/>
        <v>0</v>
      </c>
      <c r="M43" s="20">
        <f t="shared" si="4"/>
        <v>1843458.6099999999</v>
      </c>
    </row>
    <row r="44" spans="2:13" ht="20.100000000000001" customHeight="1" x14ac:dyDescent="0.25">
      <c r="B44" s="30" t="s">
        <v>32</v>
      </c>
      <c r="C44" s="34">
        <v>0</v>
      </c>
      <c r="D44" s="34">
        <v>1396644</v>
      </c>
      <c r="E44" s="28">
        <f t="shared" si="2"/>
        <v>977650.8</v>
      </c>
      <c r="F44" s="28">
        <v>390964</v>
      </c>
      <c r="G44" s="9">
        <v>0</v>
      </c>
      <c r="H44" s="9">
        <v>342449.07999999996</v>
      </c>
      <c r="I44" s="9"/>
      <c r="J44" s="15">
        <f t="shared" si="3"/>
        <v>0</v>
      </c>
      <c r="K44" s="15">
        <f t="shared" si="0"/>
        <v>0.3502775019465027</v>
      </c>
      <c r="L44" s="15">
        <f t="shared" si="1"/>
        <v>0</v>
      </c>
      <c r="M44" s="20">
        <f t="shared" si="4"/>
        <v>1054194.92</v>
      </c>
    </row>
    <row r="45" spans="2:13" ht="20.100000000000001" customHeight="1" x14ac:dyDescent="0.25">
      <c r="B45" s="30" t="s">
        <v>33</v>
      </c>
      <c r="C45" s="34">
        <v>0</v>
      </c>
      <c r="D45" s="34">
        <v>1048927</v>
      </c>
      <c r="E45" s="28">
        <f t="shared" si="2"/>
        <v>734248.9</v>
      </c>
      <c r="F45" s="28">
        <v>116309</v>
      </c>
      <c r="G45" s="9">
        <v>0</v>
      </c>
      <c r="H45" s="9">
        <v>81897.8</v>
      </c>
      <c r="I45" s="9"/>
      <c r="J45" s="15">
        <f t="shared" si="3"/>
        <v>0</v>
      </c>
      <c r="K45" s="15">
        <f t="shared" si="0"/>
        <v>0.11153956103985992</v>
      </c>
      <c r="L45" s="15">
        <f t="shared" si="1"/>
        <v>0</v>
      </c>
      <c r="M45" s="20">
        <f t="shared" si="4"/>
        <v>967029.2</v>
      </c>
    </row>
    <row r="46" spans="2:13" ht="20.100000000000001" customHeight="1" x14ac:dyDescent="0.25">
      <c r="B46" s="30" t="s">
        <v>34</v>
      </c>
      <c r="C46" s="34">
        <v>0</v>
      </c>
      <c r="D46" s="34">
        <v>1920859</v>
      </c>
      <c r="E46" s="28">
        <f t="shared" si="2"/>
        <v>1344601.3</v>
      </c>
      <c r="F46" s="28">
        <v>275990</v>
      </c>
      <c r="G46" s="9">
        <v>0</v>
      </c>
      <c r="H46" s="9">
        <v>155266.56</v>
      </c>
      <c r="I46" s="9"/>
      <c r="J46" s="15">
        <f t="shared" si="3"/>
        <v>0</v>
      </c>
      <c r="K46" s="15">
        <f t="shared" si="0"/>
        <v>0.11547405167613625</v>
      </c>
      <c r="L46" s="15">
        <f t="shared" si="1"/>
        <v>0</v>
      </c>
      <c r="M46" s="20">
        <f t="shared" si="4"/>
        <v>1765592.44</v>
      </c>
    </row>
    <row r="47" spans="2:13" ht="20.100000000000001" customHeight="1" x14ac:dyDescent="0.25">
      <c r="B47" s="30" t="s">
        <v>35</v>
      </c>
      <c r="C47" s="34">
        <v>0</v>
      </c>
      <c r="D47" s="34">
        <v>8206337</v>
      </c>
      <c r="E47" s="28">
        <f t="shared" si="2"/>
        <v>5744435.9000000004</v>
      </c>
      <c r="F47" s="28">
        <v>1951220</v>
      </c>
      <c r="G47" s="9">
        <v>0</v>
      </c>
      <c r="H47" s="9">
        <v>872381.4</v>
      </c>
      <c r="I47" s="9"/>
      <c r="J47" s="15">
        <f t="shared" si="3"/>
        <v>0</v>
      </c>
      <c r="K47" s="15">
        <f t="shared" si="0"/>
        <v>0.15186545993140946</v>
      </c>
      <c r="L47" s="15">
        <f t="shared" si="1"/>
        <v>0</v>
      </c>
      <c r="M47" s="20">
        <f t="shared" si="4"/>
        <v>7333955.5999999996</v>
      </c>
    </row>
    <row r="48" spans="2:13" ht="20.100000000000001" customHeight="1" x14ac:dyDescent="0.25">
      <c r="B48" s="30" t="s">
        <v>36</v>
      </c>
      <c r="C48" s="34">
        <v>0</v>
      </c>
      <c r="D48" s="34">
        <v>0</v>
      </c>
      <c r="E48" s="28">
        <f t="shared" si="2"/>
        <v>0</v>
      </c>
      <c r="F48" s="28">
        <v>0</v>
      </c>
      <c r="G48" s="9">
        <v>0</v>
      </c>
      <c r="H48" s="9">
        <v>0</v>
      </c>
      <c r="I48" s="9"/>
      <c r="J48" s="15">
        <f t="shared" si="3"/>
        <v>0</v>
      </c>
      <c r="K48" s="15">
        <f t="shared" si="0"/>
        <v>0</v>
      </c>
      <c r="L48" s="15">
        <f t="shared" si="1"/>
        <v>0</v>
      </c>
      <c r="M48" s="20">
        <f t="shared" si="4"/>
        <v>0</v>
      </c>
    </row>
    <row r="49" spans="2:13" ht="20.100000000000001" customHeight="1" x14ac:dyDescent="0.25">
      <c r="B49" s="30" t="s">
        <v>67</v>
      </c>
      <c r="C49" s="34">
        <v>0</v>
      </c>
      <c r="D49" s="34">
        <v>1000000</v>
      </c>
      <c r="E49" s="28">
        <f t="shared" si="2"/>
        <v>700000</v>
      </c>
      <c r="F49" s="28">
        <v>0</v>
      </c>
      <c r="G49" s="9">
        <v>0</v>
      </c>
      <c r="H49" s="9">
        <v>0</v>
      </c>
      <c r="I49" s="9"/>
      <c r="J49" s="15">
        <f t="shared" ref="J49:J51" si="5">IF(ISERROR(+G49/E49)=TRUE,0,++G49/E49)</f>
        <v>0</v>
      </c>
      <c r="K49" s="15">
        <f t="shared" ref="K49:K51" si="6">IF(ISERROR(+H49/E49)=TRUE,0,++H49/E49)</f>
        <v>0</v>
      </c>
      <c r="L49" s="15">
        <f t="shared" ref="L49:L51" si="7">IF(ISERROR(+I49/E49)=TRUE,0,++I49/E49)</f>
        <v>0</v>
      </c>
      <c r="M49" s="20">
        <f t="shared" ref="M49:M51" si="8">+D49-H49</f>
        <v>1000000</v>
      </c>
    </row>
    <row r="50" spans="2:13" ht="20.100000000000001" customHeight="1" x14ac:dyDescent="0.25">
      <c r="B50" s="30" t="s">
        <v>68</v>
      </c>
      <c r="C50" s="34">
        <v>0</v>
      </c>
      <c r="D50" s="34">
        <v>0</v>
      </c>
      <c r="E50" s="28">
        <f t="shared" si="2"/>
        <v>0</v>
      </c>
      <c r="F50" s="28">
        <v>0</v>
      </c>
      <c r="G50" s="9">
        <v>0</v>
      </c>
      <c r="H50" s="9">
        <v>0</v>
      </c>
      <c r="I50" s="9"/>
      <c r="J50" s="15">
        <f t="shared" si="5"/>
        <v>0</v>
      </c>
      <c r="K50" s="15">
        <f t="shared" si="6"/>
        <v>0</v>
      </c>
      <c r="L50" s="15">
        <f t="shared" si="7"/>
        <v>0</v>
      </c>
      <c r="M50" s="20">
        <f t="shared" si="8"/>
        <v>0</v>
      </c>
    </row>
    <row r="51" spans="2:13" ht="20.100000000000001" customHeight="1" x14ac:dyDescent="0.25">
      <c r="B51" s="30" t="s">
        <v>69</v>
      </c>
      <c r="C51" s="34">
        <v>0</v>
      </c>
      <c r="D51" s="34">
        <v>446069</v>
      </c>
      <c r="E51" s="28">
        <f t="shared" si="2"/>
        <v>312248.3</v>
      </c>
      <c r="F51" s="28">
        <v>34745</v>
      </c>
      <c r="G51" s="9">
        <v>0</v>
      </c>
      <c r="H51" s="38">
        <v>9700</v>
      </c>
      <c r="I51" s="9"/>
      <c r="J51" s="15">
        <f t="shared" si="5"/>
        <v>0</v>
      </c>
      <c r="K51" s="15">
        <f t="shared" si="6"/>
        <v>3.1065021010522716E-2</v>
      </c>
      <c r="L51" s="15">
        <f t="shared" si="7"/>
        <v>0</v>
      </c>
      <c r="M51" s="20">
        <f t="shared" si="8"/>
        <v>436369</v>
      </c>
    </row>
    <row r="52" spans="2:13" ht="23.25" customHeight="1" x14ac:dyDescent="0.25">
      <c r="B52" s="12" t="s">
        <v>39</v>
      </c>
      <c r="C52" s="12">
        <f>SUM(C14:C51)</f>
        <v>0</v>
      </c>
      <c r="D52" s="12">
        <f t="shared" ref="D52:H52" si="9">SUM(D14:D51)</f>
        <v>156014936</v>
      </c>
      <c r="E52" s="25">
        <f t="shared" si="9"/>
        <v>109210455.2</v>
      </c>
      <c r="F52" s="25">
        <f t="shared" si="9"/>
        <v>67169185</v>
      </c>
      <c r="G52" s="12">
        <f t="shared" si="9"/>
        <v>0</v>
      </c>
      <c r="H52" s="12">
        <f t="shared" si="9"/>
        <v>40436145.86999999</v>
      </c>
      <c r="I52" s="12">
        <f t="shared" ref="I52" si="10">SUM(I14:I48)</f>
        <v>0</v>
      </c>
      <c r="J52" s="17">
        <f t="shared" si="3"/>
        <v>0</v>
      </c>
      <c r="K52" s="17">
        <f t="shared" si="0"/>
        <v>0.37025892618017392</v>
      </c>
      <c r="L52" s="17">
        <f t="shared" si="1"/>
        <v>0</v>
      </c>
      <c r="M52" s="12">
        <f t="shared" ref="M52" si="11">SUM(M14:M51)</f>
        <v>115578790.13000001</v>
      </c>
    </row>
    <row r="54" spans="2:13" x14ac:dyDescent="0.2">
      <c r="B54" s="13" t="s">
        <v>61</v>
      </c>
    </row>
  </sheetData>
  <mergeCells count="11">
    <mergeCell ref="B2:M6"/>
    <mergeCell ref="J11:L11"/>
    <mergeCell ref="J12:L12"/>
    <mergeCell ref="M12:M13"/>
    <mergeCell ref="I12:I13"/>
    <mergeCell ref="B12:B13"/>
    <mergeCell ref="C12:D12"/>
    <mergeCell ref="F12:F13"/>
    <mergeCell ref="G12:G13"/>
    <mergeCell ref="H12:H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M54"/>
  <sheetViews>
    <sheetView showGridLines="0" tabSelected="1" zoomScale="85" zoomScaleNormal="85" workbookViewId="0">
      <selection activeCell="E14" sqref="E14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1" hidden="1" customWidth="1"/>
    <col min="13" max="13" width="15.28515625" style="1" bestFit="1" customWidth="1"/>
    <col min="14" max="16384" width="11.42578125" style="1"/>
  </cols>
  <sheetData>
    <row r="2" spans="2:13" ht="15" customHeight="1" x14ac:dyDescent="0.25">
      <c r="B2" s="41" t="s">
        <v>60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ht="15.75" customHeigh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2:13" ht="15" customHeight="1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3" ht="15" customHeight="1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ht="15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8" spans="2:13" ht="15.75" x14ac:dyDescent="0.25">
      <c r="B8" s="2" t="s">
        <v>51</v>
      </c>
    </row>
    <row r="9" spans="2:13" x14ac:dyDescent="0.2">
      <c r="B9" s="3" t="s">
        <v>2</v>
      </c>
    </row>
    <row r="11" spans="2:13" x14ac:dyDescent="0.25">
      <c r="B11" s="4"/>
      <c r="J11" s="47"/>
      <c r="K11" s="47"/>
      <c r="L11" s="47"/>
    </row>
    <row r="12" spans="2:13" s="5" customFormat="1" ht="15" customHeight="1" x14ac:dyDescent="0.25">
      <c r="B12" s="45" t="s">
        <v>1</v>
      </c>
      <c r="C12" s="44" t="s">
        <v>0</v>
      </c>
      <c r="D12" s="44"/>
      <c r="E12" s="42" t="s">
        <v>44</v>
      </c>
      <c r="F12" s="42" t="s">
        <v>45</v>
      </c>
      <c r="G12" s="42" t="s">
        <v>62</v>
      </c>
      <c r="H12" s="42" t="s">
        <v>63</v>
      </c>
      <c r="I12" s="42" t="s">
        <v>64</v>
      </c>
      <c r="J12" s="48" t="s">
        <v>65</v>
      </c>
      <c r="K12" s="48"/>
      <c r="L12" s="48"/>
      <c r="M12" s="39" t="s">
        <v>66</v>
      </c>
    </row>
    <row r="13" spans="2:13" s="5" customFormat="1" ht="40.5" customHeight="1" x14ac:dyDescent="0.25">
      <c r="B13" s="46"/>
      <c r="C13" s="26" t="s">
        <v>38</v>
      </c>
      <c r="D13" s="26" t="s">
        <v>37</v>
      </c>
      <c r="E13" s="43"/>
      <c r="F13" s="43"/>
      <c r="G13" s="43"/>
      <c r="H13" s="43"/>
      <c r="I13" s="43"/>
      <c r="J13" s="26" t="s">
        <v>46</v>
      </c>
      <c r="K13" s="26" t="s">
        <v>47</v>
      </c>
      <c r="L13" s="27" t="s">
        <v>48</v>
      </c>
      <c r="M13" s="40"/>
    </row>
    <row r="14" spans="2:13" ht="20.100000000000001" customHeight="1" x14ac:dyDescent="0.25">
      <c r="B14" s="6" t="s">
        <v>3</v>
      </c>
      <c r="C14" s="8">
        <v>0</v>
      </c>
      <c r="D14" s="8">
        <v>0</v>
      </c>
      <c r="E14" s="23">
        <v>0</v>
      </c>
      <c r="F14" s="23">
        <v>0</v>
      </c>
      <c r="G14" s="8">
        <v>0</v>
      </c>
      <c r="H14" s="8">
        <v>0</v>
      </c>
      <c r="I14" s="8"/>
      <c r="J14" s="14">
        <f>IF(ISERROR(+G14/E14)=TRUE,0,++G14/E14)</f>
        <v>0</v>
      </c>
      <c r="K14" s="14">
        <f t="shared" ref="K14:K52" si="0">IF(ISERROR(+H14/E14)=TRUE,0,++H14/E14)</f>
        <v>0</v>
      </c>
      <c r="L14" s="14">
        <f t="shared" ref="L14:L52" si="1">IF(ISERROR(+I14/E14)=TRUE,0,++I14/E14)</f>
        <v>0</v>
      </c>
      <c r="M14" s="19">
        <f>+D14-H14</f>
        <v>0</v>
      </c>
    </row>
    <row r="15" spans="2:13" ht="20.100000000000001" customHeight="1" x14ac:dyDescent="0.25">
      <c r="B15" s="7" t="s">
        <v>4</v>
      </c>
      <c r="C15" s="9">
        <v>0</v>
      </c>
      <c r="D15" s="9">
        <v>0</v>
      </c>
      <c r="E15" s="24">
        <v>0</v>
      </c>
      <c r="F15" s="24">
        <v>0</v>
      </c>
      <c r="G15" s="9">
        <v>0</v>
      </c>
      <c r="H15" s="9">
        <v>0</v>
      </c>
      <c r="I15" s="9"/>
      <c r="J15" s="15">
        <f t="shared" ref="J15:J52" si="2">IF(ISERROR(+G15/E15)=TRUE,0,++G15/E15)</f>
        <v>0</v>
      </c>
      <c r="K15" s="15">
        <f t="shared" si="0"/>
        <v>0</v>
      </c>
      <c r="L15" s="15">
        <f t="shared" si="1"/>
        <v>0</v>
      </c>
      <c r="M15" s="20">
        <f t="shared" ref="M15:M48" si="3">+D15-H15</f>
        <v>0</v>
      </c>
    </row>
    <row r="16" spans="2:13" ht="20.100000000000001" customHeight="1" x14ac:dyDescent="0.25">
      <c r="B16" s="7" t="s">
        <v>54</v>
      </c>
      <c r="C16" s="9">
        <v>0</v>
      </c>
      <c r="D16" s="9">
        <v>0</v>
      </c>
      <c r="E16" s="24">
        <v>0</v>
      </c>
      <c r="F16" s="24">
        <v>0</v>
      </c>
      <c r="G16" s="9">
        <v>0</v>
      </c>
      <c r="H16" s="9">
        <v>0</v>
      </c>
      <c r="I16" s="9"/>
      <c r="J16" s="15">
        <f t="shared" si="2"/>
        <v>0</v>
      </c>
      <c r="K16" s="15">
        <f t="shared" si="0"/>
        <v>0</v>
      </c>
      <c r="L16" s="15">
        <f t="shared" si="1"/>
        <v>0</v>
      </c>
      <c r="M16" s="20">
        <f t="shared" si="3"/>
        <v>0</v>
      </c>
    </row>
    <row r="17" spans="2:13" ht="20.100000000000001" customHeight="1" x14ac:dyDescent="0.25">
      <c r="B17" s="7" t="s">
        <v>5</v>
      </c>
      <c r="C17" s="9">
        <v>0</v>
      </c>
      <c r="D17" s="9">
        <v>0</v>
      </c>
      <c r="E17" s="24">
        <v>0</v>
      </c>
      <c r="F17" s="24">
        <v>0</v>
      </c>
      <c r="G17" s="9">
        <v>0</v>
      </c>
      <c r="H17" s="9">
        <v>0</v>
      </c>
      <c r="I17" s="9"/>
      <c r="J17" s="15">
        <f t="shared" si="2"/>
        <v>0</v>
      </c>
      <c r="K17" s="15">
        <f t="shared" si="0"/>
        <v>0</v>
      </c>
      <c r="L17" s="15">
        <f t="shared" si="1"/>
        <v>0</v>
      </c>
      <c r="M17" s="20">
        <f t="shared" si="3"/>
        <v>0</v>
      </c>
    </row>
    <row r="18" spans="2:13" ht="20.100000000000001" customHeight="1" x14ac:dyDescent="0.25">
      <c r="B18" s="7" t="s">
        <v>6</v>
      </c>
      <c r="C18" s="9">
        <v>0</v>
      </c>
      <c r="D18" s="9">
        <v>0</v>
      </c>
      <c r="E18" s="24">
        <v>0</v>
      </c>
      <c r="F18" s="24">
        <v>0</v>
      </c>
      <c r="G18" s="9">
        <v>0</v>
      </c>
      <c r="H18" s="9">
        <v>0</v>
      </c>
      <c r="I18" s="9"/>
      <c r="J18" s="15">
        <f t="shared" si="2"/>
        <v>0</v>
      </c>
      <c r="K18" s="15">
        <f t="shared" si="0"/>
        <v>0</v>
      </c>
      <c r="L18" s="15">
        <f t="shared" si="1"/>
        <v>0</v>
      </c>
      <c r="M18" s="20">
        <f t="shared" si="3"/>
        <v>0</v>
      </c>
    </row>
    <row r="19" spans="2:13" ht="20.100000000000001" customHeight="1" x14ac:dyDescent="0.25">
      <c r="B19" s="7" t="s">
        <v>7</v>
      </c>
      <c r="C19" s="9">
        <v>0</v>
      </c>
      <c r="D19" s="9">
        <v>0</v>
      </c>
      <c r="E19" s="24">
        <v>0</v>
      </c>
      <c r="F19" s="24">
        <v>0</v>
      </c>
      <c r="G19" s="9">
        <v>0</v>
      </c>
      <c r="H19" s="9">
        <v>0</v>
      </c>
      <c r="I19" s="9"/>
      <c r="J19" s="15">
        <f t="shared" si="2"/>
        <v>0</v>
      </c>
      <c r="K19" s="15">
        <f t="shared" si="0"/>
        <v>0</v>
      </c>
      <c r="L19" s="15">
        <f t="shared" si="1"/>
        <v>0</v>
      </c>
      <c r="M19" s="20">
        <f t="shared" si="3"/>
        <v>0</v>
      </c>
    </row>
    <row r="20" spans="2:13" ht="20.100000000000001" customHeight="1" x14ac:dyDescent="0.25">
      <c r="B20" s="7" t="s">
        <v>8</v>
      </c>
      <c r="C20" s="9">
        <v>0</v>
      </c>
      <c r="D20" s="9">
        <v>0</v>
      </c>
      <c r="E20" s="24">
        <v>0</v>
      </c>
      <c r="F20" s="24">
        <v>0</v>
      </c>
      <c r="G20" s="9">
        <v>0</v>
      </c>
      <c r="H20" s="9">
        <v>0</v>
      </c>
      <c r="I20" s="9"/>
      <c r="J20" s="15">
        <f t="shared" si="2"/>
        <v>0</v>
      </c>
      <c r="K20" s="15">
        <f t="shared" si="0"/>
        <v>0</v>
      </c>
      <c r="L20" s="15">
        <f t="shared" si="1"/>
        <v>0</v>
      </c>
      <c r="M20" s="20">
        <f t="shared" si="3"/>
        <v>0</v>
      </c>
    </row>
    <row r="21" spans="2:13" ht="20.100000000000001" customHeight="1" x14ac:dyDescent="0.25">
      <c r="B21" s="7" t="s">
        <v>9</v>
      </c>
      <c r="C21" s="9">
        <v>0</v>
      </c>
      <c r="D21" s="9">
        <v>0</v>
      </c>
      <c r="E21" s="24">
        <v>0</v>
      </c>
      <c r="F21" s="24">
        <v>0</v>
      </c>
      <c r="G21" s="9">
        <v>0</v>
      </c>
      <c r="H21" s="9">
        <v>0</v>
      </c>
      <c r="I21" s="9"/>
      <c r="J21" s="15">
        <f t="shared" si="2"/>
        <v>0</v>
      </c>
      <c r="K21" s="15">
        <f t="shared" si="0"/>
        <v>0</v>
      </c>
      <c r="L21" s="15">
        <f t="shared" si="1"/>
        <v>0</v>
      </c>
      <c r="M21" s="20">
        <f t="shared" si="3"/>
        <v>0</v>
      </c>
    </row>
    <row r="22" spans="2:13" ht="20.100000000000001" customHeight="1" x14ac:dyDescent="0.25">
      <c r="B22" s="7" t="s">
        <v>10</v>
      </c>
      <c r="C22" s="9">
        <v>0</v>
      </c>
      <c r="D22" s="9">
        <v>0</v>
      </c>
      <c r="E22" s="24">
        <v>0</v>
      </c>
      <c r="F22" s="24">
        <v>0</v>
      </c>
      <c r="G22" s="9">
        <v>0</v>
      </c>
      <c r="H22" s="9">
        <v>0</v>
      </c>
      <c r="I22" s="9"/>
      <c r="J22" s="15">
        <f t="shared" si="2"/>
        <v>0</v>
      </c>
      <c r="K22" s="15">
        <f t="shared" si="0"/>
        <v>0</v>
      </c>
      <c r="L22" s="15">
        <f t="shared" si="1"/>
        <v>0</v>
      </c>
      <c r="M22" s="20">
        <f t="shared" si="3"/>
        <v>0</v>
      </c>
    </row>
    <row r="23" spans="2:13" ht="20.100000000000001" customHeight="1" x14ac:dyDescent="0.25">
      <c r="B23" s="7" t="s">
        <v>11</v>
      </c>
      <c r="C23" s="9">
        <v>0</v>
      </c>
      <c r="D23" s="9">
        <v>0</v>
      </c>
      <c r="E23" s="24">
        <v>0</v>
      </c>
      <c r="F23" s="24">
        <v>0</v>
      </c>
      <c r="G23" s="9">
        <v>0</v>
      </c>
      <c r="H23" s="9">
        <v>0</v>
      </c>
      <c r="I23" s="9"/>
      <c r="J23" s="15">
        <f t="shared" si="2"/>
        <v>0</v>
      </c>
      <c r="K23" s="15">
        <f t="shared" si="0"/>
        <v>0</v>
      </c>
      <c r="L23" s="15">
        <f t="shared" si="1"/>
        <v>0</v>
      </c>
      <c r="M23" s="20">
        <f t="shared" si="3"/>
        <v>0</v>
      </c>
    </row>
    <row r="24" spans="2:13" ht="20.100000000000001" customHeight="1" x14ac:dyDescent="0.25">
      <c r="B24" s="7" t="s">
        <v>12</v>
      </c>
      <c r="C24" s="9">
        <v>0</v>
      </c>
      <c r="D24" s="9">
        <v>0</v>
      </c>
      <c r="E24" s="24">
        <v>0</v>
      </c>
      <c r="F24" s="24">
        <v>0</v>
      </c>
      <c r="G24" s="9">
        <v>0</v>
      </c>
      <c r="H24" s="9">
        <v>0</v>
      </c>
      <c r="I24" s="9"/>
      <c r="J24" s="15">
        <f t="shared" si="2"/>
        <v>0</v>
      </c>
      <c r="K24" s="15">
        <f t="shared" si="0"/>
        <v>0</v>
      </c>
      <c r="L24" s="15">
        <f t="shared" si="1"/>
        <v>0</v>
      </c>
      <c r="M24" s="20">
        <f t="shared" si="3"/>
        <v>0</v>
      </c>
    </row>
    <row r="25" spans="2:13" ht="20.100000000000001" customHeight="1" x14ac:dyDescent="0.25">
      <c r="B25" s="7" t="s">
        <v>13</v>
      </c>
      <c r="C25" s="9">
        <v>0</v>
      </c>
      <c r="D25" s="9">
        <v>0</v>
      </c>
      <c r="E25" s="24">
        <v>0</v>
      </c>
      <c r="F25" s="24">
        <v>0</v>
      </c>
      <c r="G25" s="9">
        <v>0</v>
      </c>
      <c r="H25" s="9">
        <v>0</v>
      </c>
      <c r="I25" s="9"/>
      <c r="J25" s="15">
        <f t="shared" si="2"/>
        <v>0</v>
      </c>
      <c r="K25" s="15">
        <f t="shared" si="0"/>
        <v>0</v>
      </c>
      <c r="L25" s="15">
        <f t="shared" si="1"/>
        <v>0</v>
      </c>
      <c r="M25" s="20">
        <f t="shared" si="3"/>
        <v>0</v>
      </c>
    </row>
    <row r="26" spans="2:13" ht="20.100000000000001" customHeight="1" x14ac:dyDescent="0.25">
      <c r="B26" s="7" t="s">
        <v>14</v>
      </c>
      <c r="C26" s="9">
        <v>0</v>
      </c>
      <c r="D26" s="9">
        <v>0</v>
      </c>
      <c r="E26" s="24">
        <v>0</v>
      </c>
      <c r="F26" s="24">
        <v>0</v>
      </c>
      <c r="G26" s="9">
        <v>0</v>
      </c>
      <c r="H26" s="9">
        <v>0</v>
      </c>
      <c r="I26" s="9"/>
      <c r="J26" s="15">
        <f t="shared" si="2"/>
        <v>0</v>
      </c>
      <c r="K26" s="15">
        <f t="shared" si="0"/>
        <v>0</v>
      </c>
      <c r="L26" s="15">
        <f t="shared" si="1"/>
        <v>0</v>
      </c>
      <c r="M26" s="20">
        <f t="shared" si="3"/>
        <v>0</v>
      </c>
    </row>
    <row r="27" spans="2:13" ht="20.100000000000001" customHeight="1" x14ac:dyDescent="0.25">
      <c r="B27" s="7" t="s">
        <v>15</v>
      </c>
      <c r="C27" s="9">
        <v>0</v>
      </c>
      <c r="D27" s="9">
        <v>0</v>
      </c>
      <c r="E27" s="24">
        <v>0</v>
      </c>
      <c r="F27" s="24">
        <v>0</v>
      </c>
      <c r="G27" s="9">
        <v>0</v>
      </c>
      <c r="H27" s="9">
        <v>0</v>
      </c>
      <c r="I27" s="9"/>
      <c r="J27" s="15">
        <f t="shared" si="2"/>
        <v>0</v>
      </c>
      <c r="K27" s="15">
        <f t="shared" si="0"/>
        <v>0</v>
      </c>
      <c r="L27" s="15">
        <f t="shared" si="1"/>
        <v>0</v>
      </c>
      <c r="M27" s="20">
        <f t="shared" si="3"/>
        <v>0</v>
      </c>
    </row>
    <row r="28" spans="2:13" ht="20.100000000000001" customHeight="1" x14ac:dyDescent="0.25">
      <c r="B28" s="7" t="s">
        <v>16</v>
      </c>
      <c r="C28" s="9">
        <v>0</v>
      </c>
      <c r="D28" s="9">
        <v>0</v>
      </c>
      <c r="E28" s="24">
        <v>0</v>
      </c>
      <c r="F28" s="24">
        <v>0</v>
      </c>
      <c r="G28" s="9">
        <v>0</v>
      </c>
      <c r="H28" s="9">
        <v>0</v>
      </c>
      <c r="I28" s="9"/>
      <c r="J28" s="15">
        <f t="shared" si="2"/>
        <v>0</v>
      </c>
      <c r="K28" s="15">
        <f t="shared" si="0"/>
        <v>0</v>
      </c>
      <c r="L28" s="15">
        <f t="shared" si="1"/>
        <v>0</v>
      </c>
      <c r="M28" s="20">
        <f t="shared" si="3"/>
        <v>0</v>
      </c>
    </row>
    <row r="29" spans="2:13" ht="20.100000000000001" customHeight="1" x14ac:dyDescent="0.25">
      <c r="B29" s="7" t="s">
        <v>17</v>
      </c>
      <c r="C29" s="9">
        <v>0</v>
      </c>
      <c r="D29" s="9">
        <v>0</v>
      </c>
      <c r="E29" s="24">
        <v>0</v>
      </c>
      <c r="F29" s="24">
        <v>0</v>
      </c>
      <c r="G29" s="9">
        <v>0</v>
      </c>
      <c r="H29" s="9">
        <v>0</v>
      </c>
      <c r="I29" s="9"/>
      <c r="J29" s="15">
        <f t="shared" si="2"/>
        <v>0</v>
      </c>
      <c r="K29" s="15">
        <f t="shared" si="0"/>
        <v>0</v>
      </c>
      <c r="L29" s="15">
        <f t="shared" si="1"/>
        <v>0</v>
      </c>
      <c r="M29" s="20">
        <f t="shared" si="3"/>
        <v>0</v>
      </c>
    </row>
    <row r="30" spans="2:13" ht="20.100000000000001" customHeight="1" x14ac:dyDescent="0.25">
      <c r="B30" s="7" t="s">
        <v>18</v>
      </c>
      <c r="C30" s="9">
        <v>0</v>
      </c>
      <c r="D30" s="9">
        <v>0</v>
      </c>
      <c r="E30" s="24">
        <v>0</v>
      </c>
      <c r="F30" s="24">
        <v>0</v>
      </c>
      <c r="G30" s="9">
        <v>0</v>
      </c>
      <c r="H30" s="9">
        <v>0</v>
      </c>
      <c r="I30" s="9"/>
      <c r="J30" s="15">
        <f t="shared" si="2"/>
        <v>0</v>
      </c>
      <c r="K30" s="15">
        <f t="shared" si="0"/>
        <v>0</v>
      </c>
      <c r="L30" s="15">
        <f t="shared" si="1"/>
        <v>0</v>
      </c>
      <c r="M30" s="20">
        <f t="shared" si="3"/>
        <v>0</v>
      </c>
    </row>
    <row r="31" spans="2:13" ht="20.100000000000001" customHeight="1" x14ac:dyDescent="0.25">
      <c r="B31" s="7" t="s">
        <v>19</v>
      </c>
      <c r="C31" s="9">
        <v>0</v>
      </c>
      <c r="D31" s="9">
        <v>0</v>
      </c>
      <c r="E31" s="24">
        <v>0</v>
      </c>
      <c r="F31" s="24">
        <v>0</v>
      </c>
      <c r="G31" s="9">
        <v>0</v>
      </c>
      <c r="H31" s="9">
        <v>0</v>
      </c>
      <c r="I31" s="9"/>
      <c r="J31" s="15">
        <f t="shared" si="2"/>
        <v>0</v>
      </c>
      <c r="K31" s="15">
        <f t="shared" si="0"/>
        <v>0</v>
      </c>
      <c r="L31" s="15">
        <f t="shared" si="1"/>
        <v>0</v>
      </c>
      <c r="M31" s="20">
        <f t="shared" si="3"/>
        <v>0</v>
      </c>
    </row>
    <row r="32" spans="2:13" ht="20.100000000000001" customHeight="1" x14ac:dyDescent="0.25">
      <c r="B32" s="7" t="s">
        <v>20</v>
      </c>
      <c r="C32" s="9">
        <v>0</v>
      </c>
      <c r="D32" s="9">
        <v>0</v>
      </c>
      <c r="E32" s="24">
        <v>0</v>
      </c>
      <c r="F32" s="24">
        <v>0</v>
      </c>
      <c r="G32" s="9">
        <v>0</v>
      </c>
      <c r="H32" s="9">
        <v>0</v>
      </c>
      <c r="I32" s="9"/>
      <c r="J32" s="15">
        <f t="shared" si="2"/>
        <v>0</v>
      </c>
      <c r="K32" s="15">
        <f t="shared" si="0"/>
        <v>0</v>
      </c>
      <c r="L32" s="15">
        <f t="shared" si="1"/>
        <v>0</v>
      </c>
      <c r="M32" s="20">
        <f t="shared" si="3"/>
        <v>0</v>
      </c>
    </row>
    <row r="33" spans="2:13" ht="20.100000000000001" customHeight="1" x14ac:dyDescent="0.25">
      <c r="B33" s="7" t="s">
        <v>21</v>
      </c>
      <c r="C33" s="9">
        <v>0</v>
      </c>
      <c r="D33" s="9">
        <v>0</v>
      </c>
      <c r="E33" s="24">
        <v>0</v>
      </c>
      <c r="F33" s="24">
        <v>0</v>
      </c>
      <c r="G33" s="9">
        <v>0</v>
      </c>
      <c r="H33" s="9">
        <v>0</v>
      </c>
      <c r="I33" s="9"/>
      <c r="J33" s="15">
        <f t="shared" si="2"/>
        <v>0</v>
      </c>
      <c r="K33" s="15">
        <f t="shared" si="0"/>
        <v>0</v>
      </c>
      <c r="L33" s="15">
        <f t="shared" si="1"/>
        <v>0</v>
      </c>
      <c r="M33" s="20">
        <f t="shared" si="3"/>
        <v>0</v>
      </c>
    </row>
    <row r="34" spans="2:13" ht="20.100000000000001" customHeight="1" x14ac:dyDescent="0.25">
      <c r="B34" s="7" t="s">
        <v>22</v>
      </c>
      <c r="C34" s="9">
        <v>0</v>
      </c>
      <c r="D34" s="9">
        <v>0</v>
      </c>
      <c r="E34" s="24">
        <v>0</v>
      </c>
      <c r="F34" s="24">
        <v>0</v>
      </c>
      <c r="G34" s="9">
        <v>0</v>
      </c>
      <c r="H34" s="9">
        <v>0</v>
      </c>
      <c r="I34" s="9"/>
      <c r="J34" s="15">
        <f t="shared" si="2"/>
        <v>0</v>
      </c>
      <c r="K34" s="15">
        <f t="shared" si="0"/>
        <v>0</v>
      </c>
      <c r="L34" s="15">
        <f t="shared" si="1"/>
        <v>0</v>
      </c>
      <c r="M34" s="20">
        <f t="shared" si="3"/>
        <v>0</v>
      </c>
    </row>
    <row r="35" spans="2:13" ht="20.100000000000001" customHeight="1" x14ac:dyDescent="0.25">
      <c r="B35" s="7" t="s">
        <v>23</v>
      </c>
      <c r="C35" s="9">
        <v>0</v>
      </c>
      <c r="D35" s="9">
        <v>0</v>
      </c>
      <c r="E35" s="24">
        <v>0</v>
      </c>
      <c r="F35" s="24">
        <v>0</v>
      </c>
      <c r="G35" s="9">
        <v>0</v>
      </c>
      <c r="H35" s="9">
        <v>0</v>
      </c>
      <c r="I35" s="9"/>
      <c r="J35" s="15">
        <f t="shared" si="2"/>
        <v>0</v>
      </c>
      <c r="K35" s="15">
        <f t="shared" si="0"/>
        <v>0</v>
      </c>
      <c r="L35" s="15">
        <f t="shared" si="1"/>
        <v>0</v>
      </c>
      <c r="M35" s="20">
        <f t="shared" si="3"/>
        <v>0</v>
      </c>
    </row>
    <row r="36" spans="2:13" ht="20.100000000000001" customHeight="1" x14ac:dyDescent="0.25">
      <c r="B36" s="7" t="s">
        <v>24</v>
      </c>
      <c r="C36" s="9">
        <v>0</v>
      </c>
      <c r="D36" s="9">
        <v>0</v>
      </c>
      <c r="E36" s="24">
        <v>0</v>
      </c>
      <c r="F36" s="24">
        <v>0</v>
      </c>
      <c r="G36" s="9">
        <v>0</v>
      </c>
      <c r="H36" s="9">
        <v>0</v>
      </c>
      <c r="I36" s="9"/>
      <c r="J36" s="15">
        <f t="shared" si="2"/>
        <v>0</v>
      </c>
      <c r="K36" s="15">
        <f t="shared" si="0"/>
        <v>0</v>
      </c>
      <c r="L36" s="15">
        <f t="shared" si="1"/>
        <v>0</v>
      </c>
      <c r="M36" s="20">
        <f t="shared" si="3"/>
        <v>0</v>
      </c>
    </row>
    <row r="37" spans="2:13" ht="20.100000000000001" customHeight="1" x14ac:dyDescent="0.25">
      <c r="B37" s="7" t="s">
        <v>25</v>
      </c>
      <c r="C37" s="9">
        <v>0</v>
      </c>
      <c r="D37" s="9">
        <v>0</v>
      </c>
      <c r="E37" s="24">
        <v>0</v>
      </c>
      <c r="F37" s="24">
        <v>0</v>
      </c>
      <c r="G37" s="9">
        <v>0</v>
      </c>
      <c r="H37" s="9">
        <v>0</v>
      </c>
      <c r="I37" s="9"/>
      <c r="J37" s="15">
        <f t="shared" si="2"/>
        <v>0</v>
      </c>
      <c r="K37" s="15">
        <f t="shared" si="0"/>
        <v>0</v>
      </c>
      <c r="L37" s="15">
        <f t="shared" si="1"/>
        <v>0</v>
      </c>
      <c r="M37" s="20">
        <f t="shared" si="3"/>
        <v>0</v>
      </c>
    </row>
    <row r="38" spans="2:13" ht="20.100000000000001" customHeight="1" x14ac:dyDescent="0.25">
      <c r="B38" s="7" t="s">
        <v>26</v>
      </c>
      <c r="C38" s="9">
        <v>0</v>
      </c>
      <c r="D38" s="9">
        <v>0</v>
      </c>
      <c r="E38" s="24">
        <v>0</v>
      </c>
      <c r="F38" s="24">
        <v>0</v>
      </c>
      <c r="G38" s="9">
        <v>0</v>
      </c>
      <c r="H38" s="9">
        <v>0</v>
      </c>
      <c r="I38" s="9"/>
      <c r="J38" s="15">
        <f t="shared" si="2"/>
        <v>0</v>
      </c>
      <c r="K38" s="15">
        <f t="shared" si="0"/>
        <v>0</v>
      </c>
      <c r="L38" s="15">
        <f t="shared" si="1"/>
        <v>0</v>
      </c>
      <c r="M38" s="20">
        <f t="shared" si="3"/>
        <v>0</v>
      </c>
    </row>
    <row r="39" spans="2:13" ht="20.100000000000001" customHeight="1" x14ac:dyDescent="0.25">
      <c r="B39" s="7" t="s">
        <v>27</v>
      </c>
      <c r="C39" s="9">
        <v>0</v>
      </c>
      <c r="D39" s="9">
        <v>0</v>
      </c>
      <c r="E39" s="24">
        <v>0</v>
      </c>
      <c r="F39" s="24">
        <v>0</v>
      </c>
      <c r="G39" s="9">
        <v>0</v>
      </c>
      <c r="H39" s="9">
        <v>0</v>
      </c>
      <c r="I39" s="9"/>
      <c r="J39" s="15">
        <f t="shared" si="2"/>
        <v>0</v>
      </c>
      <c r="K39" s="15">
        <f t="shared" si="0"/>
        <v>0</v>
      </c>
      <c r="L39" s="15">
        <f t="shared" si="1"/>
        <v>0</v>
      </c>
      <c r="M39" s="20">
        <f t="shared" si="3"/>
        <v>0</v>
      </c>
    </row>
    <row r="40" spans="2:13" ht="20.100000000000001" customHeight="1" x14ac:dyDescent="0.25">
      <c r="B40" s="7" t="s">
        <v>28</v>
      </c>
      <c r="C40" s="9">
        <v>0</v>
      </c>
      <c r="D40" s="9">
        <v>0</v>
      </c>
      <c r="E40" s="24">
        <v>0</v>
      </c>
      <c r="F40" s="24">
        <v>0</v>
      </c>
      <c r="G40" s="9">
        <v>0</v>
      </c>
      <c r="H40" s="9">
        <v>0</v>
      </c>
      <c r="I40" s="9"/>
      <c r="J40" s="15">
        <f t="shared" si="2"/>
        <v>0</v>
      </c>
      <c r="K40" s="15">
        <f t="shared" si="0"/>
        <v>0</v>
      </c>
      <c r="L40" s="15">
        <f t="shared" si="1"/>
        <v>0</v>
      </c>
      <c r="M40" s="20">
        <f t="shared" si="3"/>
        <v>0</v>
      </c>
    </row>
    <row r="41" spans="2:13" ht="20.100000000000001" customHeight="1" x14ac:dyDescent="0.25">
      <c r="B41" s="7" t="s">
        <v>29</v>
      </c>
      <c r="C41" s="9">
        <v>0</v>
      </c>
      <c r="D41" s="9">
        <v>0</v>
      </c>
      <c r="E41" s="24">
        <v>0</v>
      </c>
      <c r="F41" s="24">
        <v>0</v>
      </c>
      <c r="G41" s="9">
        <v>0</v>
      </c>
      <c r="H41" s="9">
        <v>0</v>
      </c>
      <c r="I41" s="9"/>
      <c r="J41" s="15">
        <f t="shared" si="2"/>
        <v>0</v>
      </c>
      <c r="K41" s="15">
        <f t="shared" si="0"/>
        <v>0</v>
      </c>
      <c r="L41" s="15">
        <f t="shared" si="1"/>
        <v>0</v>
      </c>
      <c r="M41" s="20">
        <f t="shared" si="3"/>
        <v>0</v>
      </c>
    </row>
    <row r="42" spans="2:13" ht="20.100000000000001" customHeight="1" x14ac:dyDescent="0.25">
      <c r="B42" s="7" t="s">
        <v>30</v>
      </c>
      <c r="C42" s="9">
        <v>0</v>
      </c>
      <c r="D42" s="9">
        <v>0</v>
      </c>
      <c r="E42" s="24">
        <v>0</v>
      </c>
      <c r="F42" s="24">
        <v>0</v>
      </c>
      <c r="G42" s="9">
        <v>0</v>
      </c>
      <c r="H42" s="9">
        <v>0</v>
      </c>
      <c r="I42" s="9"/>
      <c r="J42" s="15">
        <f t="shared" si="2"/>
        <v>0</v>
      </c>
      <c r="K42" s="15">
        <f t="shared" si="0"/>
        <v>0</v>
      </c>
      <c r="L42" s="15">
        <f t="shared" si="1"/>
        <v>0</v>
      </c>
      <c r="M42" s="20">
        <f t="shared" si="3"/>
        <v>0</v>
      </c>
    </row>
    <row r="43" spans="2:13" ht="20.100000000000001" customHeight="1" x14ac:dyDescent="0.25">
      <c r="B43" s="7" t="s">
        <v>31</v>
      </c>
      <c r="C43" s="9">
        <v>0</v>
      </c>
      <c r="D43" s="9">
        <v>0</v>
      </c>
      <c r="E43" s="24">
        <v>0</v>
      </c>
      <c r="F43" s="24">
        <v>0</v>
      </c>
      <c r="G43" s="9">
        <v>0</v>
      </c>
      <c r="H43" s="9">
        <v>0</v>
      </c>
      <c r="I43" s="9"/>
      <c r="J43" s="15">
        <f t="shared" si="2"/>
        <v>0</v>
      </c>
      <c r="K43" s="15">
        <f t="shared" si="0"/>
        <v>0</v>
      </c>
      <c r="L43" s="15">
        <f t="shared" si="1"/>
        <v>0</v>
      </c>
      <c r="M43" s="20">
        <f t="shared" si="3"/>
        <v>0</v>
      </c>
    </row>
    <row r="44" spans="2:13" ht="20.100000000000001" customHeight="1" x14ac:dyDescent="0.25">
      <c r="B44" s="7" t="s">
        <v>32</v>
      </c>
      <c r="C44" s="9">
        <v>0</v>
      </c>
      <c r="D44" s="9">
        <v>0</v>
      </c>
      <c r="E44" s="24">
        <v>0</v>
      </c>
      <c r="F44" s="24">
        <v>0</v>
      </c>
      <c r="G44" s="9">
        <v>0</v>
      </c>
      <c r="H44" s="9">
        <v>0</v>
      </c>
      <c r="I44" s="9"/>
      <c r="J44" s="15">
        <f t="shared" si="2"/>
        <v>0</v>
      </c>
      <c r="K44" s="15">
        <f t="shared" si="0"/>
        <v>0</v>
      </c>
      <c r="L44" s="15">
        <f t="shared" si="1"/>
        <v>0</v>
      </c>
      <c r="M44" s="20">
        <f t="shared" si="3"/>
        <v>0</v>
      </c>
    </row>
    <row r="45" spans="2:13" ht="20.100000000000001" customHeight="1" x14ac:dyDescent="0.25">
      <c r="B45" s="7" t="s">
        <v>33</v>
      </c>
      <c r="C45" s="9">
        <v>0</v>
      </c>
      <c r="D45" s="9">
        <v>0</v>
      </c>
      <c r="E45" s="24">
        <v>0</v>
      </c>
      <c r="F45" s="24">
        <v>0</v>
      </c>
      <c r="G45" s="9">
        <v>0</v>
      </c>
      <c r="H45" s="9">
        <v>0</v>
      </c>
      <c r="I45" s="9"/>
      <c r="J45" s="15">
        <f t="shared" si="2"/>
        <v>0</v>
      </c>
      <c r="K45" s="15">
        <f t="shared" si="0"/>
        <v>0</v>
      </c>
      <c r="L45" s="15">
        <f t="shared" si="1"/>
        <v>0</v>
      </c>
      <c r="M45" s="20">
        <f t="shared" si="3"/>
        <v>0</v>
      </c>
    </row>
    <row r="46" spans="2:13" ht="20.100000000000001" customHeight="1" x14ac:dyDescent="0.25">
      <c r="B46" s="7" t="s">
        <v>34</v>
      </c>
      <c r="C46" s="9">
        <v>0</v>
      </c>
      <c r="D46" s="9">
        <v>0</v>
      </c>
      <c r="E46" s="24">
        <v>0</v>
      </c>
      <c r="F46" s="24">
        <v>0</v>
      </c>
      <c r="G46" s="9">
        <v>0</v>
      </c>
      <c r="H46" s="9">
        <v>0</v>
      </c>
      <c r="I46" s="9"/>
      <c r="J46" s="15">
        <f t="shared" si="2"/>
        <v>0</v>
      </c>
      <c r="K46" s="15">
        <f t="shared" si="0"/>
        <v>0</v>
      </c>
      <c r="L46" s="15">
        <f t="shared" si="1"/>
        <v>0</v>
      </c>
      <c r="M46" s="20">
        <f t="shared" si="3"/>
        <v>0</v>
      </c>
    </row>
    <row r="47" spans="2:13" ht="20.100000000000001" customHeight="1" x14ac:dyDescent="0.25">
      <c r="B47" s="7" t="s">
        <v>35</v>
      </c>
      <c r="C47" s="9">
        <v>16066664</v>
      </c>
      <c r="D47" s="9">
        <v>16066664</v>
      </c>
      <c r="E47" s="24">
        <f>+D47*70/100</f>
        <v>11246664.800000001</v>
      </c>
      <c r="F47" s="24">
        <v>9941103</v>
      </c>
      <c r="G47" s="9">
        <v>0</v>
      </c>
      <c r="H47" s="9">
        <v>3939829.32</v>
      </c>
      <c r="I47" s="9"/>
      <c r="J47" s="15">
        <f t="shared" si="2"/>
        <v>0</v>
      </c>
      <c r="K47" s="15">
        <f t="shared" si="0"/>
        <v>0.35031090461591774</v>
      </c>
      <c r="L47" s="15">
        <f t="shared" si="1"/>
        <v>0</v>
      </c>
      <c r="M47" s="20">
        <f t="shared" si="3"/>
        <v>12126834.68</v>
      </c>
    </row>
    <row r="48" spans="2:13" ht="20.100000000000001" customHeight="1" x14ac:dyDescent="0.25">
      <c r="B48" s="7" t="s">
        <v>36</v>
      </c>
      <c r="C48" s="9">
        <v>0</v>
      </c>
      <c r="D48" s="9">
        <v>0</v>
      </c>
      <c r="E48" s="24">
        <v>0</v>
      </c>
      <c r="F48" s="24">
        <v>0</v>
      </c>
      <c r="G48" s="9">
        <v>0</v>
      </c>
      <c r="H48" s="9">
        <v>0</v>
      </c>
      <c r="I48" s="9"/>
      <c r="J48" s="15">
        <f t="shared" si="2"/>
        <v>0</v>
      </c>
      <c r="K48" s="15">
        <f t="shared" si="0"/>
        <v>0</v>
      </c>
      <c r="L48" s="15">
        <f t="shared" si="1"/>
        <v>0</v>
      </c>
      <c r="M48" s="20">
        <f t="shared" si="3"/>
        <v>0</v>
      </c>
    </row>
    <row r="49" spans="2:13" ht="20.100000000000001" customHeight="1" x14ac:dyDescent="0.25">
      <c r="B49" s="7" t="s">
        <v>67</v>
      </c>
      <c r="C49" s="9">
        <v>0</v>
      </c>
      <c r="D49" s="9">
        <v>0</v>
      </c>
      <c r="E49" s="24">
        <v>0</v>
      </c>
      <c r="F49" s="24">
        <v>0</v>
      </c>
      <c r="G49" s="9">
        <v>0</v>
      </c>
      <c r="H49" s="9">
        <v>0</v>
      </c>
      <c r="I49" s="9"/>
      <c r="J49" s="15">
        <f t="shared" ref="J49:J51" si="4">IF(ISERROR(+G49/E49)=TRUE,0,++G49/E49)</f>
        <v>0</v>
      </c>
      <c r="K49" s="15">
        <f t="shared" ref="K49:K51" si="5">IF(ISERROR(+H49/E49)=TRUE,0,++H49/E49)</f>
        <v>0</v>
      </c>
      <c r="L49" s="15">
        <f t="shared" ref="L49:L51" si="6">IF(ISERROR(+I49/E49)=TRUE,0,++I49/E49)</f>
        <v>0</v>
      </c>
      <c r="M49" s="20">
        <f t="shared" ref="M49:M51" si="7">+D49-H49</f>
        <v>0</v>
      </c>
    </row>
    <row r="50" spans="2:13" ht="20.100000000000001" customHeight="1" x14ac:dyDescent="0.25">
      <c r="B50" s="7" t="s">
        <v>68</v>
      </c>
      <c r="C50" s="9">
        <v>0</v>
      </c>
      <c r="D50" s="9">
        <v>0</v>
      </c>
      <c r="E50" s="24">
        <v>0</v>
      </c>
      <c r="F50" s="24">
        <v>0</v>
      </c>
      <c r="G50" s="9">
        <v>0</v>
      </c>
      <c r="H50" s="9">
        <v>0</v>
      </c>
      <c r="I50" s="9"/>
      <c r="J50" s="15">
        <f t="shared" si="4"/>
        <v>0</v>
      </c>
      <c r="K50" s="15">
        <f t="shared" si="5"/>
        <v>0</v>
      </c>
      <c r="L50" s="15">
        <f t="shared" si="6"/>
        <v>0</v>
      </c>
      <c r="M50" s="20">
        <f t="shared" si="7"/>
        <v>0</v>
      </c>
    </row>
    <row r="51" spans="2:13" ht="20.100000000000001" customHeight="1" x14ac:dyDescent="0.25">
      <c r="B51" s="7" t="s">
        <v>69</v>
      </c>
      <c r="C51" s="9">
        <v>0</v>
      </c>
      <c r="D51" s="9">
        <v>0</v>
      </c>
      <c r="E51" s="24">
        <v>0</v>
      </c>
      <c r="F51" s="24">
        <v>0</v>
      </c>
      <c r="G51" s="9">
        <v>0</v>
      </c>
      <c r="H51" s="9">
        <v>0</v>
      </c>
      <c r="I51" s="9"/>
      <c r="J51" s="15">
        <f t="shared" si="4"/>
        <v>0</v>
      </c>
      <c r="K51" s="15">
        <f t="shared" si="5"/>
        <v>0</v>
      </c>
      <c r="L51" s="15">
        <f t="shared" si="6"/>
        <v>0</v>
      </c>
      <c r="M51" s="20">
        <f t="shared" si="7"/>
        <v>0</v>
      </c>
    </row>
    <row r="52" spans="2:13" ht="23.25" customHeight="1" x14ac:dyDescent="0.25">
      <c r="B52" s="12" t="s">
        <v>39</v>
      </c>
      <c r="C52" s="12">
        <f>SUM(C14:C51)</f>
        <v>16066664</v>
      </c>
      <c r="D52" s="12">
        <f t="shared" ref="D52:H52" si="8">SUM(D14:D51)</f>
        <v>16066664</v>
      </c>
      <c r="E52" s="25">
        <f t="shared" si="8"/>
        <v>11246664.800000001</v>
      </c>
      <c r="F52" s="25">
        <f t="shared" si="8"/>
        <v>9941103</v>
      </c>
      <c r="G52" s="12">
        <f t="shared" si="8"/>
        <v>0</v>
      </c>
      <c r="H52" s="12">
        <f t="shared" si="8"/>
        <v>3939829.32</v>
      </c>
      <c r="I52" s="12">
        <f t="shared" ref="I52" si="9">SUM(I14:I48)</f>
        <v>0</v>
      </c>
      <c r="J52" s="17">
        <f t="shared" si="2"/>
        <v>0</v>
      </c>
      <c r="K52" s="17">
        <f t="shared" si="0"/>
        <v>0.35031090461591774</v>
      </c>
      <c r="L52" s="17">
        <f t="shared" si="1"/>
        <v>0</v>
      </c>
      <c r="M52" s="12">
        <f t="shared" ref="M52" si="10">SUM(M14:M51)</f>
        <v>12126834.68</v>
      </c>
    </row>
    <row r="54" spans="2:13" x14ac:dyDescent="0.2">
      <c r="B54" s="13" t="s">
        <v>61</v>
      </c>
    </row>
  </sheetData>
  <mergeCells count="11">
    <mergeCell ref="B2:M6"/>
    <mergeCell ref="J11:L11"/>
    <mergeCell ref="J12:L12"/>
    <mergeCell ref="M12:M13"/>
    <mergeCell ref="I12:I13"/>
    <mergeCell ref="B12:B13"/>
    <mergeCell ref="C12:D12"/>
    <mergeCell ref="F12:F13"/>
    <mergeCell ref="G12:G13"/>
    <mergeCell ref="H12:H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1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customWidth="1"/>
    <col min="8" max="9" width="15.7109375" style="1" customWidth="1"/>
    <col min="10" max="11" width="12.7109375" style="1" customWidth="1"/>
    <col min="12" max="12" width="12.7109375" style="11" customWidth="1"/>
    <col min="13" max="13" width="15.28515625" style="1" bestFit="1" customWidth="1"/>
    <col min="14" max="14" width="15" style="1" bestFit="1" customWidth="1"/>
    <col min="15" max="16384" width="11.42578125" style="1"/>
  </cols>
  <sheetData>
    <row r="2" spans="2:14" ht="15" customHeight="1" x14ac:dyDescent="0.25">
      <c r="B2" s="41" t="s">
        <v>59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15.75" customHeigh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2:14" ht="15" customHeight="1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2:14" ht="15" customHeight="1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2:14" ht="15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8" spans="2:14" ht="15.75" x14ac:dyDescent="0.25">
      <c r="B8" s="2" t="s">
        <v>53</v>
      </c>
    </row>
    <row r="9" spans="2:14" x14ac:dyDescent="0.2">
      <c r="B9" s="3" t="s">
        <v>2</v>
      </c>
    </row>
    <row r="11" spans="2:14" x14ac:dyDescent="0.25">
      <c r="B11" s="4"/>
      <c r="J11" s="47"/>
      <c r="K11" s="47"/>
      <c r="L11" s="47"/>
    </row>
    <row r="12" spans="2:14" s="5" customFormat="1" ht="15" customHeight="1" x14ac:dyDescent="0.25">
      <c r="B12" s="45" t="s">
        <v>1</v>
      </c>
      <c r="C12" s="44" t="s">
        <v>0</v>
      </c>
      <c r="D12" s="44"/>
      <c r="E12" s="42" t="s">
        <v>44</v>
      </c>
      <c r="F12" s="42" t="s">
        <v>45</v>
      </c>
      <c r="G12" s="42" t="s">
        <v>55</v>
      </c>
      <c r="H12" s="42" t="s">
        <v>56</v>
      </c>
      <c r="I12" s="42" t="s">
        <v>57</v>
      </c>
      <c r="J12" s="48" t="s">
        <v>43</v>
      </c>
      <c r="K12" s="48"/>
      <c r="L12" s="48"/>
      <c r="M12" s="42" t="s">
        <v>49</v>
      </c>
      <c r="N12" s="39" t="s">
        <v>50</v>
      </c>
    </row>
    <row r="13" spans="2:14" s="5" customFormat="1" ht="40.5" customHeight="1" x14ac:dyDescent="0.25">
      <c r="B13" s="46"/>
      <c r="C13" s="26" t="s">
        <v>38</v>
      </c>
      <c r="D13" s="26" t="s">
        <v>37</v>
      </c>
      <c r="E13" s="43"/>
      <c r="F13" s="43"/>
      <c r="G13" s="43"/>
      <c r="H13" s="43"/>
      <c r="I13" s="43"/>
      <c r="J13" s="26" t="s">
        <v>46</v>
      </c>
      <c r="K13" s="26" t="s">
        <v>47</v>
      </c>
      <c r="L13" s="27" t="s">
        <v>48</v>
      </c>
      <c r="M13" s="43"/>
      <c r="N13" s="40"/>
    </row>
    <row r="14" spans="2:14" ht="20.100000000000001" customHeight="1" x14ac:dyDescent="0.25">
      <c r="B14" s="31" t="s">
        <v>3</v>
      </c>
      <c r="C14" s="32">
        <v>0</v>
      </c>
      <c r="D14" s="32">
        <v>0</v>
      </c>
      <c r="E14" s="33">
        <v>0</v>
      </c>
      <c r="F14" s="33">
        <v>0</v>
      </c>
      <c r="G14" s="8">
        <v>0</v>
      </c>
      <c r="H14" s="8">
        <v>0</v>
      </c>
      <c r="I14" s="8">
        <v>0</v>
      </c>
      <c r="J14" s="14">
        <f>IF(ISERROR(+G14/E14)=TRUE,0,++G14/E14)</f>
        <v>0</v>
      </c>
      <c r="K14" s="14">
        <f t="shared" ref="K14:K49" si="0">IF(ISERROR(+H14/E14)=TRUE,0,++H14/E14)</f>
        <v>0</v>
      </c>
      <c r="L14" s="14">
        <f t="shared" ref="L14:L49" si="1">IF(ISERROR(+I14/E14)=TRUE,0,++I14/E14)</f>
        <v>0</v>
      </c>
      <c r="M14" s="19">
        <f>IF(ISERROR(+E14-G14)=TRUE,0,++E14-G14)</f>
        <v>0</v>
      </c>
      <c r="N14" s="19">
        <f>IF(ISERROR(+E14-F14)=TRUE,0,++E14-F14)</f>
        <v>0</v>
      </c>
    </row>
    <row r="15" spans="2:14" ht="20.100000000000001" customHeight="1" x14ac:dyDescent="0.25">
      <c r="B15" s="30" t="s">
        <v>4</v>
      </c>
      <c r="C15" s="34">
        <v>0</v>
      </c>
      <c r="D15" s="34">
        <v>0</v>
      </c>
      <c r="E15" s="28">
        <v>0</v>
      </c>
      <c r="F15" s="28">
        <v>0</v>
      </c>
      <c r="G15" s="9">
        <v>0</v>
      </c>
      <c r="H15" s="9">
        <v>0</v>
      </c>
      <c r="I15" s="9">
        <v>0</v>
      </c>
      <c r="J15" s="15">
        <f t="shared" ref="J15:J49" si="2">IF(ISERROR(+G15/E15)=TRUE,0,++G15/E15)</f>
        <v>0</v>
      </c>
      <c r="K15" s="15">
        <f t="shared" si="0"/>
        <v>0</v>
      </c>
      <c r="L15" s="15">
        <f t="shared" si="1"/>
        <v>0</v>
      </c>
      <c r="M15" s="20">
        <f t="shared" ref="M15:M48" si="3">IF(ISERROR(+E15-G15)=TRUE,0,++E15-G15)</f>
        <v>0</v>
      </c>
      <c r="N15" s="20">
        <f t="shared" ref="N15:N49" si="4">IF(ISERROR(+E15-F15)=TRUE,0,++E15-F15)</f>
        <v>0</v>
      </c>
    </row>
    <row r="16" spans="2:14" ht="20.100000000000001" customHeight="1" x14ac:dyDescent="0.25">
      <c r="B16" s="30" t="s">
        <v>54</v>
      </c>
      <c r="C16" s="34">
        <v>0</v>
      </c>
      <c r="D16" s="34">
        <v>0</v>
      </c>
      <c r="E16" s="28">
        <v>0</v>
      </c>
      <c r="F16" s="28">
        <v>0</v>
      </c>
      <c r="G16" s="9">
        <v>0</v>
      </c>
      <c r="H16" s="9">
        <v>0</v>
      </c>
      <c r="I16" s="9">
        <v>0</v>
      </c>
      <c r="J16" s="15">
        <f t="shared" si="2"/>
        <v>0</v>
      </c>
      <c r="K16" s="15">
        <f t="shared" si="0"/>
        <v>0</v>
      </c>
      <c r="L16" s="15">
        <f t="shared" si="1"/>
        <v>0</v>
      </c>
      <c r="M16" s="20">
        <f t="shared" si="3"/>
        <v>0</v>
      </c>
      <c r="N16" s="20">
        <f t="shared" si="4"/>
        <v>0</v>
      </c>
    </row>
    <row r="17" spans="2:14" ht="20.100000000000001" customHeight="1" x14ac:dyDescent="0.25">
      <c r="B17" s="30" t="s">
        <v>5</v>
      </c>
      <c r="C17" s="34">
        <v>0</v>
      </c>
      <c r="D17" s="34">
        <v>0</v>
      </c>
      <c r="E17" s="28">
        <v>0</v>
      </c>
      <c r="F17" s="28">
        <v>0</v>
      </c>
      <c r="G17" s="9">
        <v>0</v>
      </c>
      <c r="H17" s="9">
        <v>0</v>
      </c>
      <c r="I17" s="9">
        <v>0</v>
      </c>
      <c r="J17" s="15">
        <f t="shared" si="2"/>
        <v>0</v>
      </c>
      <c r="K17" s="15">
        <f t="shared" si="0"/>
        <v>0</v>
      </c>
      <c r="L17" s="15">
        <f t="shared" si="1"/>
        <v>0</v>
      </c>
      <c r="M17" s="20">
        <f t="shared" si="3"/>
        <v>0</v>
      </c>
      <c r="N17" s="20">
        <f t="shared" si="4"/>
        <v>0</v>
      </c>
    </row>
    <row r="18" spans="2:14" ht="20.100000000000001" customHeight="1" x14ac:dyDescent="0.25">
      <c r="B18" s="30" t="s">
        <v>6</v>
      </c>
      <c r="C18" s="34">
        <v>0</v>
      </c>
      <c r="D18" s="34">
        <v>0</v>
      </c>
      <c r="E18" s="28">
        <v>0</v>
      </c>
      <c r="F18" s="28">
        <v>0</v>
      </c>
      <c r="G18" s="9">
        <v>0</v>
      </c>
      <c r="H18" s="9">
        <v>0</v>
      </c>
      <c r="I18" s="9">
        <v>0</v>
      </c>
      <c r="J18" s="15">
        <f t="shared" si="2"/>
        <v>0</v>
      </c>
      <c r="K18" s="15">
        <f t="shared" si="0"/>
        <v>0</v>
      </c>
      <c r="L18" s="15">
        <f t="shared" si="1"/>
        <v>0</v>
      </c>
      <c r="M18" s="20">
        <f t="shared" si="3"/>
        <v>0</v>
      </c>
      <c r="N18" s="20">
        <f t="shared" si="4"/>
        <v>0</v>
      </c>
    </row>
    <row r="19" spans="2:14" ht="20.100000000000001" customHeight="1" x14ac:dyDescent="0.25">
      <c r="B19" s="30" t="s">
        <v>7</v>
      </c>
      <c r="C19" s="34">
        <v>0</v>
      </c>
      <c r="D19" s="34">
        <v>0</v>
      </c>
      <c r="E19" s="28">
        <v>0</v>
      </c>
      <c r="F19" s="28">
        <v>0</v>
      </c>
      <c r="G19" s="9">
        <v>0</v>
      </c>
      <c r="H19" s="9">
        <v>0</v>
      </c>
      <c r="I19" s="9">
        <v>0</v>
      </c>
      <c r="J19" s="15">
        <f t="shared" si="2"/>
        <v>0</v>
      </c>
      <c r="K19" s="15">
        <f t="shared" si="0"/>
        <v>0</v>
      </c>
      <c r="L19" s="15">
        <f t="shared" si="1"/>
        <v>0</v>
      </c>
      <c r="M19" s="20">
        <f t="shared" si="3"/>
        <v>0</v>
      </c>
      <c r="N19" s="20">
        <f t="shared" si="4"/>
        <v>0</v>
      </c>
    </row>
    <row r="20" spans="2:14" ht="20.100000000000001" customHeight="1" x14ac:dyDescent="0.25">
      <c r="B20" s="30" t="s">
        <v>8</v>
      </c>
      <c r="C20" s="34">
        <v>0</v>
      </c>
      <c r="D20" s="34">
        <v>0</v>
      </c>
      <c r="E20" s="28">
        <v>0</v>
      </c>
      <c r="F20" s="28">
        <v>0</v>
      </c>
      <c r="G20" s="9">
        <v>0</v>
      </c>
      <c r="H20" s="9">
        <v>0</v>
      </c>
      <c r="I20" s="9">
        <v>0</v>
      </c>
      <c r="J20" s="15">
        <f t="shared" si="2"/>
        <v>0</v>
      </c>
      <c r="K20" s="15">
        <f t="shared" si="0"/>
        <v>0</v>
      </c>
      <c r="L20" s="15">
        <f t="shared" si="1"/>
        <v>0</v>
      </c>
      <c r="M20" s="20">
        <f t="shared" si="3"/>
        <v>0</v>
      </c>
      <c r="N20" s="20">
        <f t="shared" si="4"/>
        <v>0</v>
      </c>
    </row>
    <row r="21" spans="2:14" ht="20.100000000000001" customHeight="1" x14ac:dyDescent="0.25">
      <c r="B21" s="30" t="s">
        <v>9</v>
      </c>
      <c r="C21" s="34">
        <v>0</v>
      </c>
      <c r="D21" s="34">
        <v>0</v>
      </c>
      <c r="E21" s="28">
        <v>0</v>
      </c>
      <c r="F21" s="28">
        <v>0</v>
      </c>
      <c r="G21" s="9">
        <v>0</v>
      </c>
      <c r="H21" s="9">
        <v>0</v>
      </c>
      <c r="I21" s="9">
        <v>0</v>
      </c>
      <c r="J21" s="15">
        <f t="shared" si="2"/>
        <v>0</v>
      </c>
      <c r="K21" s="15">
        <f t="shared" si="0"/>
        <v>0</v>
      </c>
      <c r="L21" s="15">
        <f t="shared" si="1"/>
        <v>0</v>
      </c>
      <c r="M21" s="20">
        <f t="shared" si="3"/>
        <v>0</v>
      </c>
      <c r="N21" s="20">
        <f t="shared" si="4"/>
        <v>0</v>
      </c>
    </row>
    <row r="22" spans="2:14" ht="20.100000000000001" customHeight="1" x14ac:dyDescent="0.25">
      <c r="B22" s="30" t="s">
        <v>10</v>
      </c>
      <c r="C22" s="34">
        <v>0</v>
      </c>
      <c r="D22" s="34">
        <v>0</v>
      </c>
      <c r="E22" s="28">
        <v>0</v>
      </c>
      <c r="F22" s="28">
        <v>0</v>
      </c>
      <c r="G22" s="9">
        <v>0</v>
      </c>
      <c r="H22" s="9">
        <v>0</v>
      </c>
      <c r="I22" s="9">
        <v>0</v>
      </c>
      <c r="J22" s="15">
        <f t="shared" si="2"/>
        <v>0</v>
      </c>
      <c r="K22" s="15">
        <f t="shared" si="0"/>
        <v>0</v>
      </c>
      <c r="L22" s="15">
        <f t="shared" si="1"/>
        <v>0</v>
      </c>
      <c r="M22" s="20">
        <f t="shared" si="3"/>
        <v>0</v>
      </c>
      <c r="N22" s="20">
        <f t="shared" si="4"/>
        <v>0</v>
      </c>
    </row>
    <row r="23" spans="2:14" ht="20.100000000000001" customHeight="1" x14ac:dyDescent="0.25">
      <c r="B23" s="30" t="s">
        <v>11</v>
      </c>
      <c r="C23" s="34">
        <v>0</v>
      </c>
      <c r="D23" s="34">
        <v>0</v>
      </c>
      <c r="E23" s="28">
        <v>0</v>
      </c>
      <c r="F23" s="28">
        <v>0</v>
      </c>
      <c r="G23" s="9">
        <v>0</v>
      </c>
      <c r="H23" s="9">
        <v>0</v>
      </c>
      <c r="I23" s="9">
        <v>0</v>
      </c>
      <c r="J23" s="15">
        <f t="shared" si="2"/>
        <v>0</v>
      </c>
      <c r="K23" s="15">
        <f t="shared" si="0"/>
        <v>0</v>
      </c>
      <c r="L23" s="15">
        <f t="shared" si="1"/>
        <v>0</v>
      </c>
      <c r="M23" s="20">
        <f t="shared" si="3"/>
        <v>0</v>
      </c>
      <c r="N23" s="20">
        <f t="shared" si="4"/>
        <v>0</v>
      </c>
    </row>
    <row r="24" spans="2:14" ht="20.100000000000001" customHeight="1" x14ac:dyDescent="0.25">
      <c r="B24" s="30" t="s">
        <v>12</v>
      </c>
      <c r="C24" s="34">
        <v>0</v>
      </c>
      <c r="D24" s="34">
        <v>0</v>
      </c>
      <c r="E24" s="28">
        <v>0</v>
      </c>
      <c r="F24" s="28">
        <v>0</v>
      </c>
      <c r="G24" s="9">
        <v>0</v>
      </c>
      <c r="H24" s="9">
        <v>0</v>
      </c>
      <c r="I24" s="9">
        <v>0</v>
      </c>
      <c r="J24" s="15">
        <f t="shared" si="2"/>
        <v>0</v>
      </c>
      <c r="K24" s="15">
        <f t="shared" si="0"/>
        <v>0</v>
      </c>
      <c r="L24" s="15">
        <f t="shared" si="1"/>
        <v>0</v>
      </c>
      <c r="M24" s="20">
        <f t="shared" si="3"/>
        <v>0</v>
      </c>
      <c r="N24" s="20">
        <f t="shared" si="4"/>
        <v>0</v>
      </c>
    </row>
    <row r="25" spans="2:14" ht="20.100000000000001" customHeight="1" x14ac:dyDescent="0.25">
      <c r="B25" s="30" t="s">
        <v>13</v>
      </c>
      <c r="C25" s="34">
        <v>0</v>
      </c>
      <c r="D25" s="34">
        <v>0</v>
      </c>
      <c r="E25" s="28">
        <v>0</v>
      </c>
      <c r="F25" s="28">
        <v>0</v>
      </c>
      <c r="G25" s="9">
        <v>0</v>
      </c>
      <c r="H25" s="9">
        <v>0</v>
      </c>
      <c r="I25" s="9">
        <v>0</v>
      </c>
      <c r="J25" s="15">
        <f t="shared" si="2"/>
        <v>0</v>
      </c>
      <c r="K25" s="15">
        <f t="shared" si="0"/>
        <v>0</v>
      </c>
      <c r="L25" s="15">
        <f t="shared" si="1"/>
        <v>0</v>
      </c>
      <c r="M25" s="20">
        <f t="shared" si="3"/>
        <v>0</v>
      </c>
      <c r="N25" s="20">
        <f t="shared" si="4"/>
        <v>0</v>
      </c>
    </row>
    <row r="26" spans="2:14" ht="20.100000000000001" customHeight="1" x14ac:dyDescent="0.25">
      <c r="B26" s="30" t="s">
        <v>14</v>
      </c>
      <c r="C26" s="34">
        <v>0</v>
      </c>
      <c r="D26" s="34">
        <v>0</v>
      </c>
      <c r="E26" s="28">
        <v>0</v>
      </c>
      <c r="F26" s="28">
        <v>0</v>
      </c>
      <c r="G26" s="9">
        <v>0</v>
      </c>
      <c r="H26" s="9">
        <v>0</v>
      </c>
      <c r="I26" s="9">
        <v>0</v>
      </c>
      <c r="J26" s="15">
        <f t="shared" si="2"/>
        <v>0</v>
      </c>
      <c r="K26" s="15">
        <f t="shared" si="0"/>
        <v>0</v>
      </c>
      <c r="L26" s="15">
        <f t="shared" si="1"/>
        <v>0</v>
      </c>
      <c r="M26" s="20">
        <f t="shared" si="3"/>
        <v>0</v>
      </c>
      <c r="N26" s="20">
        <f t="shared" si="4"/>
        <v>0</v>
      </c>
    </row>
    <row r="27" spans="2:14" ht="20.100000000000001" customHeight="1" x14ac:dyDescent="0.25">
      <c r="B27" s="30" t="s">
        <v>15</v>
      </c>
      <c r="C27" s="34">
        <v>0</v>
      </c>
      <c r="D27" s="34">
        <v>0</v>
      </c>
      <c r="E27" s="28">
        <v>0</v>
      </c>
      <c r="F27" s="28">
        <v>0</v>
      </c>
      <c r="G27" s="9">
        <v>0</v>
      </c>
      <c r="H27" s="9">
        <v>0</v>
      </c>
      <c r="I27" s="9">
        <v>0</v>
      </c>
      <c r="J27" s="15">
        <f t="shared" si="2"/>
        <v>0</v>
      </c>
      <c r="K27" s="15">
        <f t="shared" si="0"/>
        <v>0</v>
      </c>
      <c r="L27" s="15">
        <f t="shared" si="1"/>
        <v>0</v>
      </c>
      <c r="M27" s="20">
        <f t="shared" si="3"/>
        <v>0</v>
      </c>
      <c r="N27" s="20">
        <f t="shared" si="4"/>
        <v>0</v>
      </c>
    </row>
    <row r="28" spans="2:14" ht="20.100000000000001" customHeight="1" x14ac:dyDescent="0.25">
      <c r="B28" s="30" t="s">
        <v>16</v>
      </c>
      <c r="C28" s="34">
        <v>0</v>
      </c>
      <c r="D28" s="34">
        <v>0</v>
      </c>
      <c r="E28" s="28">
        <v>0</v>
      </c>
      <c r="F28" s="28">
        <v>0</v>
      </c>
      <c r="G28" s="9">
        <v>0</v>
      </c>
      <c r="H28" s="9">
        <v>0</v>
      </c>
      <c r="I28" s="9">
        <v>0</v>
      </c>
      <c r="J28" s="15">
        <f t="shared" si="2"/>
        <v>0</v>
      </c>
      <c r="K28" s="15">
        <f t="shared" si="0"/>
        <v>0</v>
      </c>
      <c r="L28" s="15">
        <f t="shared" si="1"/>
        <v>0</v>
      </c>
      <c r="M28" s="20">
        <f t="shared" si="3"/>
        <v>0</v>
      </c>
      <c r="N28" s="20">
        <f t="shared" si="4"/>
        <v>0</v>
      </c>
    </row>
    <row r="29" spans="2:14" ht="20.100000000000001" customHeight="1" x14ac:dyDescent="0.25">
      <c r="B29" s="30" t="s">
        <v>17</v>
      </c>
      <c r="C29" s="34">
        <v>0</v>
      </c>
      <c r="D29" s="34">
        <v>0</v>
      </c>
      <c r="E29" s="28">
        <v>0</v>
      </c>
      <c r="F29" s="28">
        <v>0</v>
      </c>
      <c r="G29" s="9">
        <v>0</v>
      </c>
      <c r="H29" s="9">
        <v>0</v>
      </c>
      <c r="I29" s="9">
        <v>0</v>
      </c>
      <c r="J29" s="15">
        <f t="shared" si="2"/>
        <v>0</v>
      </c>
      <c r="K29" s="15">
        <f t="shared" si="0"/>
        <v>0</v>
      </c>
      <c r="L29" s="15">
        <f t="shared" si="1"/>
        <v>0</v>
      </c>
      <c r="M29" s="20">
        <f t="shared" si="3"/>
        <v>0</v>
      </c>
      <c r="N29" s="20">
        <f t="shared" si="4"/>
        <v>0</v>
      </c>
    </row>
    <row r="30" spans="2:14" ht="20.100000000000001" customHeight="1" x14ac:dyDescent="0.25">
      <c r="B30" s="30" t="s">
        <v>18</v>
      </c>
      <c r="C30" s="34">
        <v>0</v>
      </c>
      <c r="D30" s="34">
        <v>0</v>
      </c>
      <c r="E30" s="28">
        <v>0</v>
      </c>
      <c r="F30" s="28">
        <v>0</v>
      </c>
      <c r="G30" s="9">
        <v>0</v>
      </c>
      <c r="H30" s="9">
        <v>0</v>
      </c>
      <c r="I30" s="9">
        <v>0</v>
      </c>
      <c r="J30" s="15">
        <f t="shared" si="2"/>
        <v>0</v>
      </c>
      <c r="K30" s="15">
        <f t="shared" si="0"/>
        <v>0</v>
      </c>
      <c r="L30" s="15">
        <f t="shared" si="1"/>
        <v>0</v>
      </c>
      <c r="M30" s="20">
        <f t="shared" si="3"/>
        <v>0</v>
      </c>
      <c r="N30" s="20">
        <f t="shared" si="4"/>
        <v>0</v>
      </c>
    </row>
    <row r="31" spans="2:14" ht="20.100000000000001" customHeight="1" x14ac:dyDescent="0.25">
      <c r="B31" s="30" t="s">
        <v>19</v>
      </c>
      <c r="C31" s="34">
        <v>0</v>
      </c>
      <c r="D31" s="34">
        <v>0</v>
      </c>
      <c r="E31" s="28">
        <v>0</v>
      </c>
      <c r="F31" s="28">
        <v>0</v>
      </c>
      <c r="G31" s="9">
        <v>0</v>
      </c>
      <c r="H31" s="9">
        <v>0</v>
      </c>
      <c r="I31" s="9">
        <v>0</v>
      </c>
      <c r="J31" s="15">
        <f t="shared" si="2"/>
        <v>0</v>
      </c>
      <c r="K31" s="15">
        <f t="shared" si="0"/>
        <v>0</v>
      </c>
      <c r="L31" s="15">
        <f t="shared" si="1"/>
        <v>0</v>
      </c>
      <c r="M31" s="20">
        <f t="shared" si="3"/>
        <v>0</v>
      </c>
      <c r="N31" s="20">
        <f t="shared" si="4"/>
        <v>0</v>
      </c>
    </row>
    <row r="32" spans="2:14" ht="20.100000000000001" customHeight="1" x14ac:dyDescent="0.25">
      <c r="B32" s="30" t="s">
        <v>20</v>
      </c>
      <c r="C32" s="34">
        <v>0</v>
      </c>
      <c r="D32" s="34">
        <v>0</v>
      </c>
      <c r="E32" s="28">
        <v>0</v>
      </c>
      <c r="F32" s="28">
        <v>0</v>
      </c>
      <c r="G32" s="9">
        <v>0</v>
      </c>
      <c r="H32" s="9">
        <v>0</v>
      </c>
      <c r="I32" s="9">
        <v>0</v>
      </c>
      <c r="J32" s="15">
        <f t="shared" si="2"/>
        <v>0</v>
      </c>
      <c r="K32" s="15">
        <f t="shared" si="0"/>
        <v>0</v>
      </c>
      <c r="L32" s="15">
        <f t="shared" si="1"/>
        <v>0</v>
      </c>
      <c r="M32" s="20">
        <f t="shared" si="3"/>
        <v>0</v>
      </c>
      <c r="N32" s="20">
        <f t="shared" si="4"/>
        <v>0</v>
      </c>
    </row>
    <row r="33" spans="2:14" ht="20.100000000000001" customHeight="1" x14ac:dyDescent="0.25">
      <c r="B33" s="30" t="s">
        <v>21</v>
      </c>
      <c r="C33" s="34">
        <v>0</v>
      </c>
      <c r="D33" s="34">
        <v>0</v>
      </c>
      <c r="E33" s="28">
        <v>0</v>
      </c>
      <c r="F33" s="28">
        <v>0</v>
      </c>
      <c r="G33" s="9">
        <v>0</v>
      </c>
      <c r="H33" s="9">
        <v>0</v>
      </c>
      <c r="I33" s="9">
        <v>0</v>
      </c>
      <c r="J33" s="15">
        <f t="shared" si="2"/>
        <v>0</v>
      </c>
      <c r="K33" s="15">
        <f t="shared" si="0"/>
        <v>0</v>
      </c>
      <c r="L33" s="15">
        <f t="shared" si="1"/>
        <v>0</v>
      </c>
      <c r="M33" s="20">
        <f t="shared" si="3"/>
        <v>0</v>
      </c>
      <c r="N33" s="20">
        <f t="shared" si="4"/>
        <v>0</v>
      </c>
    </row>
    <row r="34" spans="2:14" ht="20.100000000000001" customHeight="1" x14ac:dyDescent="0.25">
      <c r="B34" s="30" t="s">
        <v>22</v>
      </c>
      <c r="C34" s="34">
        <v>0</v>
      </c>
      <c r="D34" s="34">
        <v>0</v>
      </c>
      <c r="E34" s="28">
        <v>0</v>
      </c>
      <c r="F34" s="28">
        <v>0</v>
      </c>
      <c r="G34" s="9">
        <v>0</v>
      </c>
      <c r="H34" s="9">
        <v>0</v>
      </c>
      <c r="I34" s="9">
        <v>0</v>
      </c>
      <c r="J34" s="15">
        <f t="shared" si="2"/>
        <v>0</v>
      </c>
      <c r="K34" s="15">
        <f t="shared" si="0"/>
        <v>0</v>
      </c>
      <c r="L34" s="15">
        <f t="shared" si="1"/>
        <v>0</v>
      </c>
      <c r="M34" s="20">
        <f t="shared" si="3"/>
        <v>0</v>
      </c>
      <c r="N34" s="20">
        <f t="shared" si="4"/>
        <v>0</v>
      </c>
    </row>
    <row r="35" spans="2:14" ht="20.100000000000001" customHeight="1" x14ac:dyDescent="0.25">
      <c r="B35" s="30" t="s">
        <v>23</v>
      </c>
      <c r="C35" s="34">
        <v>0</v>
      </c>
      <c r="D35" s="34">
        <v>0</v>
      </c>
      <c r="E35" s="28">
        <v>0</v>
      </c>
      <c r="F35" s="28">
        <v>0</v>
      </c>
      <c r="G35" s="9">
        <v>0</v>
      </c>
      <c r="H35" s="9">
        <v>0</v>
      </c>
      <c r="I35" s="9">
        <v>0</v>
      </c>
      <c r="J35" s="15">
        <f t="shared" si="2"/>
        <v>0</v>
      </c>
      <c r="K35" s="15">
        <f t="shared" si="0"/>
        <v>0</v>
      </c>
      <c r="L35" s="15">
        <f t="shared" si="1"/>
        <v>0</v>
      </c>
      <c r="M35" s="20">
        <f t="shared" si="3"/>
        <v>0</v>
      </c>
      <c r="N35" s="20">
        <f t="shared" si="4"/>
        <v>0</v>
      </c>
    </row>
    <row r="36" spans="2:14" ht="20.100000000000001" customHeight="1" x14ac:dyDescent="0.25">
      <c r="B36" s="30" t="s">
        <v>24</v>
      </c>
      <c r="C36" s="34">
        <v>0</v>
      </c>
      <c r="D36" s="34">
        <v>0</v>
      </c>
      <c r="E36" s="28">
        <v>0</v>
      </c>
      <c r="F36" s="28">
        <v>0</v>
      </c>
      <c r="G36" s="9">
        <v>0</v>
      </c>
      <c r="H36" s="9">
        <v>0</v>
      </c>
      <c r="I36" s="9">
        <v>0</v>
      </c>
      <c r="J36" s="15">
        <f t="shared" si="2"/>
        <v>0</v>
      </c>
      <c r="K36" s="15">
        <f t="shared" si="0"/>
        <v>0</v>
      </c>
      <c r="L36" s="15">
        <f t="shared" si="1"/>
        <v>0</v>
      </c>
      <c r="M36" s="20">
        <f t="shared" si="3"/>
        <v>0</v>
      </c>
      <c r="N36" s="20">
        <f t="shared" si="4"/>
        <v>0</v>
      </c>
    </row>
    <row r="37" spans="2:14" ht="20.100000000000001" customHeight="1" x14ac:dyDescent="0.25">
      <c r="B37" s="30" t="s">
        <v>25</v>
      </c>
      <c r="C37" s="34">
        <v>0</v>
      </c>
      <c r="D37" s="34">
        <v>0</v>
      </c>
      <c r="E37" s="28">
        <v>0</v>
      </c>
      <c r="F37" s="28">
        <v>0</v>
      </c>
      <c r="G37" s="9">
        <v>0</v>
      </c>
      <c r="H37" s="9">
        <v>0</v>
      </c>
      <c r="I37" s="9">
        <v>0</v>
      </c>
      <c r="J37" s="15">
        <f t="shared" si="2"/>
        <v>0</v>
      </c>
      <c r="K37" s="15">
        <f t="shared" si="0"/>
        <v>0</v>
      </c>
      <c r="L37" s="15">
        <f t="shared" si="1"/>
        <v>0</v>
      </c>
      <c r="M37" s="20">
        <f t="shared" si="3"/>
        <v>0</v>
      </c>
      <c r="N37" s="20">
        <f t="shared" si="4"/>
        <v>0</v>
      </c>
    </row>
    <row r="38" spans="2:14" ht="20.100000000000001" customHeight="1" x14ac:dyDescent="0.25">
      <c r="B38" s="30" t="s">
        <v>26</v>
      </c>
      <c r="C38" s="34">
        <v>0</v>
      </c>
      <c r="D38" s="34">
        <v>0</v>
      </c>
      <c r="E38" s="28">
        <v>0</v>
      </c>
      <c r="F38" s="28">
        <v>0</v>
      </c>
      <c r="G38" s="9">
        <v>0</v>
      </c>
      <c r="H38" s="9">
        <v>0</v>
      </c>
      <c r="I38" s="9">
        <v>0</v>
      </c>
      <c r="J38" s="15">
        <f t="shared" si="2"/>
        <v>0</v>
      </c>
      <c r="K38" s="15">
        <f t="shared" si="0"/>
        <v>0</v>
      </c>
      <c r="L38" s="15">
        <f t="shared" si="1"/>
        <v>0</v>
      </c>
      <c r="M38" s="20">
        <f t="shared" si="3"/>
        <v>0</v>
      </c>
      <c r="N38" s="20">
        <f t="shared" si="4"/>
        <v>0</v>
      </c>
    </row>
    <row r="39" spans="2:14" ht="20.100000000000001" customHeight="1" x14ac:dyDescent="0.25">
      <c r="B39" s="30" t="s">
        <v>27</v>
      </c>
      <c r="C39" s="34">
        <v>0</v>
      </c>
      <c r="D39" s="34">
        <v>0</v>
      </c>
      <c r="E39" s="28">
        <v>0</v>
      </c>
      <c r="F39" s="28">
        <v>0</v>
      </c>
      <c r="G39" s="9">
        <v>0</v>
      </c>
      <c r="H39" s="9">
        <v>0</v>
      </c>
      <c r="I39" s="9">
        <v>0</v>
      </c>
      <c r="J39" s="15">
        <f t="shared" si="2"/>
        <v>0</v>
      </c>
      <c r="K39" s="15">
        <f t="shared" si="0"/>
        <v>0</v>
      </c>
      <c r="L39" s="15">
        <f t="shared" si="1"/>
        <v>0</v>
      </c>
      <c r="M39" s="20">
        <f t="shared" si="3"/>
        <v>0</v>
      </c>
      <c r="N39" s="20">
        <f t="shared" si="4"/>
        <v>0</v>
      </c>
    </row>
    <row r="40" spans="2:14" ht="20.100000000000001" customHeight="1" x14ac:dyDescent="0.25">
      <c r="B40" s="30" t="s">
        <v>28</v>
      </c>
      <c r="C40" s="34">
        <v>0</v>
      </c>
      <c r="D40" s="34">
        <v>0</v>
      </c>
      <c r="E40" s="28">
        <v>0</v>
      </c>
      <c r="F40" s="28">
        <v>0</v>
      </c>
      <c r="G40" s="9">
        <v>0</v>
      </c>
      <c r="H40" s="9">
        <v>0</v>
      </c>
      <c r="I40" s="9">
        <v>0</v>
      </c>
      <c r="J40" s="15">
        <f t="shared" si="2"/>
        <v>0</v>
      </c>
      <c r="K40" s="15">
        <f t="shared" si="0"/>
        <v>0</v>
      </c>
      <c r="L40" s="15">
        <f t="shared" si="1"/>
        <v>0</v>
      </c>
      <c r="M40" s="20">
        <f t="shared" si="3"/>
        <v>0</v>
      </c>
      <c r="N40" s="20">
        <f t="shared" si="4"/>
        <v>0</v>
      </c>
    </row>
    <row r="41" spans="2:14" ht="20.100000000000001" customHeight="1" x14ac:dyDescent="0.25">
      <c r="B41" s="30" t="s">
        <v>29</v>
      </c>
      <c r="C41" s="34">
        <v>0</v>
      </c>
      <c r="D41" s="34">
        <v>0</v>
      </c>
      <c r="E41" s="28">
        <v>0</v>
      </c>
      <c r="F41" s="28">
        <v>0</v>
      </c>
      <c r="G41" s="9">
        <v>0</v>
      </c>
      <c r="H41" s="9">
        <v>0</v>
      </c>
      <c r="I41" s="9">
        <v>0</v>
      </c>
      <c r="J41" s="15">
        <f t="shared" si="2"/>
        <v>0</v>
      </c>
      <c r="K41" s="15">
        <f t="shared" si="0"/>
        <v>0</v>
      </c>
      <c r="L41" s="15">
        <f t="shared" si="1"/>
        <v>0</v>
      </c>
      <c r="M41" s="20">
        <f t="shared" si="3"/>
        <v>0</v>
      </c>
      <c r="N41" s="20">
        <f t="shared" si="4"/>
        <v>0</v>
      </c>
    </row>
    <row r="42" spans="2:14" ht="20.100000000000001" customHeight="1" x14ac:dyDescent="0.25">
      <c r="B42" s="30" t="s">
        <v>30</v>
      </c>
      <c r="C42" s="34">
        <v>0</v>
      </c>
      <c r="D42" s="34">
        <v>0</v>
      </c>
      <c r="E42" s="28">
        <v>0</v>
      </c>
      <c r="F42" s="28">
        <v>0</v>
      </c>
      <c r="G42" s="9">
        <v>0</v>
      </c>
      <c r="H42" s="9">
        <v>0</v>
      </c>
      <c r="I42" s="9">
        <v>0</v>
      </c>
      <c r="J42" s="15">
        <f t="shared" si="2"/>
        <v>0</v>
      </c>
      <c r="K42" s="15">
        <f t="shared" si="0"/>
        <v>0</v>
      </c>
      <c r="L42" s="15">
        <f t="shared" si="1"/>
        <v>0</v>
      </c>
      <c r="M42" s="20">
        <f t="shared" si="3"/>
        <v>0</v>
      </c>
      <c r="N42" s="20">
        <f t="shared" si="4"/>
        <v>0</v>
      </c>
    </row>
    <row r="43" spans="2:14" ht="20.100000000000001" customHeight="1" x14ac:dyDescent="0.25">
      <c r="B43" s="30" t="s">
        <v>31</v>
      </c>
      <c r="C43" s="34">
        <v>0</v>
      </c>
      <c r="D43" s="34">
        <v>0</v>
      </c>
      <c r="E43" s="28">
        <v>0</v>
      </c>
      <c r="F43" s="28">
        <v>0</v>
      </c>
      <c r="G43" s="9">
        <v>0</v>
      </c>
      <c r="H43" s="9">
        <v>0</v>
      </c>
      <c r="I43" s="9">
        <v>0</v>
      </c>
      <c r="J43" s="15">
        <f t="shared" si="2"/>
        <v>0</v>
      </c>
      <c r="K43" s="15">
        <f t="shared" si="0"/>
        <v>0</v>
      </c>
      <c r="L43" s="15">
        <f t="shared" si="1"/>
        <v>0</v>
      </c>
      <c r="M43" s="20">
        <f t="shared" si="3"/>
        <v>0</v>
      </c>
      <c r="N43" s="20">
        <f t="shared" si="4"/>
        <v>0</v>
      </c>
    </row>
    <row r="44" spans="2:14" ht="20.100000000000001" customHeight="1" x14ac:dyDescent="0.25">
      <c r="B44" s="30" t="s">
        <v>32</v>
      </c>
      <c r="C44" s="34">
        <v>0</v>
      </c>
      <c r="D44" s="34">
        <v>0</v>
      </c>
      <c r="E44" s="28">
        <v>0</v>
      </c>
      <c r="F44" s="28">
        <v>0</v>
      </c>
      <c r="G44" s="9">
        <v>0</v>
      </c>
      <c r="H44" s="9">
        <v>0</v>
      </c>
      <c r="I44" s="9">
        <v>0</v>
      </c>
      <c r="J44" s="15">
        <f t="shared" si="2"/>
        <v>0</v>
      </c>
      <c r="K44" s="15">
        <f t="shared" si="0"/>
        <v>0</v>
      </c>
      <c r="L44" s="15">
        <f t="shared" si="1"/>
        <v>0</v>
      </c>
      <c r="M44" s="20">
        <f t="shared" si="3"/>
        <v>0</v>
      </c>
      <c r="N44" s="20">
        <f t="shared" si="4"/>
        <v>0</v>
      </c>
    </row>
    <row r="45" spans="2:14" ht="20.100000000000001" customHeight="1" x14ac:dyDescent="0.25">
      <c r="B45" s="30" t="s">
        <v>33</v>
      </c>
      <c r="C45" s="34">
        <v>0</v>
      </c>
      <c r="D45" s="34">
        <v>0</v>
      </c>
      <c r="E45" s="28">
        <v>0</v>
      </c>
      <c r="F45" s="28">
        <v>0</v>
      </c>
      <c r="G45" s="9">
        <v>0</v>
      </c>
      <c r="H45" s="9">
        <v>0</v>
      </c>
      <c r="I45" s="9">
        <v>0</v>
      </c>
      <c r="J45" s="15">
        <f t="shared" si="2"/>
        <v>0</v>
      </c>
      <c r="K45" s="15">
        <f t="shared" si="0"/>
        <v>0</v>
      </c>
      <c r="L45" s="15">
        <f t="shared" si="1"/>
        <v>0</v>
      </c>
      <c r="M45" s="20">
        <f t="shared" si="3"/>
        <v>0</v>
      </c>
      <c r="N45" s="20">
        <f t="shared" si="4"/>
        <v>0</v>
      </c>
    </row>
    <row r="46" spans="2:14" ht="20.100000000000001" customHeight="1" x14ac:dyDescent="0.25">
      <c r="B46" s="30" t="s">
        <v>34</v>
      </c>
      <c r="C46" s="34">
        <v>0</v>
      </c>
      <c r="D46" s="34">
        <v>0</v>
      </c>
      <c r="E46" s="28">
        <v>0</v>
      </c>
      <c r="F46" s="28">
        <v>0</v>
      </c>
      <c r="G46" s="9">
        <v>0</v>
      </c>
      <c r="H46" s="9">
        <v>0</v>
      </c>
      <c r="I46" s="9">
        <v>0</v>
      </c>
      <c r="J46" s="15">
        <f t="shared" si="2"/>
        <v>0</v>
      </c>
      <c r="K46" s="15">
        <f t="shared" si="0"/>
        <v>0</v>
      </c>
      <c r="L46" s="15">
        <f t="shared" si="1"/>
        <v>0</v>
      </c>
      <c r="M46" s="20">
        <f t="shared" si="3"/>
        <v>0</v>
      </c>
      <c r="N46" s="20">
        <f t="shared" si="4"/>
        <v>0</v>
      </c>
    </row>
    <row r="47" spans="2:14" ht="20.100000000000001" customHeight="1" x14ac:dyDescent="0.25">
      <c r="B47" s="30" t="s">
        <v>35</v>
      </c>
      <c r="C47" s="34">
        <v>0</v>
      </c>
      <c r="D47" s="34">
        <v>0</v>
      </c>
      <c r="E47" s="28">
        <v>0</v>
      </c>
      <c r="F47" s="28">
        <v>0</v>
      </c>
      <c r="G47" s="9">
        <v>0</v>
      </c>
      <c r="H47" s="9">
        <v>0</v>
      </c>
      <c r="I47" s="9">
        <v>0</v>
      </c>
      <c r="J47" s="15">
        <f t="shared" si="2"/>
        <v>0</v>
      </c>
      <c r="K47" s="15">
        <f t="shared" si="0"/>
        <v>0</v>
      </c>
      <c r="L47" s="15">
        <f t="shared" si="1"/>
        <v>0</v>
      </c>
      <c r="M47" s="20">
        <f t="shared" si="3"/>
        <v>0</v>
      </c>
      <c r="N47" s="20">
        <f t="shared" si="4"/>
        <v>0</v>
      </c>
    </row>
    <row r="48" spans="2:14" ht="20.100000000000001" customHeight="1" x14ac:dyDescent="0.25">
      <c r="B48" s="35" t="s">
        <v>36</v>
      </c>
      <c r="C48" s="36">
        <v>0</v>
      </c>
      <c r="D48" s="36">
        <v>0</v>
      </c>
      <c r="E48" s="29">
        <v>0</v>
      </c>
      <c r="F48" s="29">
        <v>0</v>
      </c>
      <c r="G48" s="10">
        <v>0</v>
      </c>
      <c r="H48" s="10">
        <v>0</v>
      </c>
      <c r="I48" s="10">
        <v>0</v>
      </c>
      <c r="J48" s="18">
        <f t="shared" si="2"/>
        <v>0</v>
      </c>
      <c r="K48" s="18">
        <f t="shared" si="0"/>
        <v>0</v>
      </c>
      <c r="L48" s="16">
        <f t="shared" si="1"/>
        <v>0</v>
      </c>
      <c r="M48" s="21">
        <f t="shared" si="3"/>
        <v>0</v>
      </c>
      <c r="N48" s="21">
        <f t="shared" si="4"/>
        <v>0</v>
      </c>
    </row>
    <row r="49" spans="2:14" ht="23.25" customHeight="1" x14ac:dyDescent="0.25">
      <c r="B49" s="12" t="s">
        <v>39</v>
      </c>
      <c r="C49" s="12">
        <f>SUM(C14:C48)</f>
        <v>0</v>
      </c>
      <c r="D49" s="12">
        <f t="shared" ref="D49:I49" si="5">SUM(D14:D48)</f>
        <v>0</v>
      </c>
      <c r="E49" s="25">
        <f t="shared" si="5"/>
        <v>0</v>
      </c>
      <c r="F49" s="25">
        <f t="shared" si="5"/>
        <v>0</v>
      </c>
      <c r="G49" s="12">
        <f t="shared" si="5"/>
        <v>0</v>
      </c>
      <c r="H49" s="12">
        <f t="shared" si="5"/>
        <v>0</v>
      </c>
      <c r="I49" s="12">
        <f t="shared" si="5"/>
        <v>0</v>
      </c>
      <c r="J49" s="17">
        <f t="shared" si="2"/>
        <v>0</v>
      </c>
      <c r="K49" s="17">
        <f t="shared" si="0"/>
        <v>0</v>
      </c>
      <c r="L49" s="17">
        <f t="shared" si="1"/>
        <v>0</v>
      </c>
      <c r="M49" s="22">
        <f t="shared" ref="M49" si="6">SUM(M14:M48)</f>
        <v>0</v>
      </c>
      <c r="N49" s="22">
        <f t="shared" si="4"/>
        <v>0</v>
      </c>
    </row>
    <row r="51" spans="2:14" x14ac:dyDescent="0.2">
      <c r="B51" s="13" t="s">
        <v>58</v>
      </c>
    </row>
  </sheetData>
  <mergeCells count="12">
    <mergeCell ref="M12:M13"/>
    <mergeCell ref="N12:N13"/>
    <mergeCell ref="B2:N6"/>
    <mergeCell ref="J11:L11"/>
    <mergeCell ref="B12:B13"/>
    <mergeCell ref="C12:D12"/>
    <mergeCell ref="E12:E13"/>
    <mergeCell ref="F12:F13"/>
    <mergeCell ref="G12:G13"/>
    <mergeCell ref="H12:H13"/>
    <mergeCell ref="I12:I13"/>
    <mergeCell ref="J12:L12"/>
  </mergeCells>
  <printOptions horizontalCentered="1"/>
  <pageMargins left="0.55000000000000004" right="0.56999999999999995" top="0.46" bottom="0.54" header="0.31496062992125984" footer="0.31496062992125984"/>
  <pageSetup paperSize="9" scale="5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2014-05-15T17:47:18Z</cp:lastPrinted>
  <dcterms:created xsi:type="dcterms:W3CDTF">2011-03-09T14:32:28Z</dcterms:created>
  <dcterms:modified xsi:type="dcterms:W3CDTF">2014-05-15T17:47:20Z</dcterms:modified>
</cp:coreProperties>
</file>