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225" windowWidth="17595" windowHeight="9855"/>
  </bookViews>
  <sheets>
    <sheet name="RO" sheetId="1" r:id="rId1"/>
    <sheet name="RDR" sheetId="4" r:id="rId2"/>
    <sheet name="DYT" sheetId="6" r:id="rId3"/>
    <sheet name="ROOC" sheetId="5" r:id="rId4"/>
    <sheet name="RD" sheetId="7" state="hidden" r:id="rId5"/>
  </sheets>
  <definedNames>
    <definedName name="_xlnm.Print_Area" localSheetId="2">DYT!$B$2:$N$57</definedName>
    <definedName name="_xlnm.Print_Area" localSheetId="4">RD!$B$2:$N$51</definedName>
    <definedName name="_xlnm.Print_Area" localSheetId="1">RDR!$B$2:$N$57</definedName>
    <definedName name="_xlnm.Print_Area" localSheetId="0">RO!$B$2:$N$56</definedName>
    <definedName name="_xlnm.Print_Area" localSheetId="3">ROOC!$B$2:$N$50</definedName>
  </definedNames>
  <calcPr calcId="145621"/>
</workbook>
</file>

<file path=xl/calcChain.xml><?xml version="1.0" encoding="utf-8"?>
<calcChain xmlns="http://schemas.openxmlformats.org/spreadsheetml/2006/main">
  <c r="E43" i="5" l="1"/>
  <c r="K43" i="5" s="1"/>
  <c r="E47" i="6"/>
  <c r="F47" i="6" s="1"/>
  <c r="E46" i="6"/>
  <c r="F46" i="6" s="1"/>
  <c r="E45" i="6"/>
  <c r="F45" i="6" s="1"/>
  <c r="E44" i="6"/>
  <c r="F44" i="6" s="1"/>
  <c r="E43" i="6"/>
  <c r="F43" i="6" s="1"/>
  <c r="E42" i="6"/>
  <c r="F42" i="6" s="1"/>
  <c r="N42" i="6" s="1"/>
  <c r="E41" i="6"/>
  <c r="F41" i="6" s="1"/>
  <c r="N41" i="6" s="1"/>
  <c r="E40" i="6"/>
  <c r="F40" i="6" s="1"/>
  <c r="E39" i="6"/>
  <c r="F39" i="6" s="1"/>
  <c r="E38" i="6"/>
  <c r="F38" i="6" s="1"/>
  <c r="E37" i="6"/>
  <c r="F37" i="6" s="1"/>
  <c r="E36" i="6"/>
  <c r="F36" i="6" s="1"/>
  <c r="E35" i="6"/>
  <c r="F35" i="6" s="1"/>
  <c r="E34" i="6"/>
  <c r="F34" i="6" s="1"/>
  <c r="E33" i="6"/>
  <c r="F33" i="6" s="1"/>
  <c r="E32" i="6"/>
  <c r="F32" i="6" s="1"/>
  <c r="E31" i="6"/>
  <c r="F31" i="6" s="1"/>
  <c r="E30" i="6"/>
  <c r="F30" i="6" s="1"/>
  <c r="E29" i="6"/>
  <c r="F29" i="6" s="1"/>
  <c r="E28" i="6"/>
  <c r="F28" i="6" s="1"/>
  <c r="E27" i="6"/>
  <c r="F27" i="6" s="1"/>
  <c r="E26" i="6"/>
  <c r="F26" i="6" s="1"/>
  <c r="E25" i="6"/>
  <c r="F25" i="6" s="1"/>
  <c r="E24" i="6"/>
  <c r="F24" i="6" s="1"/>
  <c r="E23" i="6"/>
  <c r="F23" i="6" s="1"/>
  <c r="E22" i="6"/>
  <c r="F22" i="6" s="1"/>
  <c r="E21" i="6"/>
  <c r="F21" i="6" s="1"/>
  <c r="E20" i="6"/>
  <c r="F20" i="6" s="1"/>
  <c r="E19" i="6"/>
  <c r="F19" i="6" s="1"/>
  <c r="E18" i="6"/>
  <c r="F18" i="6" s="1"/>
  <c r="E17" i="6"/>
  <c r="F17" i="6" s="1"/>
  <c r="E16" i="6"/>
  <c r="F16" i="6" s="1"/>
  <c r="E15" i="6"/>
  <c r="F15" i="6" s="1"/>
  <c r="E14" i="6"/>
  <c r="F14" i="6" s="1"/>
  <c r="E47" i="4"/>
  <c r="F47" i="4" s="1"/>
  <c r="F46" i="4"/>
  <c r="E46" i="4"/>
  <c r="E45" i="4"/>
  <c r="F45" i="4" s="1"/>
  <c r="E44" i="4"/>
  <c r="F44" i="4" s="1"/>
  <c r="E43" i="4"/>
  <c r="K43" i="4" s="1"/>
  <c r="E42" i="4"/>
  <c r="F42" i="4" s="1"/>
  <c r="N42" i="4" s="1"/>
  <c r="E41" i="4"/>
  <c r="M41" i="4" s="1"/>
  <c r="F40" i="4"/>
  <c r="E40" i="4"/>
  <c r="E39" i="4"/>
  <c r="F39" i="4" s="1"/>
  <c r="E38" i="4"/>
  <c r="F38" i="4" s="1"/>
  <c r="E37" i="4"/>
  <c r="F37" i="4" s="1"/>
  <c r="E36" i="4"/>
  <c r="F36" i="4" s="1"/>
  <c r="E35" i="4"/>
  <c r="F35" i="4" s="1"/>
  <c r="E34" i="4"/>
  <c r="F34" i="4" s="1"/>
  <c r="E33" i="4"/>
  <c r="F33" i="4" s="1"/>
  <c r="F32" i="4"/>
  <c r="E32" i="4"/>
  <c r="E31" i="4"/>
  <c r="F31" i="4" s="1"/>
  <c r="F30" i="4"/>
  <c r="E30" i="4"/>
  <c r="E29" i="4"/>
  <c r="F29" i="4" s="1"/>
  <c r="E28" i="4"/>
  <c r="F28" i="4" s="1"/>
  <c r="E27" i="4"/>
  <c r="F27" i="4" s="1"/>
  <c r="E26" i="4"/>
  <c r="F26" i="4" s="1"/>
  <c r="E25" i="4"/>
  <c r="F25" i="4" s="1"/>
  <c r="F24" i="4"/>
  <c r="E24" i="4"/>
  <c r="E23" i="4"/>
  <c r="F23" i="4" s="1"/>
  <c r="F22" i="4"/>
  <c r="E22" i="4"/>
  <c r="E21" i="4"/>
  <c r="F21" i="4" s="1"/>
  <c r="E20" i="4"/>
  <c r="F20" i="4" s="1"/>
  <c r="E19" i="4"/>
  <c r="F19" i="4" s="1"/>
  <c r="E18" i="4"/>
  <c r="F18" i="4" s="1"/>
  <c r="E17" i="4"/>
  <c r="F17" i="4" s="1"/>
  <c r="F16" i="4"/>
  <c r="E16" i="4"/>
  <c r="E15" i="4"/>
  <c r="F15" i="4" s="1"/>
  <c r="E14" i="4"/>
  <c r="F14" i="4" s="1"/>
  <c r="N43" i="1"/>
  <c r="N35" i="1"/>
  <c r="N27" i="1"/>
  <c r="N19" i="1"/>
  <c r="E47" i="1"/>
  <c r="F47" i="1" s="1"/>
  <c r="F46" i="1"/>
  <c r="N46" i="1" s="1"/>
  <c r="E46" i="1"/>
  <c r="E45" i="1"/>
  <c r="F45" i="1" s="1"/>
  <c r="F44" i="1"/>
  <c r="E44" i="1"/>
  <c r="N44" i="1" s="1"/>
  <c r="E43" i="1"/>
  <c r="F43" i="1" s="1"/>
  <c r="F42" i="1"/>
  <c r="E42" i="1"/>
  <c r="N42" i="1" s="1"/>
  <c r="E41" i="1"/>
  <c r="F41" i="1" s="1"/>
  <c r="E40" i="1"/>
  <c r="E39" i="1"/>
  <c r="F39" i="1" s="1"/>
  <c r="F38" i="1"/>
  <c r="N38" i="1" s="1"/>
  <c r="E38" i="1"/>
  <c r="E37" i="1"/>
  <c r="F37" i="1" s="1"/>
  <c r="F36" i="1"/>
  <c r="E36" i="1"/>
  <c r="N36" i="1" s="1"/>
  <c r="E35" i="1"/>
  <c r="F35" i="1" s="1"/>
  <c r="F34" i="1"/>
  <c r="E34" i="1"/>
  <c r="N34" i="1" s="1"/>
  <c r="E33" i="1"/>
  <c r="F33" i="1" s="1"/>
  <c r="E32" i="1"/>
  <c r="E31" i="1"/>
  <c r="F31" i="1" s="1"/>
  <c r="F30" i="1"/>
  <c r="N30" i="1" s="1"/>
  <c r="E30" i="1"/>
  <c r="E29" i="1"/>
  <c r="F29" i="1" s="1"/>
  <c r="F28" i="1"/>
  <c r="E28" i="1"/>
  <c r="N28" i="1" s="1"/>
  <c r="E27" i="1"/>
  <c r="F27" i="1" s="1"/>
  <c r="F26" i="1"/>
  <c r="E26" i="1"/>
  <c r="N26" i="1" s="1"/>
  <c r="E25" i="1"/>
  <c r="F25" i="1" s="1"/>
  <c r="E24" i="1"/>
  <c r="E23" i="1"/>
  <c r="F23" i="1" s="1"/>
  <c r="F22" i="1"/>
  <c r="N22" i="1" s="1"/>
  <c r="E22" i="1"/>
  <c r="E21" i="1"/>
  <c r="F21" i="1" s="1"/>
  <c r="F20" i="1"/>
  <c r="E20" i="1"/>
  <c r="N20" i="1" s="1"/>
  <c r="E19" i="1"/>
  <c r="F19" i="1" s="1"/>
  <c r="F18" i="1"/>
  <c r="E18" i="1"/>
  <c r="N18" i="1" s="1"/>
  <c r="E17" i="1"/>
  <c r="F17" i="1" s="1"/>
  <c r="E16" i="1"/>
  <c r="E15" i="1"/>
  <c r="F15" i="1" s="1"/>
  <c r="E14" i="1"/>
  <c r="M14" i="1" s="1"/>
  <c r="N42" i="5"/>
  <c r="M42" i="5"/>
  <c r="L42" i="5"/>
  <c r="K42" i="5"/>
  <c r="J42" i="5"/>
  <c r="N41" i="5"/>
  <c r="M41" i="5"/>
  <c r="L41" i="5"/>
  <c r="K41" i="5"/>
  <c r="J41" i="5"/>
  <c r="N40" i="5"/>
  <c r="M40" i="5"/>
  <c r="L40" i="5"/>
  <c r="K40" i="5"/>
  <c r="J40" i="5"/>
  <c r="K43" i="6"/>
  <c r="M42" i="6"/>
  <c r="L42" i="6"/>
  <c r="K42" i="6"/>
  <c r="J42" i="6"/>
  <c r="M41" i="6"/>
  <c r="L41" i="6"/>
  <c r="K41" i="6"/>
  <c r="J41" i="6"/>
  <c r="L43" i="4"/>
  <c r="M42" i="4"/>
  <c r="K42" i="4"/>
  <c r="J42" i="4"/>
  <c r="K41" i="4"/>
  <c r="M44" i="1"/>
  <c r="L44" i="1"/>
  <c r="K44" i="1"/>
  <c r="J44" i="1"/>
  <c r="M43" i="1"/>
  <c r="L43" i="1"/>
  <c r="K43" i="1"/>
  <c r="J43" i="1"/>
  <c r="M42" i="1"/>
  <c r="L42" i="1"/>
  <c r="K42" i="1"/>
  <c r="J42" i="1"/>
  <c r="M41" i="1"/>
  <c r="L41" i="1"/>
  <c r="K41" i="1"/>
  <c r="J41" i="1"/>
  <c r="M40" i="1"/>
  <c r="L40" i="1"/>
  <c r="K40" i="1"/>
  <c r="J40" i="1"/>
  <c r="C48" i="1"/>
  <c r="D48" i="1"/>
  <c r="L43" i="5" l="1"/>
  <c r="F43" i="5"/>
  <c r="N43" i="5" s="1"/>
  <c r="J43" i="5"/>
  <c r="M43" i="5"/>
  <c r="M43" i="6"/>
  <c r="J43" i="6"/>
  <c r="N43" i="6"/>
  <c r="L43" i="6"/>
  <c r="J41" i="4"/>
  <c r="L42" i="4"/>
  <c r="M43" i="4"/>
  <c r="L41" i="4"/>
  <c r="J43" i="4"/>
  <c r="N43" i="4"/>
  <c r="F41" i="4"/>
  <c r="N41" i="4" s="1"/>
  <c r="F43" i="4"/>
  <c r="N32" i="1"/>
  <c r="F14" i="1"/>
  <c r="F16" i="1"/>
  <c r="N16" i="1" s="1"/>
  <c r="F24" i="1"/>
  <c r="N24" i="1" s="1"/>
  <c r="F32" i="1"/>
  <c r="F40" i="1"/>
  <c r="N40" i="1" s="1"/>
  <c r="N17" i="1"/>
  <c r="N21" i="1"/>
  <c r="N25" i="1"/>
  <c r="N29" i="1"/>
  <c r="N33" i="1"/>
  <c r="N37" i="1"/>
  <c r="N41" i="1"/>
  <c r="N45" i="1"/>
  <c r="N15" i="1"/>
  <c r="N23" i="1"/>
  <c r="N31" i="1"/>
  <c r="N39" i="1"/>
  <c r="N47" i="1"/>
  <c r="N46" i="4"/>
  <c r="M46" i="4"/>
  <c r="L46" i="4"/>
  <c r="K46" i="4"/>
  <c r="J46" i="4"/>
  <c r="N46" i="6"/>
  <c r="M46" i="6"/>
  <c r="L46" i="6"/>
  <c r="K46" i="6"/>
  <c r="J46" i="6"/>
  <c r="N46" i="5"/>
  <c r="M46" i="5"/>
  <c r="L46" i="5"/>
  <c r="K46" i="5"/>
  <c r="J46" i="5"/>
  <c r="E48" i="1" l="1"/>
  <c r="F48" i="1"/>
  <c r="D48" i="6" l="1"/>
  <c r="C48" i="6"/>
  <c r="I49" i="7" l="1"/>
  <c r="H49" i="7"/>
  <c r="G49" i="7"/>
  <c r="F49" i="7"/>
  <c r="E49" i="7"/>
  <c r="D49" i="7"/>
  <c r="C49" i="7"/>
  <c r="N48" i="7"/>
  <c r="M48" i="7"/>
  <c r="L48" i="7"/>
  <c r="K48" i="7"/>
  <c r="J48" i="7"/>
  <c r="N47" i="7"/>
  <c r="M47" i="7"/>
  <c r="L47" i="7"/>
  <c r="K47" i="7"/>
  <c r="J47" i="7"/>
  <c r="N46" i="7"/>
  <c r="M46" i="7"/>
  <c r="L46" i="7"/>
  <c r="K46" i="7"/>
  <c r="J46" i="7"/>
  <c r="N45" i="7"/>
  <c r="M45" i="7"/>
  <c r="L45" i="7"/>
  <c r="K45" i="7"/>
  <c r="J45" i="7"/>
  <c r="N44" i="7"/>
  <c r="M44" i="7"/>
  <c r="L44" i="7"/>
  <c r="K44" i="7"/>
  <c r="J44" i="7"/>
  <c r="N43" i="7"/>
  <c r="M43" i="7"/>
  <c r="L43" i="7"/>
  <c r="K43" i="7"/>
  <c r="J43" i="7"/>
  <c r="N42" i="7"/>
  <c r="M42" i="7"/>
  <c r="L42" i="7"/>
  <c r="K42" i="7"/>
  <c r="J42" i="7"/>
  <c r="N41" i="7"/>
  <c r="M41" i="7"/>
  <c r="L41" i="7"/>
  <c r="K41" i="7"/>
  <c r="J41" i="7"/>
  <c r="N40" i="7"/>
  <c r="M40" i="7"/>
  <c r="L40" i="7"/>
  <c r="K40" i="7"/>
  <c r="J40" i="7"/>
  <c r="N39" i="7"/>
  <c r="M39" i="7"/>
  <c r="L39" i="7"/>
  <c r="K39" i="7"/>
  <c r="J39" i="7"/>
  <c r="N38" i="7"/>
  <c r="M38" i="7"/>
  <c r="L38" i="7"/>
  <c r="K38" i="7"/>
  <c r="J38" i="7"/>
  <c r="N37" i="7"/>
  <c r="M37" i="7"/>
  <c r="L37" i="7"/>
  <c r="K37" i="7"/>
  <c r="J37" i="7"/>
  <c r="N36" i="7"/>
  <c r="M36" i="7"/>
  <c r="L36" i="7"/>
  <c r="K36" i="7"/>
  <c r="J36" i="7"/>
  <c r="N35" i="7"/>
  <c r="M35" i="7"/>
  <c r="L35" i="7"/>
  <c r="K35" i="7"/>
  <c r="J35" i="7"/>
  <c r="N34" i="7"/>
  <c r="M34" i="7"/>
  <c r="L34" i="7"/>
  <c r="K34" i="7"/>
  <c r="J34" i="7"/>
  <c r="N33" i="7"/>
  <c r="M33" i="7"/>
  <c r="L33" i="7"/>
  <c r="K33" i="7"/>
  <c r="J33" i="7"/>
  <c r="N32" i="7"/>
  <c r="M32" i="7"/>
  <c r="L32" i="7"/>
  <c r="K32" i="7"/>
  <c r="J32" i="7"/>
  <c r="N31" i="7"/>
  <c r="M31" i="7"/>
  <c r="L31" i="7"/>
  <c r="K31" i="7"/>
  <c r="J31" i="7"/>
  <c r="N30" i="7"/>
  <c r="M30" i="7"/>
  <c r="L30" i="7"/>
  <c r="K30" i="7"/>
  <c r="J30" i="7"/>
  <c r="N29" i="7"/>
  <c r="M29" i="7"/>
  <c r="L29" i="7"/>
  <c r="K29" i="7"/>
  <c r="J29" i="7"/>
  <c r="N28" i="7"/>
  <c r="M28" i="7"/>
  <c r="L28" i="7"/>
  <c r="K28" i="7"/>
  <c r="J28" i="7"/>
  <c r="N27" i="7"/>
  <c r="M27" i="7"/>
  <c r="L27" i="7"/>
  <c r="K27" i="7"/>
  <c r="J27" i="7"/>
  <c r="N26" i="7"/>
  <c r="M26" i="7"/>
  <c r="L26" i="7"/>
  <c r="K26" i="7"/>
  <c r="J26" i="7"/>
  <c r="N25" i="7"/>
  <c r="M25" i="7"/>
  <c r="L25" i="7"/>
  <c r="K25" i="7"/>
  <c r="J25" i="7"/>
  <c r="N24" i="7"/>
  <c r="M24" i="7"/>
  <c r="L24" i="7"/>
  <c r="K24" i="7"/>
  <c r="J24" i="7"/>
  <c r="N23" i="7"/>
  <c r="M23" i="7"/>
  <c r="L23" i="7"/>
  <c r="K23" i="7"/>
  <c r="J23" i="7"/>
  <c r="N22" i="7"/>
  <c r="M22" i="7"/>
  <c r="L22" i="7"/>
  <c r="K22" i="7"/>
  <c r="J22" i="7"/>
  <c r="N21" i="7"/>
  <c r="M21" i="7"/>
  <c r="L21" i="7"/>
  <c r="K21" i="7"/>
  <c r="J21" i="7"/>
  <c r="N20" i="7"/>
  <c r="M20" i="7"/>
  <c r="L20" i="7"/>
  <c r="K20" i="7"/>
  <c r="J20" i="7"/>
  <c r="N19" i="7"/>
  <c r="M19" i="7"/>
  <c r="L19" i="7"/>
  <c r="K19" i="7"/>
  <c r="J19" i="7"/>
  <c r="N18" i="7"/>
  <c r="M18" i="7"/>
  <c r="L18" i="7"/>
  <c r="K18" i="7"/>
  <c r="J18" i="7"/>
  <c r="N17" i="7"/>
  <c r="M17" i="7"/>
  <c r="L17" i="7"/>
  <c r="K17" i="7"/>
  <c r="J17" i="7"/>
  <c r="N16" i="7"/>
  <c r="M16" i="7"/>
  <c r="L16" i="7"/>
  <c r="K16" i="7"/>
  <c r="J16" i="7"/>
  <c r="N15" i="7"/>
  <c r="M15" i="7"/>
  <c r="L15" i="7"/>
  <c r="K15" i="7"/>
  <c r="J15" i="7"/>
  <c r="N14" i="7"/>
  <c r="M14" i="7"/>
  <c r="L14" i="7"/>
  <c r="K14" i="7"/>
  <c r="J14" i="7"/>
  <c r="G48" i="1"/>
  <c r="H48" i="1"/>
  <c r="I48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5" i="1"/>
  <c r="J46" i="1"/>
  <c r="J47" i="1"/>
  <c r="I48" i="6"/>
  <c r="H48" i="6"/>
  <c r="G48" i="6"/>
  <c r="F48" i="6"/>
  <c r="E48" i="6"/>
  <c r="N47" i="6"/>
  <c r="M47" i="6"/>
  <c r="L47" i="6"/>
  <c r="K47" i="6"/>
  <c r="J47" i="6"/>
  <c r="N45" i="6"/>
  <c r="M45" i="6"/>
  <c r="L45" i="6"/>
  <c r="K45" i="6"/>
  <c r="J45" i="6"/>
  <c r="N44" i="6"/>
  <c r="M44" i="6"/>
  <c r="L44" i="6"/>
  <c r="K44" i="6"/>
  <c r="J44" i="6"/>
  <c r="N40" i="6"/>
  <c r="M40" i="6"/>
  <c r="L40" i="6"/>
  <c r="K40" i="6"/>
  <c r="J40" i="6"/>
  <c r="N39" i="6"/>
  <c r="M39" i="6"/>
  <c r="L39" i="6"/>
  <c r="K39" i="6"/>
  <c r="J39" i="6"/>
  <c r="N38" i="6"/>
  <c r="M38" i="6"/>
  <c r="L38" i="6"/>
  <c r="K38" i="6"/>
  <c r="J38" i="6"/>
  <c r="N37" i="6"/>
  <c r="M37" i="6"/>
  <c r="L37" i="6"/>
  <c r="K37" i="6"/>
  <c r="J37" i="6"/>
  <c r="N36" i="6"/>
  <c r="M36" i="6"/>
  <c r="L36" i="6"/>
  <c r="K36" i="6"/>
  <c r="J36" i="6"/>
  <c r="N35" i="6"/>
  <c r="M35" i="6"/>
  <c r="L35" i="6"/>
  <c r="K35" i="6"/>
  <c r="J35" i="6"/>
  <c r="N34" i="6"/>
  <c r="M34" i="6"/>
  <c r="L34" i="6"/>
  <c r="K34" i="6"/>
  <c r="J34" i="6"/>
  <c r="N33" i="6"/>
  <c r="M33" i="6"/>
  <c r="L33" i="6"/>
  <c r="K33" i="6"/>
  <c r="J33" i="6"/>
  <c r="N32" i="6"/>
  <c r="M32" i="6"/>
  <c r="L32" i="6"/>
  <c r="K32" i="6"/>
  <c r="J32" i="6"/>
  <c r="N31" i="6"/>
  <c r="M31" i="6"/>
  <c r="L31" i="6"/>
  <c r="K31" i="6"/>
  <c r="J31" i="6"/>
  <c r="N30" i="6"/>
  <c r="M30" i="6"/>
  <c r="L30" i="6"/>
  <c r="K30" i="6"/>
  <c r="J30" i="6"/>
  <c r="N29" i="6"/>
  <c r="M29" i="6"/>
  <c r="L29" i="6"/>
  <c r="K29" i="6"/>
  <c r="J29" i="6"/>
  <c r="N28" i="6"/>
  <c r="M28" i="6"/>
  <c r="L28" i="6"/>
  <c r="K28" i="6"/>
  <c r="J28" i="6"/>
  <c r="N27" i="6"/>
  <c r="M27" i="6"/>
  <c r="L27" i="6"/>
  <c r="K27" i="6"/>
  <c r="J27" i="6"/>
  <c r="N26" i="6"/>
  <c r="M26" i="6"/>
  <c r="L26" i="6"/>
  <c r="K26" i="6"/>
  <c r="J26" i="6"/>
  <c r="N25" i="6"/>
  <c r="M25" i="6"/>
  <c r="L25" i="6"/>
  <c r="K25" i="6"/>
  <c r="J25" i="6"/>
  <c r="N24" i="6"/>
  <c r="M24" i="6"/>
  <c r="L24" i="6"/>
  <c r="K24" i="6"/>
  <c r="J24" i="6"/>
  <c r="N23" i="6"/>
  <c r="M23" i="6"/>
  <c r="L23" i="6"/>
  <c r="K23" i="6"/>
  <c r="J23" i="6"/>
  <c r="N22" i="6"/>
  <c r="M22" i="6"/>
  <c r="L22" i="6"/>
  <c r="K22" i="6"/>
  <c r="J22" i="6"/>
  <c r="N21" i="6"/>
  <c r="M21" i="6"/>
  <c r="L21" i="6"/>
  <c r="K21" i="6"/>
  <c r="J21" i="6"/>
  <c r="N20" i="6"/>
  <c r="M20" i="6"/>
  <c r="L20" i="6"/>
  <c r="K20" i="6"/>
  <c r="J20" i="6"/>
  <c r="N19" i="6"/>
  <c r="M19" i="6"/>
  <c r="L19" i="6"/>
  <c r="K19" i="6"/>
  <c r="J19" i="6"/>
  <c r="N18" i="6"/>
  <c r="M18" i="6"/>
  <c r="L18" i="6"/>
  <c r="K18" i="6"/>
  <c r="J18" i="6"/>
  <c r="N17" i="6"/>
  <c r="M17" i="6"/>
  <c r="L17" i="6"/>
  <c r="K17" i="6"/>
  <c r="J17" i="6"/>
  <c r="N16" i="6"/>
  <c r="M16" i="6"/>
  <c r="L16" i="6"/>
  <c r="K16" i="6"/>
  <c r="J16" i="6"/>
  <c r="N15" i="6"/>
  <c r="M15" i="6"/>
  <c r="L15" i="6"/>
  <c r="K15" i="6"/>
  <c r="J15" i="6"/>
  <c r="N14" i="6"/>
  <c r="M14" i="6"/>
  <c r="L14" i="6"/>
  <c r="K14" i="6"/>
  <c r="J14" i="6"/>
  <c r="I48" i="5"/>
  <c r="H48" i="5"/>
  <c r="G48" i="5"/>
  <c r="F48" i="5"/>
  <c r="E48" i="5"/>
  <c r="D48" i="5"/>
  <c r="C48" i="5"/>
  <c r="N47" i="5"/>
  <c r="M47" i="5"/>
  <c r="L47" i="5"/>
  <c r="K47" i="5"/>
  <c r="J47" i="5"/>
  <c r="N45" i="5"/>
  <c r="M45" i="5"/>
  <c r="L45" i="5"/>
  <c r="K45" i="5"/>
  <c r="J45" i="5"/>
  <c r="N44" i="5"/>
  <c r="M44" i="5"/>
  <c r="L44" i="5"/>
  <c r="K44" i="5"/>
  <c r="J44" i="5"/>
  <c r="N39" i="5"/>
  <c r="M39" i="5"/>
  <c r="L39" i="5"/>
  <c r="K39" i="5"/>
  <c r="J39" i="5"/>
  <c r="N38" i="5"/>
  <c r="M38" i="5"/>
  <c r="L38" i="5"/>
  <c r="K38" i="5"/>
  <c r="J38" i="5"/>
  <c r="N37" i="5"/>
  <c r="M37" i="5"/>
  <c r="L37" i="5"/>
  <c r="K37" i="5"/>
  <c r="J37" i="5"/>
  <c r="N36" i="5"/>
  <c r="M36" i="5"/>
  <c r="L36" i="5"/>
  <c r="K36" i="5"/>
  <c r="J36" i="5"/>
  <c r="N35" i="5"/>
  <c r="M35" i="5"/>
  <c r="L35" i="5"/>
  <c r="K35" i="5"/>
  <c r="J35" i="5"/>
  <c r="N34" i="5"/>
  <c r="M34" i="5"/>
  <c r="L34" i="5"/>
  <c r="K34" i="5"/>
  <c r="J34" i="5"/>
  <c r="N33" i="5"/>
  <c r="M33" i="5"/>
  <c r="L33" i="5"/>
  <c r="K33" i="5"/>
  <c r="J33" i="5"/>
  <c r="N32" i="5"/>
  <c r="M32" i="5"/>
  <c r="L32" i="5"/>
  <c r="K32" i="5"/>
  <c r="J32" i="5"/>
  <c r="N31" i="5"/>
  <c r="M31" i="5"/>
  <c r="L31" i="5"/>
  <c r="K31" i="5"/>
  <c r="J31" i="5"/>
  <c r="N30" i="5"/>
  <c r="M30" i="5"/>
  <c r="L30" i="5"/>
  <c r="K30" i="5"/>
  <c r="J30" i="5"/>
  <c r="N29" i="5"/>
  <c r="M29" i="5"/>
  <c r="L29" i="5"/>
  <c r="K29" i="5"/>
  <c r="J29" i="5"/>
  <c r="N28" i="5"/>
  <c r="M28" i="5"/>
  <c r="L28" i="5"/>
  <c r="K28" i="5"/>
  <c r="J28" i="5"/>
  <c r="N27" i="5"/>
  <c r="M27" i="5"/>
  <c r="L27" i="5"/>
  <c r="K27" i="5"/>
  <c r="J27" i="5"/>
  <c r="N26" i="5"/>
  <c r="M26" i="5"/>
  <c r="L26" i="5"/>
  <c r="K26" i="5"/>
  <c r="J26" i="5"/>
  <c r="N25" i="5"/>
  <c r="M25" i="5"/>
  <c r="L25" i="5"/>
  <c r="K25" i="5"/>
  <c r="J25" i="5"/>
  <c r="N24" i="5"/>
  <c r="M24" i="5"/>
  <c r="L24" i="5"/>
  <c r="K24" i="5"/>
  <c r="J24" i="5"/>
  <c r="N23" i="5"/>
  <c r="M23" i="5"/>
  <c r="L23" i="5"/>
  <c r="K23" i="5"/>
  <c r="J23" i="5"/>
  <c r="N22" i="5"/>
  <c r="M22" i="5"/>
  <c r="L22" i="5"/>
  <c r="K22" i="5"/>
  <c r="J22" i="5"/>
  <c r="N21" i="5"/>
  <c r="M21" i="5"/>
  <c r="L21" i="5"/>
  <c r="K21" i="5"/>
  <c r="J21" i="5"/>
  <c r="N20" i="5"/>
  <c r="M20" i="5"/>
  <c r="L20" i="5"/>
  <c r="K20" i="5"/>
  <c r="J20" i="5"/>
  <c r="N19" i="5"/>
  <c r="M19" i="5"/>
  <c r="L19" i="5"/>
  <c r="K19" i="5"/>
  <c r="J19" i="5"/>
  <c r="N18" i="5"/>
  <c r="M18" i="5"/>
  <c r="L18" i="5"/>
  <c r="K18" i="5"/>
  <c r="J18" i="5"/>
  <c r="N17" i="5"/>
  <c r="M17" i="5"/>
  <c r="L17" i="5"/>
  <c r="K17" i="5"/>
  <c r="J17" i="5"/>
  <c r="N16" i="5"/>
  <c r="M16" i="5"/>
  <c r="L16" i="5"/>
  <c r="K16" i="5"/>
  <c r="J16" i="5"/>
  <c r="N15" i="5"/>
  <c r="M15" i="5"/>
  <c r="L15" i="5"/>
  <c r="K15" i="5"/>
  <c r="J15" i="5"/>
  <c r="N14" i="5"/>
  <c r="M14" i="5"/>
  <c r="L14" i="5"/>
  <c r="K14" i="5"/>
  <c r="J14" i="5"/>
  <c r="I48" i="4"/>
  <c r="H48" i="4"/>
  <c r="G48" i="4"/>
  <c r="F48" i="4"/>
  <c r="E48" i="4"/>
  <c r="D48" i="4"/>
  <c r="C48" i="4"/>
  <c r="N47" i="4"/>
  <c r="M47" i="4"/>
  <c r="L47" i="4"/>
  <c r="K47" i="4"/>
  <c r="J47" i="4"/>
  <c r="N45" i="4"/>
  <c r="M45" i="4"/>
  <c r="L45" i="4"/>
  <c r="K45" i="4"/>
  <c r="J45" i="4"/>
  <c r="N44" i="4"/>
  <c r="M44" i="4"/>
  <c r="L44" i="4"/>
  <c r="K44" i="4"/>
  <c r="J44" i="4"/>
  <c r="N40" i="4"/>
  <c r="M40" i="4"/>
  <c r="L40" i="4"/>
  <c r="K40" i="4"/>
  <c r="J40" i="4"/>
  <c r="N39" i="4"/>
  <c r="M39" i="4"/>
  <c r="L39" i="4"/>
  <c r="K39" i="4"/>
  <c r="J39" i="4"/>
  <c r="N38" i="4"/>
  <c r="M38" i="4"/>
  <c r="L38" i="4"/>
  <c r="K38" i="4"/>
  <c r="J38" i="4"/>
  <c r="N37" i="4"/>
  <c r="M37" i="4"/>
  <c r="L37" i="4"/>
  <c r="K37" i="4"/>
  <c r="J37" i="4"/>
  <c r="N36" i="4"/>
  <c r="M36" i="4"/>
  <c r="L36" i="4"/>
  <c r="K36" i="4"/>
  <c r="J36" i="4"/>
  <c r="N35" i="4"/>
  <c r="M35" i="4"/>
  <c r="L35" i="4"/>
  <c r="K35" i="4"/>
  <c r="J35" i="4"/>
  <c r="N34" i="4"/>
  <c r="M34" i="4"/>
  <c r="L34" i="4"/>
  <c r="K34" i="4"/>
  <c r="J34" i="4"/>
  <c r="N33" i="4"/>
  <c r="M33" i="4"/>
  <c r="L33" i="4"/>
  <c r="K33" i="4"/>
  <c r="J33" i="4"/>
  <c r="N32" i="4"/>
  <c r="M32" i="4"/>
  <c r="L32" i="4"/>
  <c r="K32" i="4"/>
  <c r="J32" i="4"/>
  <c r="N31" i="4"/>
  <c r="M31" i="4"/>
  <c r="L31" i="4"/>
  <c r="K31" i="4"/>
  <c r="J31" i="4"/>
  <c r="N30" i="4"/>
  <c r="M30" i="4"/>
  <c r="L30" i="4"/>
  <c r="K30" i="4"/>
  <c r="J30" i="4"/>
  <c r="N29" i="4"/>
  <c r="M29" i="4"/>
  <c r="L29" i="4"/>
  <c r="K29" i="4"/>
  <c r="J29" i="4"/>
  <c r="N28" i="4"/>
  <c r="M28" i="4"/>
  <c r="L28" i="4"/>
  <c r="K28" i="4"/>
  <c r="J28" i="4"/>
  <c r="N27" i="4"/>
  <c r="M27" i="4"/>
  <c r="L27" i="4"/>
  <c r="K27" i="4"/>
  <c r="J27" i="4"/>
  <c r="N26" i="4"/>
  <c r="M26" i="4"/>
  <c r="L26" i="4"/>
  <c r="K26" i="4"/>
  <c r="J26" i="4"/>
  <c r="N25" i="4"/>
  <c r="M25" i="4"/>
  <c r="L25" i="4"/>
  <c r="K25" i="4"/>
  <c r="J25" i="4"/>
  <c r="N24" i="4"/>
  <c r="M24" i="4"/>
  <c r="L24" i="4"/>
  <c r="K24" i="4"/>
  <c r="J24" i="4"/>
  <c r="N23" i="4"/>
  <c r="M23" i="4"/>
  <c r="L23" i="4"/>
  <c r="K23" i="4"/>
  <c r="J23" i="4"/>
  <c r="N22" i="4"/>
  <c r="M22" i="4"/>
  <c r="L22" i="4"/>
  <c r="K22" i="4"/>
  <c r="J22" i="4"/>
  <c r="N21" i="4"/>
  <c r="M21" i="4"/>
  <c r="L21" i="4"/>
  <c r="K21" i="4"/>
  <c r="J21" i="4"/>
  <c r="N20" i="4"/>
  <c r="M20" i="4"/>
  <c r="L20" i="4"/>
  <c r="K20" i="4"/>
  <c r="J20" i="4"/>
  <c r="N19" i="4"/>
  <c r="M19" i="4"/>
  <c r="L19" i="4"/>
  <c r="K19" i="4"/>
  <c r="J19" i="4"/>
  <c r="N18" i="4"/>
  <c r="M18" i="4"/>
  <c r="L18" i="4"/>
  <c r="K18" i="4"/>
  <c r="J18" i="4"/>
  <c r="N17" i="4"/>
  <c r="M17" i="4"/>
  <c r="L17" i="4"/>
  <c r="K17" i="4"/>
  <c r="J17" i="4"/>
  <c r="N16" i="4"/>
  <c r="M16" i="4"/>
  <c r="L16" i="4"/>
  <c r="K16" i="4"/>
  <c r="J16" i="4"/>
  <c r="N15" i="4"/>
  <c r="M15" i="4"/>
  <c r="L15" i="4"/>
  <c r="K15" i="4"/>
  <c r="J15" i="4"/>
  <c r="N14" i="4"/>
  <c r="M14" i="4"/>
  <c r="L14" i="4"/>
  <c r="K14" i="4"/>
  <c r="J14" i="4"/>
  <c r="N14" i="1"/>
  <c r="M47" i="1"/>
  <c r="M46" i="1"/>
  <c r="M45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L47" i="1"/>
  <c r="K47" i="1"/>
  <c r="L46" i="1"/>
  <c r="K46" i="1"/>
  <c r="L45" i="1"/>
  <c r="K45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N49" i="7" l="1"/>
  <c r="M49" i="7"/>
  <c r="J49" i="7"/>
  <c r="L49" i="7"/>
  <c r="K49" i="7"/>
  <c r="M48" i="1"/>
  <c r="M48" i="5"/>
  <c r="M48" i="6"/>
  <c r="N48" i="6"/>
  <c r="K48" i="6"/>
  <c r="J48" i="6"/>
  <c r="L48" i="6"/>
  <c r="J48" i="5"/>
  <c r="L48" i="5"/>
  <c r="N48" i="5"/>
  <c r="K48" i="5"/>
  <c r="J48" i="4"/>
  <c r="L48" i="4"/>
  <c r="N48" i="4"/>
  <c r="K48" i="4"/>
  <c r="M48" i="4"/>
  <c r="L48" i="1"/>
  <c r="J48" i="1" l="1"/>
  <c r="N48" i="1"/>
  <c r="K48" i="1"/>
</calcChain>
</file>

<file path=xl/sharedStrings.xml><?xml version="1.0" encoding="utf-8"?>
<sst xmlns="http://schemas.openxmlformats.org/spreadsheetml/2006/main" count="287" uniqueCount="108">
  <si>
    <t>PRESUPUESTO</t>
  </si>
  <si>
    <t>UNIDAD EJECUTORA</t>
  </si>
  <si>
    <t>PLIEGO 011 MINISTERIO DE SALUD</t>
  </si>
  <si>
    <t>001 Administración Central</t>
  </si>
  <si>
    <t xml:space="preserve">005 Instituto Nacional de Salud Mental </t>
  </si>
  <si>
    <t>008 Instituto Nacional de Oftalmología</t>
  </si>
  <si>
    <t>009 Instituto Nacional de Rehabilitación</t>
  </si>
  <si>
    <t>010 Instituto Nacional de Salud del Niño</t>
  </si>
  <si>
    <t>011 Instituto Nacional Materno Perinatal</t>
  </si>
  <si>
    <t>015 Dirección de Salud IV Lima Este</t>
  </si>
  <si>
    <t>016 Hospital Nacional Hipólito Unanue</t>
  </si>
  <si>
    <t>017 Hospital Hermilio Valdizán</t>
  </si>
  <si>
    <t>020 Hospital Sergio Bernales</t>
  </si>
  <si>
    <t>021 Hospital Cayetano Heredia</t>
  </si>
  <si>
    <t>022 Dirección de Salud II Lima Sur</t>
  </si>
  <si>
    <t>025 Hospital de Apoyo Departamental María AuxiliadoraDirección de Salud II Lima Sur</t>
  </si>
  <si>
    <t>026 Dirección de Salud V Lima Ciudad</t>
  </si>
  <si>
    <t>027 Hospital Nacional Arzobispo Loayza</t>
  </si>
  <si>
    <t>028 Hospital Nacional Dos de Mayo</t>
  </si>
  <si>
    <t>029 Hospital de Apoyo Santa Rosa</t>
  </si>
  <si>
    <t>030 Hospital de Emergencias Casimiro Ulloa</t>
  </si>
  <si>
    <t>031 Hospital de Emergencias Pediátricas</t>
  </si>
  <si>
    <t>032 Hospital Víctor Larco Herrera</t>
  </si>
  <si>
    <t>033 Hospital Nacional Docente Madre Niño-San Bartolomé</t>
  </si>
  <si>
    <t>036 Hospital Puente Piedra y Servicios Básicos de Salud</t>
  </si>
  <si>
    <t>042 Hospital José Agurto Tello de Chosica</t>
  </si>
  <si>
    <t>043 Red de Salud San Juan de Lurigancho</t>
  </si>
  <si>
    <t>044 Red de Salud Rímac, San Martín de Porres Los Olivos</t>
  </si>
  <si>
    <t>045 Red de Salud Tupac Amaru</t>
  </si>
  <si>
    <t>046 Red de Salud Barranco Chorrillos Surco</t>
  </si>
  <si>
    <t>047 Red de Salud San Juan de Miraflores y Villa María</t>
  </si>
  <si>
    <t>048 Red de Salud Villa El Salvador, Lurín Pachacama</t>
  </si>
  <si>
    <t>049 Hospital San Juan de Lurigancho</t>
  </si>
  <si>
    <t>050 Hospital Vitarte</t>
  </si>
  <si>
    <t>053 Red de Salud Lima Ciudad</t>
  </si>
  <si>
    <t>123 Programa de Apoyo a la Reforma del Sector Salud PARSALUD</t>
  </si>
  <si>
    <t>124 Direcciòn de Abastecimientos de Recursos Estrategicos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</si>
  <si>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</si>
  <si>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</si>
  <si>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</si>
  <si>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</si>
  <si>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</si>
  <si>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</si>
  <si>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INDICADORES</t>
  </si>
  <si>
    <t>PCA
(1)</t>
  </si>
  <si>
    <t>COMPROMISO
ANUALIZADO
(2)</t>
  </si>
  <si>
    <t>(COM/PCA)
(3/1)</t>
  </si>
  <si>
    <t>(DEV/PCA)
(4/1)</t>
  </si>
  <si>
    <t>(GIR/PCA)
(5/1)</t>
  </si>
  <si>
    <t>SALDO
(1-3)</t>
  </si>
  <si>
    <t>SALDO
(1-2)</t>
  </si>
  <si>
    <t>SEGÚN FUENTE DE FINANCIAMIENTO 3: RECURSOS POR OPERACIONES OFICIALES DE CREDITO</t>
  </si>
  <si>
    <t>SEGÚN FUENTE DE FINANCIAMIENTO 5: RECURSOS DETERMINADOS</t>
  </si>
  <si>
    <t>007 Instituto Nacional de  Ciencias Neurologicas</t>
  </si>
  <si>
    <t>COMPROMETIDO
ENE-SET
(3)</t>
  </si>
  <si>
    <t>DEVENGADO
ENE-SET
(4)</t>
  </si>
  <si>
    <t>GIRO
ENE-SET
(5)</t>
  </si>
  <si>
    <t>Fuente: Consulta Amigable y Base de Datos  MEF al 01 de Abril del 2013</t>
  </si>
  <si>
    <t>EJECUCION PRESUPUESTAL MENSUALIZADA DE GASTOS 
MINISTERIO DE SALUD 2013
AL MES DE ABRIL</t>
  </si>
  <si>
    <t>EJECUCION PRESUPUESTAL MENSUALIZADA DE GASTOS 
MINISTERIO DE SALUD 2014
AL MES DE AGOSTO</t>
  </si>
  <si>
    <t>Fuente: Cierre Base de Datos  MEF al 31 de Agosto del 2014</t>
  </si>
  <si>
    <t>001. ADMINISTRACION CENTRAL - MINSA</t>
  </si>
  <si>
    <t>005. INSTITUTO NACIONAL DE SALUD MENTAL</t>
  </si>
  <si>
    <t>007. INSTITUTO NACIONAL DE CIENCIAS NEUROLOGICAS</t>
  </si>
  <si>
    <t>008. INSTITUTO NACIONAL DE OFTALMOLOGIA</t>
  </si>
  <si>
    <t>009. INSTITUTO NACIONAL DE REHABILITACION</t>
  </si>
  <si>
    <t>010. INSTITUTO NACIONAL DE SALUD DEL NIÑO</t>
  </si>
  <si>
    <t>011. INSTITUTO NACIONAL MATERNO PERINATAL</t>
  </si>
  <si>
    <t>015. DIRECCION DE SALUD IV LIMA ESTE</t>
  </si>
  <si>
    <t>016. HOSPITAL NACIONAL HIPOLITO UNANUE</t>
  </si>
  <si>
    <t>017. HOSPITAL HERMILIO VALDIZAN</t>
  </si>
  <si>
    <t>020. HOSPITAL SERGIO BERNALES</t>
  </si>
  <si>
    <t>021. HOSPITAL CAYETANO HEREDIA</t>
  </si>
  <si>
    <t>022. DIRECCION DE SALUD II LIMA SUR</t>
  </si>
  <si>
    <t>025. HOSPITAL DE APOYO DEPARTAMENTAL MARIA AUXILIADORA</t>
  </si>
  <si>
    <t>026. DIRECCION DE SALUD V LIMA CIUDAD</t>
  </si>
  <si>
    <t>027. HOSPITAL NACIONAL ARZOBISPO LOAYZA</t>
  </si>
  <si>
    <t>028. HOSPITAL NACIONAL DOS DE MAYO</t>
  </si>
  <si>
    <t>029. HOSPITAL DE APOYO SANTA ROSA</t>
  </si>
  <si>
    <t>030. HOSPITAL DE EMERGENCIAS CASIMIRO ULLOA</t>
  </si>
  <si>
    <t>031. HOSPITAL DE EMERGENCIAS PEDIATRICAS</t>
  </si>
  <si>
    <t>032. HOSPITAL NACIONAL VICTOR LARCO HERRERA</t>
  </si>
  <si>
    <t>033. HOSPITAL NACIONAL DOCENTE MADRE NIÑO - SAN BARTOLOME</t>
  </si>
  <si>
    <t>036. HOSPITAL CARLOS LANFRANCO LA HOZ</t>
  </si>
  <si>
    <t>042. HOSPITAL "JOSE AGURTO TELLO DE CHOSICA"</t>
  </si>
  <si>
    <t>043. RED DE SALUD SAN JUAN DE LURIGANCHO</t>
  </si>
  <si>
    <t>044. RED DE SALUD RIMAC - SAN MARTIN DE PORRES - LOS OLIVOS</t>
  </si>
  <si>
    <t>045. RED DE SALUD TUPAC AMARU</t>
  </si>
  <si>
    <t>046. RED DE SERVICIOS DE SALUD " BARRANCO - CHORRILLOS - SURCO "</t>
  </si>
  <si>
    <t>047. RED DE SERVICIOS DE SALUD " SAN JUAN DE MIRAFLORES - VILLA MARIA DEL TRIUNFO "</t>
  </si>
  <si>
    <t>048. RED DE SERVICIOS DE SALUD " VILLA EL SALVADOR - LURIN - PACHACAMAC - PUCUSANA "</t>
  </si>
  <si>
    <t>049. HOSPITAL SAN JUAN DE LURIGANCHO</t>
  </si>
  <si>
    <t>050. HOSPITAL VITARTE</t>
  </si>
  <si>
    <t>053. RED DE SALUD LIMA CIUDAD</t>
  </si>
  <si>
    <t>123. PROGRAMA DE APOYO A LA REFORMA DEL SECTOR SALUD - PARSALUD</t>
  </si>
  <si>
    <t>124. DIRECCION DE ABASTECIMIENTO DE RECURSOS ESTRATEGICOS DE SALUD - DARES</t>
  </si>
  <si>
    <t>139. INSTITUTO NACIONAL DE SALUD DEL NIÑO - SAN BORJA</t>
  </si>
  <si>
    <t>140. HOSPITAL DE HUAYCAN</t>
  </si>
  <si>
    <t>141. RED DE SALUD LIMA NORTE IV</t>
  </si>
  <si>
    <t>PCA</t>
  </si>
  <si>
    <t>COMPROMISO
ANUALIZADO</t>
  </si>
  <si>
    <t>COMPROMETIDO
ENE-AGO</t>
  </si>
  <si>
    <t>DEVENGADO
ENE-AGO</t>
  </si>
  <si>
    <t>GIRO
ENE-AGO</t>
  </si>
  <si>
    <t>SALDO</t>
  </si>
  <si>
    <t>INDICADOR</t>
  </si>
  <si>
    <t>(DEV/PCA)</t>
  </si>
  <si>
    <t>Mediante DS N° 137-2014-EF, de fecha 11.06.14 se realizó la transferencia de 04 Unidades Ejecutoras al Pliego 137: Instituto de Gestión de Servicios de Salud - IGSS: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</si>
</sst>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64" formatCode="0.0%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</borders>
  <cellStyleXfs count="43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9" applyNumberFormat="0" applyAlignment="0" applyProtection="0"/>
    <xf numFmtId="0" fontId="16" fillId="6" borderId="10" applyNumberFormat="0" applyAlignment="0" applyProtection="0"/>
    <xf numFmtId="0" fontId="17" fillId="6" borderId="9" applyNumberFormat="0" applyAlignment="0" applyProtection="0"/>
    <xf numFmtId="0" fontId="18" fillId="0" borderId="11" applyNumberFormat="0" applyFill="0" applyAlignment="0" applyProtection="0"/>
    <xf numFmtId="0" fontId="19" fillId="7" borderId="12" applyNumberFormat="0" applyAlignment="0" applyProtection="0"/>
    <xf numFmtId="0" fontId="20" fillId="0" borderId="0" applyNumberFormat="0" applyFill="0" applyBorder="0" applyAlignment="0" applyProtection="0"/>
    <xf numFmtId="0" fontId="4" fillId="8" borderId="13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4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</cellStyleXfs>
  <cellXfs count="51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3" fontId="0" fillId="0" borderId="4" xfId="0" applyNumberFormat="1" applyBorder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0" fillId="0" borderId="4" xfId="0" applyNumberFormat="1" applyBorder="1" applyAlignment="1">
      <alignment vertical="center"/>
    </xf>
    <xf numFmtId="164" fontId="0" fillId="0" borderId="0" xfId="1" applyNumberFormat="1" applyFont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4" fontId="1" fillId="33" borderId="2" xfId="1" applyNumberFormat="1" applyFont="1" applyFill="1" applyBorder="1" applyAlignment="1">
      <alignment vertical="center"/>
    </xf>
    <xf numFmtId="164" fontId="1" fillId="33" borderId="3" xfId="1" applyNumberFormat="1" applyFont="1" applyFill="1" applyBorder="1" applyAlignment="1">
      <alignment vertical="center"/>
    </xf>
    <xf numFmtId="164" fontId="1" fillId="33" borderId="4" xfId="1" applyNumberFormat="1" applyFont="1" applyFill="1" applyBorder="1" applyAlignment="1">
      <alignment vertical="center"/>
    </xf>
    <xf numFmtId="164" fontId="6" fillId="33" borderId="1" xfId="1" applyNumberFormat="1" applyFont="1" applyFill="1" applyBorder="1" applyAlignment="1">
      <alignment vertical="center"/>
    </xf>
    <xf numFmtId="164" fontId="1" fillId="33" borderId="15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1" fillId="33" borderId="4" xfId="1" applyNumberFormat="1" applyFont="1" applyFill="1" applyBorder="1" applyAlignment="1">
      <alignment vertical="center"/>
    </xf>
    <xf numFmtId="3" fontId="6" fillId="33" borderId="1" xfId="1" applyNumberFormat="1" applyFont="1" applyFill="1" applyBorder="1" applyAlignment="1">
      <alignment vertical="center"/>
    </xf>
    <xf numFmtId="41" fontId="0" fillId="34" borderId="2" xfId="0" applyNumberFormat="1" applyFill="1" applyBorder="1" applyAlignment="1">
      <alignment vertical="center"/>
    </xf>
    <xf numFmtId="41" fontId="0" fillId="34" borderId="3" xfId="0" applyNumberFormat="1" applyFill="1" applyBorder="1" applyAlignment="1">
      <alignment vertical="center"/>
    </xf>
    <xf numFmtId="41" fontId="0" fillId="34" borderId="4" xfId="0" applyNumberFormat="1" applyFill="1" applyBorder="1" applyAlignment="1">
      <alignment vertical="center"/>
    </xf>
    <xf numFmtId="3" fontId="6" fillId="34" borderId="1" xfId="0" applyNumberFormat="1" applyFont="1" applyFill="1" applyBorder="1" applyAlignment="1">
      <alignment vertical="center"/>
    </xf>
    <xf numFmtId="3" fontId="19" fillId="35" borderId="20" xfId="0" applyNumberFormat="1" applyFont="1" applyFill="1" applyBorder="1" applyAlignment="1">
      <alignment horizontal="center" vertical="center" wrapText="1"/>
    </xf>
    <xf numFmtId="164" fontId="19" fillId="35" borderId="20" xfId="1" applyNumberFormat="1" applyFont="1" applyFill="1" applyBorder="1" applyAlignment="1">
      <alignment horizontal="center" vertical="center" wrapText="1"/>
    </xf>
    <xf numFmtId="41" fontId="23" fillId="34" borderId="3" xfId="0" applyNumberFormat="1" applyFont="1" applyFill="1" applyBorder="1" applyAlignment="1">
      <alignment vertical="center"/>
    </xf>
    <xf numFmtId="41" fontId="23" fillId="34" borderId="4" xfId="0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41" fontId="23" fillId="34" borderId="2" xfId="0" applyNumberFormat="1" applyFont="1" applyFill="1" applyBorder="1" applyAlignment="1">
      <alignment vertical="center"/>
    </xf>
    <xf numFmtId="41" fontId="23" fillId="0" borderId="3" xfId="0" applyNumberFormat="1" applyFont="1" applyBorder="1" applyAlignment="1">
      <alignment vertical="center"/>
    </xf>
    <xf numFmtId="3" fontId="23" fillId="0" borderId="4" xfId="0" applyNumberFormat="1" applyFont="1" applyBorder="1" applyAlignment="1">
      <alignment vertical="center"/>
    </xf>
    <xf numFmtId="41" fontId="23" fillId="0" borderId="4" xfId="0" applyNumberFormat="1" applyFont="1" applyBorder="1" applyAlignment="1">
      <alignment vertical="center"/>
    </xf>
    <xf numFmtId="3" fontId="19" fillId="35" borderId="17" xfId="0" applyNumberFormat="1" applyFont="1" applyFill="1" applyBorder="1" applyAlignment="1">
      <alignment horizontal="center" vertical="center" wrapText="1"/>
    </xf>
    <xf numFmtId="3" fontId="19" fillId="35" borderId="20" xfId="0" applyNumberFormat="1" applyFont="1" applyFill="1" applyBorder="1" applyAlignment="1">
      <alignment horizontal="center" vertical="center"/>
    </xf>
    <xf numFmtId="3" fontId="19" fillId="35" borderId="18" xfId="0" applyNumberFormat="1" applyFont="1" applyFill="1" applyBorder="1" applyAlignment="1">
      <alignment horizontal="center" vertical="center" wrapText="1"/>
    </xf>
    <xf numFmtId="3" fontId="19" fillId="35" borderId="21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3" fontId="19" fillId="35" borderId="17" xfId="0" applyNumberFormat="1" applyFont="1" applyFill="1" applyBorder="1" applyAlignment="1">
      <alignment horizontal="center" vertical="center"/>
    </xf>
    <xf numFmtId="3" fontId="19" fillId="35" borderId="16" xfId="0" applyNumberFormat="1" applyFont="1" applyFill="1" applyBorder="1" applyAlignment="1">
      <alignment horizontal="center" vertical="center"/>
    </xf>
    <xf numFmtId="3" fontId="19" fillId="35" borderId="19" xfId="0" applyNumberFormat="1" applyFont="1" applyFill="1" applyBorder="1" applyAlignment="1">
      <alignment horizontal="center" vertical="center"/>
    </xf>
    <xf numFmtId="3" fontId="1" fillId="0" borderId="5" xfId="0" applyNumberFormat="1" applyFont="1" applyBorder="1" applyAlignment="1">
      <alignment horizontal="right" vertical="center"/>
    </xf>
    <xf numFmtId="164" fontId="19" fillId="35" borderId="17" xfId="1" applyNumberFormat="1" applyFont="1" applyFill="1" applyBorder="1" applyAlignment="1">
      <alignment horizontal="center" vertical="center"/>
    </xf>
    <xf numFmtId="3" fontId="19" fillId="35" borderId="22" xfId="0" applyNumberFormat="1" applyFont="1" applyFill="1" applyBorder="1" applyAlignment="1">
      <alignment horizontal="center" vertical="center" wrapText="1"/>
    </xf>
    <xf numFmtId="3" fontId="19" fillId="35" borderId="23" xfId="0" applyNumberFormat="1" applyFont="1" applyFill="1" applyBorder="1" applyAlignment="1">
      <alignment horizontal="center" vertical="center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85726</xdr:colOff>
      <xdr:row>1</xdr:row>
      <xdr:rowOff>76200</xdr:rowOff>
    </xdr:from>
    <xdr:to>
      <xdr:col>1</xdr:col>
      <xdr:colOff>1028700</xdr:colOff>
      <xdr:row>6</xdr:row>
      <xdr:rowOff>29701</xdr:rowOff>
    </xdr:to>
    <xdr:pic>
      <xdr:nvPicPr>
        <xdr:cNvPr id="2" name="1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1</xdr:row>
      <xdr:rowOff>76200</xdr:rowOff>
    </xdr:from>
    <xdr:to>
      <xdr:col>1</xdr:col>
      <xdr:colOff>1028700</xdr:colOff>
      <xdr:row>6</xdr:row>
      <xdr:rowOff>29701</xdr:rowOff>
    </xdr:to>
    <xdr:pic>
      <xdr:nvPicPr>
        <xdr:cNvPr id="3" name="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3" name="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4" name="3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5" name="4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6" name="5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7" name="6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4" name="3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3" name="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5" name="4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6" name="5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7" name="6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8" name="7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9" name="8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0" name="9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1" name="10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2" name="11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3" name="1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3" name="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4" name="3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5" name="4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6" name="5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7" name="6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8" name="7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2" name="1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3" name="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4" name="3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5" name="4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6" name="5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7" name="6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8" name="7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9" name="8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0" name="9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1" name="10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2" name="11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2:N56"/>
  <sheetViews>
    <sheetView showGridLines="0" tabSelected="1" zoomScale="85" zoomScaleNormal="85" workbookViewId="0">
      <selection activeCell="B35" sqref="B35"/>
    </sheetView>
  </sheetViews>
  <sheetFormatPr baseColWidth="10" defaultRowHeight="15" x14ac:dyDescent="0.25"/>
  <cols>
    <col min="1" max="1" width="5.85546875" style="1" customWidth="1"/>
    <col min="2" max="2" width="47.140625" style="1" customWidth="1"/>
    <col min="3" max="5" width="14.7109375" style="1" customWidth="1"/>
    <col min="6" max="6" width="15.7109375" style="1" customWidth="1"/>
    <col min="7" max="7" width="16.85546875" style="1" hidden="1" customWidth="1"/>
    <col min="8" max="8" width="15.7109375" style="1" customWidth="1"/>
    <col min="9" max="9" width="15.7109375" style="1" hidden="1" customWidth="1"/>
    <col min="10" max="10" width="12.7109375" style="1" hidden="1" customWidth="1"/>
    <col min="11" max="11" width="12.7109375" style="1" customWidth="1"/>
    <col min="12" max="12" width="12.7109375" style="12" hidden="1" customWidth="1"/>
    <col min="13" max="13" width="15.28515625" style="1" hidden="1" customWidth="1"/>
    <col min="14" max="14" width="15" style="1" customWidth="1"/>
    <col min="15" max="15" width="12.7109375" style="1" bestFit="1" customWidth="1"/>
    <col min="16" max="16384" width="11.42578125" style="1"/>
  </cols>
  <sheetData>
    <row r="2" spans="2:14" ht="15" customHeight="1" x14ac:dyDescent="0.25">
      <c r="B2" s="43" t="s">
        <v>59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2:14" ht="15.75" customHeight="1" x14ac:dyDescent="0.25"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2:14" ht="15" customHeight="1" x14ac:dyDescent="0.25"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</row>
    <row r="5" spans="2:14" ht="15" customHeight="1" x14ac:dyDescent="0.25"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</row>
    <row r="6" spans="2:14" ht="15" customHeight="1" x14ac:dyDescent="0.25"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</row>
    <row r="8" spans="2:14" ht="15.75" x14ac:dyDescent="0.25">
      <c r="B8" s="2" t="s">
        <v>40</v>
      </c>
    </row>
    <row r="9" spans="2:14" x14ac:dyDescent="0.2">
      <c r="B9" s="3" t="s">
        <v>2</v>
      </c>
    </row>
    <row r="11" spans="2:14" x14ac:dyDescent="0.25">
      <c r="B11" s="4"/>
      <c r="J11" s="47"/>
      <c r="K11" s="47"/>
      <c r="L11" s="47"/>
    </row>
    <row r="12" spans="2:14" s="5" customFormat="1" ht="15" customHeight="1" x14ac:dyDescent="0.25">
      <c r="B12" s="45" t="s">
        <v>1</v>
      </c>
      <c r="C12" s="49" t="s">
        <v>38</v>
      </c>
      <c r="D12" s="49" t="s">
        <v>37</v>
      </c>
      <c r="E12" s="39" t="s">
        <v>99</v>
      </c>
      <c r="F12" s="39" t="s">
        <v>100</v>
      </c>
      <c r="G12" s="39" t="s">
        <v>101</v>
      </c>
      <c r="H12" s="39" t="s">
        <v>102</v>
      </c>
      <c r="I12" s="39" t="s">
        <v>103</v>
      </c>
      <c r="J12" s="48" t="s">
        <v>105</v>
      </c>
      <c r="K12" s="48"/>
      <c r="L12" s="48"/>
      <c r="M12" s="39" t="s">
        <v>49</v>
      </c>
      <c r="N12" s="41" t="s">
        <v>104</v>
      </c>
    </row>
    <row r="13" spans="2:14" s="5" customFormat="1" ht="40.5" customHeight="1" x14ac:dyDescent="0.25">
      <c r="B13" s="46"/>
      <c r="C13" s="50"/>
      <c r="D13" s="50"/>
      <c r="E13" s="40"/>
      <c r="F13" s="40"/>
      <c r="G13" s="40"/>
      <c r="H13" s="40"/>
      <c r="I13" s="40"/>
      <c r="J13" s="28" t="s">
        <v>46</v>
      </c>
      <c r="K13" s="28" t="s">
        <v>106</v>
      </c>
      <c r="L13" s="29" t="s">
        <v>48</v>
      </c>
      <c r="M13" s="40"/>
      <c r="N13" s="42"/>
    </row>
    <row r="14" spans="2:14" ht="20.100000000000001" customHeight="1" x14ac:dyDescent="0.25">
      <c r="B14" s="6" t="s">
        <v>61</v>
      </c>
      <c r="C14" s="9">
        <v>2259275830</v>
      </c>
      <c r="D14" s="9">
        <v>1236468586</v>
      </c>
      <c r="E14" s="24">
        <f>+D14*98%</f>
        <v>1211739214.28</v>
      </c>
      <c r="F14" s="24">
        <f>+E14*70%</f>
        <v>848217449.99599993</v>
      </c>
      <c r="G14" s="9"/>
      <c r="H14" s="9">
        <v>550177731.89000046</v>
      </c>
      <c r="I14" s="9"/>
      <c r="J14" s="15">
        <f>IF(ISERROR(+G14/E14)=TRUE,0,++G14/E14)</f>
        <v>0</v>
      </c>
      <c r="K14" s="15">
        <f t="shared" ref="K14:K48" si="0">IF(ISERROR(+H14/E14)=TRUE,0,++H14/E14)</f>
        <v>0.45403971861792808</v>
      </c>
      <c r="L14" s="15">
        <f t="shared" ref="L14:L48" si="1">IF(ISERROR(+I14/E14)=TRUE,0,++I14/E14)</f>
        <v>0</v>
      </c>
      <c r="M14" s="20">
        <f>IF(ISERROR(+E14-G14)=TRUE,0,++E14-G14)</f>
        <v>1211739214.28</v>
      </c>
      <c r="N14" s="20">
        <f>IF(ISERROR(+E14-F14)=TRUE,0,++E14-F14)</f>
        <v>363521764.28400004</v>
      </c>
    </row>
    <row r="15" spans="2:14" ht="20.100000000000001" customHeight="1" x14ac:dyDescent="0.25">
      <c r="B15" s="7" t="s">
        <v>62</v>
      </c>
      <c r="C15" s="10">
        <v>25212923</v>
      </c>
      <c r="D15" s="10">
        <v>29982336</v>
      </c>
      <c r="E15" s="25">
        <f t="shared" ref="E15:E47" si="2">+D15*98%</f>
        <v>29382689.280000001</v>
      </c>
      <c r="F15" s="25">
        <f t="shared" ref="F15:F47" si="3">+E15*70%</f>
        <v>20567882.495999999</v>
      </c>
      <c r="G15" s="10"/>
      <c r="H15" s="10">
        <v>21237085.68</v>
      </c>
      <c r="I15" s="10"/>
      <c r="J15" s="16">
        <f t="shared" ref="J15:J48" si="4">IF(ISERROR(+G15/E15)=TRUE,0,++G15/E15)</f>
        <v>0</v>
      </c>
      <c r="K15" s="16">
        <f t="shared" si="0"/>
        <v>0.72277542323042254</v>
      </c>
      <c r="L15" s="16">
        <f t="shared" si="1"/>
        <v>0</v>
      </c>
      <c r="M15" s="21">
        <f t="shared" ref="M15:M47" si="5">IF(ISERROR(+E15-G15)=TRUE,0,++E15-G15)</f>
        <v>29382689.280000001</v>
      </c>
      <c r="N15" s="21">
        <f t="shared" ref="N15:N47" si="6">IF(ISERROR(+E15-F15)=TRUE,0,++E15-F15)</f>
        <v>8814806.7840000018</v>
      </c>
    </row>
    <row r="16" spans="2:14" ht="20.100000000000001" customHeight="1" x14ac:dyDescent="0.25">
      <c r="B16" s="7" t="s">
        <v>63</v>
      </c>
      <c r="C16" s="10">
        <v>27006765</v>
      </c>
      <c r="D16" s="10">
        <v>35792593</v>
      </c>
      <c r="E16" s="25">
        <f t="shared" si="2"/>
        <v>35076741.140000001</v>
      </c>
      <c r="F16" s="25">
        <f t="shared" si="3"/>
        <v>24553718.798</v>
      </c>
      <c r="G16" s="10"/>
      <c r="H16" s="10">
        <v>27233472.959999993</v>
      </c>
      <c r="I16" s="10"/>
      <c r="J16" s="16">
        <f t="shared" si="4"/>
        <v>0</v>
      </c>
      <c r="K16" s="16">
        <f t="shared" si="0"/>
        <v>0.77639689648774457</v>
      </c>
      <c r="L16" s="16">
        <f t="shared" si="1"/>
        <v>0</v>
      </c>
      <c r="M16" s="21">
        <f t="shared" si="5"/>
        <v>35076741.140000001</v>
      </c>
      <c r="N16" s="21">
        <f t="shared" si="6"/>
        <v>10523022.342</v>
      </c>
    </row>
    <row r="17" spans="2:14" ht="20.100000000000001" customHeight="1" x14ac:dyDescent="0.25">
      <c r="B17" s="7" t="s">
        <v>64</v>
      </c>
      <c r="C17" s="10">
        <v>15623020</v>
      </c>
      <c r="D17" s="10">
        <v>19762512</v>
      </c>
      <c r="E17" s="25">
        <f t="shared" si="2"/>
        <v>19367261.759999998</v>
      </c>
      <c r="F17" s="25">
        <f t="shared" si="3"/>
        <v>13557083.231999997</v>
      </c>
      <c r="G17" s="10"/>
      <c r="H17" s="10">
        <v>13459690.32</v>
      </c>
      <c r="I17" s="10"/>
      <c r="J17" s="16">
        <f t="shared" si="4"/>
        <v>0</v>
      </c>
      <c r="K17" s="16">
        <f t="shared" si="0"/>
        <v>0.69497126061459302</v>
      </c>
      <c r="L17" s="16">
        <f t="shared" si="1"/>
        <v>0</v>
      </c>
      <c r="M17" s="21">
        <f t="shared" si="5"/>
        <v>19367261.759999998</v>
      </c>
      <c r="N17" s="21">
        <f t="shared" si="6"/>
        <v>5810178.5280000009</v>
      </c>
    </row>
    <row r="18" spans="2:14" ht="20.100000000000001" customHeight="1" x14ac:dyDescent="0.25">
      <c r="B18" s="7" t="s">
        <v>65</v>
      </c>
      <c r="C18" s="10">
        <v>35852743</v>
      </c>
      <c r="D18" s="10">
        <v>46864121</v>
      </c>
      <c r="E18" s="25">
        <f t="shared" si="2"/>
        <v>45926838.579999998</v>
      </c>
      <c r="F18" s="25">
        <f t="shared" si="3"/>
        <v>32148787.005999997</v>
      </c>
      <c r="G18" s="10"/>
      <c r="H18" s="10">
        <v>27408093.439999983</v>
      </c>
      <c r="I18" s="10"/>
      <c r="J18" s="16">
        <f t="shared" si="4"/>
        <v>0</v>
      </c>
      <c r="K18" s="16">
        <f t="shared" si="0"/>
        <v>0.59677727201400554</v>
      </c>
      <c r="L18" s="16">
        <f t="shared" si="1"/>
        <v>0</v>
      </c>
      <c r="M18" s="21">
        <f t="shared" si="5"/>
        <v>45926838.579999998</v>
      </c>
      <c r="N18" s="21">
        <f t="shared" si="6"/>
        <v>13778051.574000001</v>
      </c>
    </row>
    <row r="19" spans="2:14" ht="20.100000000000001" customHeight="1" x14ac:dyDescent="0.25">
      <c r="B19" s="7" t="s">
        <v>66</v>
      </c>
      <c r="C19" s="10">
        <v>111171339</v>
      </c>
      <c r="D19" s="10">
        <v>127974107</v>
      </c>
      <c r="E19" s="25">
        <f t="shared" si="2"/>
        <v>125414624.86</v>
      </c>
      <c r="F19" s="25">
        <f t="shared" si="3"/>
        <v>87790237.401999995</v>
      </c>
      <c r="G19" s="10"/>
      <c r="H19" s="10">
        <v>103630787.45</v>
      </c>
      <c r="I19" s="10"/>
      <c r="J19" s="16">
        <f t="shared" si="4"/>
        <v>0</v>
      </c>
      <c r="K19" s="16">
        <f t="shared" si="0"/>
        <v>0.82630544536319239</v>
      </c>
      <c r="L19" s="16">
        <f t="shared" si="1"/>
        <v>0</v>
      </c>
      <c r="M19" s="21">
        <f t="shared" si="5"/>
        <v>125414624.86</v>
      </c>
      <c r="N19" s="21">
        <f t="shared" si="6"/>
        <v>37624387.458000004</v>
      </c>
    </row>
    <row r="20" spans="2:14" ht="20.100000000000001" customHeight="1" x14ac:dyDescent="0.25">
      <c r="B20" s="7" t="s">
        <v>67</v>
      </c>
      <c r="C20" s="10">
        <v>71246778</v>
      </c>
      <c r="D20" s="10">
        <v>96639247</v>
      </c>
      <c r="E20" s="25">
        <f t="shared" si="2"/>
        <v>94706462.060000002</v>
      </c>
      <c r="F20" s="25">
        <f t="shared" si="3"/>
        <v>66294523.441999994</v>
      </c>
      <c r="G20" s="10"/>
      <c r="H20" s="10">
        <v>78312085.679999992</v>
      </c>
      <c r="I20" s="10"/>
      <c r="J20" s="16">
        <f t="shared" si="4"/>
        <v>0</v>
      </c>
      <c r="K20" s="16">
        <f t="shared" si="0"/>
        <v>0.82689273758728765</v>
      </c>
      <c r="L20" s="16">
        <f t="shared" si="1"/>
        <v>0</v>
      </c>
      <c r="M20" s="21">
        <f t="shared" si="5"/>
        <v>94706462.060000002</v>
      </c>
      <c r="N20" s="21">
        <f t="shared" si="6"/>
        <v>28411938.618000008</v>
      </c>
    </row>
    <row r="21" spans="2:14" ht="20.100000000000001" customHeight="1" x14ac:dyDescent="0.25">
      <c r="B21" s="7" t="s">
        <v>68</v>
      </c>
      <c r="C21" s="10">
        <v>78684430</v>
      </c>
      <c r="D21" s="10">
        <v>76530061</v>
      </c>
      <c r="E21" s="25">
        <f t="shared" si="2"/>
        <v>74999459.780000001</v>
      </c>
      <c r="F21" s="25">
        <f t="shared" si="3"/>
        <v>52499621.846000001</v>
      </c>
      <c r="G21" s="10"/>
      <c r="H21" s="10">
        <v>69166020.660000011</v>
      </c>
      <c r="I21" s="10"/>
      <c r="J21" s="16">
        <f t="shared" si="4"/>
        <v>0</v>
      </c>
      <c r="K21" s="16">
        <f t="shared" si="0"/>
        <v>0.92222025149099029</v>
      </c>
      <c r="L21" s="16">
        <f t="shared" si="1"/>
        <v>0</v>
      </c>
      <c r="M21" s="21">
        <f t="shared" si="5"/>
        <v>74999459.780000001</v>
      </c>
      <c r="N21" s="21">
        <f t="shared" si="6"/>
        <v>22499837.934</v>
      </c>
    </row>
    <row r="22" spans="2:14" ht="20.100000000000001" customHeight="1" x14ac:dyDescent="0.25">
      <c r="B22" s="7" t="s">
        <v>69</v>
      </c>
      <c r="C22" s="10">
        <v>73519497</v>
      </c>
      <c r="D22" s="10">
        <v>109074956</v>
      </c>
      <c r="E22" s="25">
        <f t="shared" si="2"/>
        <v>106893456.88</v>
      </c>
      <c r="F22" s="25">
        <f t="shared" si="3"/>
        <v>74825419.815999985</v>
      </c>
      <c r="G22" s="10"/>
      <c r="H22" s="10">
        <v>86639980.210000008</v>
      </c>
      <c r="I22" s="10"/>
      <c r="J22" s="16">
        <f t="shared" si="4"/>
        <v>0</v>
      </c>
      <c r="K22" s="16">
        <f t="shared" si="0"/>
        <v>0.81052650684936867</v>
      </c>
      <c r="L22" s="16">
        <f t="shared" si="1"/>
        <v>0</v>
      </c>
      <c r="M22" s="21">
        <f t="shared" si="5"/>
        <v>106893456.88</v>
      </c>
      <c r="N22" s="21">
        <f t="shared" si="6"/>
        <v>32068037.06400001</v>
      </c>
    </row>
    <row r="23" spans="2:14" ht="20.100000000000001" customHeight="1" x14ac:dyDescent="0.25">
      <c r="B23" s="7" t="s">
        <v>70</v>
      </c>
      <c r="C23" s="10">
        <v>25937415</v>
      </c>
      <c r="D23" s="10">
        <v>35622981</v>
      </c>
      <c r="E23" s="25">
        <f t="shared" si="2"/>
        <v>34910521.380000003</v>
      </c>
      <c r="F23" s="25">
        <f t="shared" si="3"/>
        <v>24437364.966000002</v>
      </c>
      <c r="G23" s="10"/>
      <c r="H23" s="10">
        <v>26476569.339999996</v>
      </c>
      <c r="I23" s="10"/>
      <c r="J23" s="16">
        <f t="shared" si="4"/>
        <v>0</v>
      </c>
      <c r="K23" s="16">
        <f t="shared" si="0"/>
        <v>0.75841231506694828</v>
      </c>
      <c r="L23" s="16">
        <f t="shared" si="1"/>
        <v>0</v>
      </c>
      <c r="M23" s="21">
        <f t="shared" si="5"/>
        <v>34910521.380000003</v>
      </c>
      <c r="N23" s="21">
        <f t="shared" si="6"/>
        <v>10473156.414000001</v>
      </c>
    </row>
    <row r="24" spans="2:14" ht="20.100000000000001" customHeight="1" x14ac:dyDescent="0.25">
      <c r="B24" s="7" t="s">
        <v>73</v>
      </c>
      <c r="C24" s="10">
        <v>21573166</v>
      </c>
      <c r="D24" s="10">
        <v>46327131</v>
      </c>
      <c r="E24" s="25">
        <f t="shared" si="2"/>
        <v>45400588.380000003</v>
      </c>
      <c r="F24" s="25">
        <f t="shared" si="3"/>
        <v>31780411.866</v>
      </c>
      <c r="G24" s="10"/>
      <c r="H24" s="10">
        <v>24914714.50999999</v>
      </c>
      <c r="I24" s="10"/>
      <c r="J24" s="16">
        <f t="shared" si="4"/>
        <v>0</v>
      </c>
      <c r="K24" s="16">
        <f t="shared" si="0"/>
        <v>0.54877514585197518</v>
      </c>
      <c r="L24" s="16">
        <f t="shared" si="1"/>
        <v>0</v>
      </c>
      <c r="M24" s="21">
        <f t="shared" si="5"/>
        <v>45400588.380000003</v>
      </c>
      <c r="N24" s="21">
        <f t="shared" si="6"/>
        <v>13620176.514000002</v>
      </c>
    </row>
    <row r="25" spans="2:14" ht="20.100000000000001" customHeight="1" x14ac:dyDescent="0.25">
      <c r="B25" s="7" t="s">
        <v>74</v>
      </c>
      <c r="C25" s="10">
        <v>71642637</v>
      </c>
      <c r="D25" s="10">
        <v>87565276</v>
      </c>
      <c r="E25" s="25">
        <f t="shared" si="2"/>
        <v>85813970.480000004</v>
      </c>
      <c r="F25" s="30">
        <f t="shared" si="3"/>
        <v>60069779.335999995</v>
      </c>
      <c r="G25" s="10"/>
      <c r="H25" s="10">
        <v>64611784.000000022</v>
      </c>
      <c r="I25" s="10"/>
      <c r="J25" s="16">
        <f t="shared" si="4"/>
        <v>0</v>
      </c>
      <c r="K25" s="16">
        <f t="shared" si="0"/>
        <v>0.75292849915455884</v>
      </c>
      <c r="L25" s="16">
        <f t="shared" si="1"/>
        <v>0</v>
      </c>
      <c r="M25" s="21">
        <f t="shared" si="5"/>
        <v>85813970.480000004</v>
      </c>
      <c r="N25" s="21">
        <f t="shared" si="6"/>
        <v>25744191.144000009</v>
      </c>
    </row>
    <row r="26" spans="2:14" ht="20.100000000000001" customHeight="1" x14ac:dyDescent="0.25">
      <c r="B26" s="7" t="s">
        <v>75</v>
      </c>
      <c r="C26" s="10">
        <v>17893543</v>
      </c>
      <c r="D26" s="10">
        <v>6891141</v>
      </c>
      <c r="E26" s="25">
        <f t="shared" si="2"/>
        <v>6753318.1799999997</v>
      </c>
      <c r="F26" s="30">
        <f t="shared" si="3"/>
        <v>4727322.7259999998</v>
      </c>
      <c r="G26" s="10"/>
      <c r="H26" s="10">
        <v>6624089.0800000019</v>
      </c>
      <c r="I26" s="10"/>
      <c r="J26" s="16">
        <f t="shared" si="4"/>
        <v>0</v>
      </c>
      <c r="K26" s="16">
        <f t="shared" si="0"/>
        <v>0.9808643548910948</v>
      </c>
      <c r="L26" s="16">
        <f t="shared" si="1"/>
        <v>0</v>
      </c>
      <c r="M26" s="21">
        <f t="shared" si="5"/>
        <v>6753318.1799999997</v>
      </c>
      <c r="N26" s="21">
        <f t="shared" si="6"/>
        <v>2025995.4539999999</v>
      </c>
    </row>
    <row r="27" spans="2:14" ht="20.100000000000001" customHeight="1" x14ac:dyDescent="0.25">
      <c r="B27" s="7" t="s">
        <v>78</v>
      </c>
      <c r="C27" s="10">
        <v>50900685</v>
      </c>
      <c r="D27" s="10">
        <v>77193572</v>
      </c>
      <c r="E27" s="25">
        <f t="shared" si="2"/>
        <v>75649700.560000002</v>
      </c>
      <c r="F27" s="30">
        <f t="shared" si="3"/>
        <v>52954790.391999997</v>
      </c>
      <c r="G27" s="10"/>
      <c r="H27" s="10">
        <v>67270825.650000021</v>
      </c>
      <c r="I27" s="10"/>
      <c r="J27" s="16">
        <f t="shared" si="4"/>
        <v>0</v>
      </c>
      <c r="K27" s="16">
        <f t="shared" si="0"/>
        <v>0.88924113581448416</v>
      </c>
      <c r="L27" s="16">
        <f t="shared" si="1"/>
        <v>0</v>
      </c>
      <c r="M27" s="21">
        <f t="shared" si="5"/>
        <v>75649700.560000002</v>
      </c>
      <c r="N27" s="21">
        <f t="shared" si="6"/>
        <v>22694910.168000005</v>
      </c>
    </row>
    <row r="28" spans="2:14" ht="20.100000000000001" customHeight="1" x14ac:dyDescent="0.25">
      <c r="B28" s="7" t="s">
        <v>79</v>
      </c>
      <c r="C28" s="10">
        <v>28800017</v>
      </c>
      <c r="D28" s="10">
        <v>37621202</v>
      </c>
      <c r="E28" s="25">
        <f t="shared" si="2"/>
        <v>36868777.960000001</v>
      </c>
      <c r="F28" s="30">
        <f t="shared" si="3"/>
        <v>25808144.572000001</v>
      </c>
      <c r="G28" s="10"/>
      <c r="H28" s="10">
        <v>31081965.880000003</v>
      </c>
      <c r="I28" s="10"/>
      <c r="J28" s="16">
        <f t="shared" si="4"/>
        <v>0</v>
      </c>
      <c r="K28" s="16">
        <f t="shared" si="0"/>
        <v>0.84304301904776235</v>
      </c>
      <c r="L28" s="16">
        <f t="shared" si="1"/>
        <v>0</v>
      </c>
      <c r="M28" s="21">
        <f t="shared" si="5"/>
        <v>36868777.960000001</v>
      </c>
      <c r="N28" s="21">
        <f t="shared" si="6"/>
        <v>11060633.388</v>
      </c>
    </row>
    <row r="29" spans="2:14" ht="20.100000000000001" customHeight="1" x14ac:dyDescent="0.25">
      <c r="B29" s="7" t="s">
        <v>80</v>
      </c>
      <c r="C29" s="10">
        <v>28783673</v>
      </c>
      <c r="D29" s="10">
        <v>33216690</v>
      </c>
      <c r="E29" s="25">
        <f t="shared" si="2"/>
        <v>32552356.199999999</v>
      </c>
      <c r="F29" s="30">
        <f t="shared" si="3"/>
        <v>22786649.34</v>
      </c>
      <c r="G29" s="10"/>
      <c r="H29" s="10">
        <v>23250967.830000017</v>
      </c>
      <c r="I29" s="10"/>
      <c r="J29" s="16">
        <f t="shared" si="4"/>
        <v>0</v>
      </c>
      <c r="K29" s="16">
        <f t="shared" si="0"/>
        <v>0.7142637444474762</v>
      </c>
      <c r="L29" s="16">
        <f t="shared" si="1"/>
        <v>0</v>
      </c>
      <c r="M29" s="21">
        <f t="shared" si="5"/>
        <v>32552356.199999999</v>
      </c>
      <c r="N29" s="21">
        <f t="shared" si="6"/>
        <v>9765706.8599999994</v>
      </c>
    </row>
    <row r="30" spans="2:14" ht="20.100000000000001" customHeight="1" x14ac:dyDescent="0.25">
      <c r="B30" s="7" t="s">
        <v>81</v>
      </c>
      <c r="C30" s="10">
        <v>40993248</v>
      </c>
      <c r="D30" s="10">
        <v>52376842</v>
      </c>
      <c r="E30" s="25">
        <f t="shared" si="2"/>
        <v>51329305.159999996</v>
      </c>
      <c r="F30" s="30">
        <f t="shared" si="3"/>
        <v>35930513.611999996</v>
      </c>
      <c r="G30" s="10"/>
      <c r="H30" s="10">
        <v>39864725.709999993</v>
      </c>
      <c r="I30" s="10"/>
      <c r="J30" s="16">
        <f t="shared" si="4"/>
        <v>0</v>
      </c>
      <c r="K30" s="16">
        <f t="shared" si="0"/>
        <v>0.77664650993689777</v>
      </c>
      <c r="L30" s="16">
        <f t="shared" si="1"/>
        <v>0</v>
      </c>
      <c r="M30" s="21">
        <f t="shared" si="5"/>
        <v>51329305.159999996</v>
      </c>
      <c r="N30" s="21">
        <f t="shared" si="6"/>
        <v>15398791.548</v>
      </c>
    </row>
    <row r="31" spans="2:14" ht="20.100000000000001" customHeight="1" x14ac:dyDescent="0.25">
      <c r="B31" s="7" t="s">
        <v>82</v>
      </c>
      <c r="C31" s="10">
        <v>50409053</v>
      </c>
      <c r="D31" s="10">
        <v>66283854</v>
      </c>
      <c r="E31" s="25">
        <f t="shared" si="2"/>
        <v>64958176.920000002</v>
      </c>
      <c r="F31" s="30">
        <f t="shared" si="3"/>
        <v>45470723.843999997</v>
      </c>
      <c r="G31" s="10"/>
      <c r="H31" s="10">
        <v>56459242.579999968</v>
      </c>
      <c r="I31" s="10"/>
      <c r="J31" s="16">
        <f t="shared" si="4"/>
        <v>0</v>
      </c>
      <c r="K31" s="16">
        <f t="shared" si="0"/>
        <v>0.86916297927407982</v>
      </c>
      <c r="L31" s="16">
        <f t="shared" si="1"/>
        <v>0</v>
      </c>
      <c r="M31" s="21">
        <f t="shared" si="5"/>
        <v>64958176.920000002</v>
      </c>
      <c r="N31" s="21">
        <f t="shared" si="6"/>
        <v>19487453.076000005</v>
      </c>
    </row>
    <row r="32" spans="2:14" ht="20.100000000000001" customHeight="1" x14ac:dyDescent="0.25">
      <c r="B32" s="7" t="s">
        <v>83</v>
      </c>
      <c r="C32" s="10">
        <v>38398054</v>
      </c>
      <c r="D32" s="10">
        <v>33064865</v>
      </c>
      <c r="E32" s="30">
        <f t="shared" si="2"/>
        <v>32403567.699999999</v>
      </c>
      <c r="F32" s="30">
        <f t="shared" si="3"/>
        <v>22682497.389999997</v>
      </c>
      <c r="G32" s="10"/>
      <c r="H32" s="10">
        <v>26309000.84999999</v>
      </c>
      <c r="I32" s="10"/>
      <c r="J32" s="16">
        <f t="shared" si="4"/>
        <v>0</v>
      </c>
      <c r="K32" s="16">
        <f t="shared" si="0"/>
        <v>0.81191679550767459</v>
      </c>
      <c r="L32" s="16">
        <f t="shared" si="1"/>
        <v>0</v>
      </c>
      <c r="M32" s="21">
        <f t="shared" si="5"/>
        <v>32403567.699999999</v>
      </c>
      <c r="N32" s="21">
        <f t="shared" si="6"/>
        <v>9721070.3100000024</v>
      </c>
    </row>
    <row r="33" spans="2:14" ht="20.100000000000001" customHeight="1" x14ac:dyDescent="0.25">
      <c r="B33" s="7" t="s">
        <v>84</v>
      </c>
      <c r="C33" s="10">
        <v>15214925</v>
      </c>
      <c r="D33" s="10">
        <v>18591554</v>
      </c>
      <c r="E33" s="30">
        <f t="shared" si="2"/>
        <v>18219722.919999998</v>
      </c>
      <c r="F33" s="30">
        <f t="shared" si="3"/>
        <v>12753806.043999998</v>
      </c>
      <c r="G33" s="10"/>
      <c r="H33" s="10">
        <v>12907588.130000006</v>
      </c>
      <c r="I33" s="10"/>
      <c r="J33" s="16">
        <f t="shared" si="4"/>
        <v>0</v>
      </c>
      <c r="K33" s="16">
        <f t="shared" si="0"/>
        <v>0.70844041847810979</v>
      </c>
      <c r="L33" s="16">
        <f t="shared" si="1"/>
        <v>0</v>
      </c>
      <c r="M33" s="21">
        <f t="shared" si="5"/>
        <v>18219722.919999998</v>
      </c>
      <c r="N33" s="21">
        <f t="shared" si="6"/>
        <v>5465916.8760000002</v>
      </c>
    </row>
    <row r="34" spans="2:14" ht="20.100000000000001" customHeight="1" x14ac:dyDescent="0.25">
      <c r="B34" s="7" t="s">
        <v>85</v>
      </c>
      <c r="C34" s="10">
        <v>36960622</v>
      </c>
      <c r="D34" s="10">
        <v>51510309</v>
      </c>
      <c r="E34" s="30">
        <f t="shared" si="2"/>
        <v>50480102.82</v>
      </c>
      <c r="F34" s="30">
        <f t="shared" si="3"/>
        <v>35336071.973999999</v>
      </c>
      <c r="G34" s="10"/>
      <c r="H34" s="10">
        <v>40644229.129999995</v>
      </c>
      <c r="I34" s="10"/>
      <c r="J34" s="16">
        <f>IF(ISERROR(+G34/E45)=TRUE,0,++G34/E45)</f>
        <v>0</v>
      </c>
      <c r="K34" s="16">
        <f>IF(ISERROR(+H34/E45)=TRUE,0,++H34/E45)</f>
        <v>1.8649505674338442</v>
      </c>
      <c r="L34" s="16">
        <f>IF(ISERROR(+I34/E45)=TRUE,0,++I34/E45)</f>
        <v>0</v>
      </c>
      <c r="M34" s="21">
        <f>IF(ISERROR(+E45-G34)=TRUE,0,++E45-G34)</f>
        <v>21793730</v>
      </c>
      <c r="N34" s="21">
        <f t="shared" si="6"/>
        <v>15144030.846000001</v>
      </c>
    </row>
    <row r="35" spans="2:14" ht="20.100000000000001" customHeight="1" x14ac:dyDescent="0.25">
      <c r="B35" s="7" t="s">
        <v>86</v>
      </c>
      <c r="C35" s="10">
        <v>35563732</v>
      </c>
      <c r="D35" s="10">
        <v>60470359</v>
      </c>
      <c r="E35" s="30">
        <f t="shared" si="2"/>
        <v>59260951.82</v>
      </c>
      <c r="F35" s="30">
        <f t="shared" si="3"/>
        <v>41482666.273999996</v>
      </c>
      <c r="G35" s="10"/>
      <c r="H35" s="10">
        <v>42228712.129999973</v>
      </c>
      <c r="I35" s="10"/>
      <c r="J35" s="16">
        <f t="shared" si="4"/>
        <v>0</v>
      </c>
      <c r="K35" s="16">
        <f t="shared" si="0"/>
        <v>0.7125891642487624</v>
      </c>
      <c r="L35" s="16">
        <f t="shared" si="1"/>
        <v>0</v>
      </c>
      <c r="M35" s="21">
        <f t="shared" si="5"/>
        <v>59260951.82</v>
      </c>
      <c r="N35" s="21">
        <f t="shared" si="6"/>
        <v>17778285.546000004</v>
      </c>
    </row>
    <row r="36" spans="2:14" ht="20.100000000000001" customHeight="1" x14ac:dyDescent="0.25">
      <c r="B36" s="7" t="s">
        <v>87</v>
      </c>
      <c r="C36" s="10">
        <v>43761972</v>
      </c>
      <c r="D36" s="10">
        <v>76675968</v>
      </c>
      <c r="E36" s="30">
        <f t="shared" si="2"/>
        <v>75142448.640000001</v>
      </c>
      <c r="F36" s="30">
        <f t="shared" si="3"/>
        <v>52599714.048</v>
      </c>
      <c r="G36" s="10"/>
      <c r="H36" s="10">
        <v>55618316.369999982</v>
      </c>
      <c r="I36" s="10"/>
      <c r="J36" s="16">
        <f t="shared" si="4"/>
        <v>0</v>
      </c>
      <c r="K36" s="16">
        <f t="shared" si="0"/>
        <v>0.74017173217846288</v>
      </c>
      <c r="L36" s="16">
        <f t="shared" si="1"/>
        <v>0</v>
      </c>
      <c r="M36" s="21">
        <f t="shared" si="5"/>
        <v>75142448.640000001</v>
      </c>
      <c r="N36" s="21">
        <f t="shared" si="6"/>
        <v>22542734.592</v>
      </c>
    </row>
    <row r="37" spans="2:14" ht="20.100000000000001" customHeight="1" x14ac:dyDescent="0.25">
      <c r="B37" s="7" t="s">
        <v>88</v>
      </c>
      <c r="C37" s="10">
        <v>28842086</v>
      </c>
      <c r="D37" s="10">
        <v>39414481</v>
      </c>
      <c r="E37" s="30">
        <f t="shared" si="2"/>
        <v>38626191.380000003</v>
      </c>
      <c r="F37" s="30">
        <f t="shared" si="3"/>
        <v>27038333.966000002</v>
      </c>
      <c r="G37" s="10"/>
      <c r="H37" s="10">
        <v>30857013.589999992</v>
      </c>
      <c r="I37" s="10"/>
      <c r="J37" s="16">
        <f t="shared" si="4"/>
        <v>0</v>
      </c>
      <c r="K37" s="16">
        <f t="shared" si="0"/>
        <v>0.79886244249225258</v>
      </c>
      <c r="L37" s="16">
        <f t="shared" si="1"/>
        <v>0</v>
      </c>
      <c r="M37" s="21">
        <f t="shared" si="5"/>
        <v>38626191.380000003</v>
      </c>
      <c r="N37" s="21">
        <f t="shared" si="6"/>
        <v>11587857.414000001</v>
      </c>
    </row>
    <row r="38" spans="2:14" ht="20.100000000000001" customHeight="1" x14ac:dyDescent="0.25">
      <c r="B38" s="7" t="s">
        <v>89</v>
      </c>
      <c r="C38" s="10">
        <v>40256338</v>
      </c>
      <c r="D38" s="10">
        <v>55131292</v>
      </c>
      <c r="E38" s="30">
        <f t="shared" si="2"/>
        <v>54028666.159999996</v>
      </c>
      <c r="F38" s="30">
        <f t="shared" si="3"/>
        <v>37820066.311999992</v>
      </c>
      <c r="G38" s="10"/>
      <c r="H38" s="10">
        <v>45108247.110000022</v>
      </c>
      <c r="I38" s="10"/>
      <c r="J38" s="16">
        <f t="shared" si="4"/>
        <v>0</v>
      </c>
      <c r="K38" s="16">
        <f t="shared" si="0"/>
        <v>0.83489470157225187</v>
      </c>
      <c r="L38" s="16">
        <f t="shared" si="1"/>
        <v>0</v>
      </c>
      <c r="M38" s="21">
        <f t="shared" si="5"/>
        <v>54028666.159999996</v>
      </c>
      <c r="N38" s="21">
        <f t="shared" si="6"/>
        <v>16208599.848000005</v>
      </c>
    </row>
    <row r="39" spans="2:14" ht="20.100000000000001" customHeight="1" x14ac:dyDescent="0.25">
      <c r="B39" s="7" t="s">
        <v>90</v>
      </c>
      <c r="C39" s="10">
        <v>38237576</v>
      </c>
      <c r="D39" s="10">
        <v>54261843</v>
      </c>
      <c r="E39" s="25">
        <f t="shared" si="2"/>
        <v>53176606.140000001</v>
      </c>
      <c r="F39" s="30">
        <f t="shared" si="3"/>
        <v>37223624.298</v>
      </c>
      <c r="G39" s="10"/>
      <c r="H39" s="10">
        <v>43467755.799999997</v>
      </c>
      <c r="I39" s="10"/>
      <c r="J39" s="16">
        <f t="shared" si="4"/>
        <v>0</v>
      </c>
      <c r="K39" s="16">
        <f t="shared" si="0"/>
        <v>0.81742252759720779</v>
      </c>
      <c r="L39" s="16">
        <f t="shared" si="1"/>
        <v>0</v>
      </c>
      <c r="M39" s="21">
        <f t="shared" si="5"/>
        <v>53176606.140000001</v>
      </c>
      <c r="N39" s="21">
        <f t="shared" si="6"/>
        <v>15952981.842</v>
      </c>
    </row>
    <row r="40" spans="2:14" ht="20.100000000000001" customHeight="1" x14ac:dyDescent="0.25">
      <c r="B40" s="7" t="s">
        <v>91</v>
      </c>
      <c r="C40" s="10">
        <v>23659654</v>
      </c>
      <c r="D40" s="10">
        <v>31603150</v>
      </c>
      <c r="E40" s="25">
        <f t="shared" si="2"/>
        <v>30971087</v>
      </c>
      <c r="F40" s="30">
        <f t="shared" si="3"/>
        <v>21679760.899999999</v>
      </c>
      <c r="G40" s="10"/>
      <c r="H40" s="10">
        <v>22413025.60999997</v>
      </c>
      <c r="I40" s="10"/>
      <c r="J40" s="16">
        <f>IF(ISERROR(+G40/#REF!)=TRUE,0,++G40/#REF!)</f>
        <v>0</v>
      </c>
      <c r="K40" s="16">
        <f>IF(ISERROR(+H40/#REF!)=TRUE,0,++H40/#REF!)</f>
        <v>0</v>
      </c>
      <c r="L40" s="16">
        <f>IF(ISERROR(+I40/#REF!)=TRUE,0,++I40/#REF!)</f>
        <v>0</v>
      </c>
      <c r="M40" s="21">
        <f>IF(ISERROR(+#REF!-G40)=TRUE,0,++#REF!-G40)</f>
        <v>0</v>
      </c>
      <c r="N40" s="21">
        <f t="shared" si="6"/>
        <v>9291326.1000000015</v>
      </c>
    </row>
    <row r="41" spans="2:14" ht="20.100000000000001" customHeight="1" x14ac:dyDescent="0.25">
      <c r="B41" s="7" t="s">
        <v>92</v>
      </c>
      <c r="C41" s="10">
        <v>22138498</v>
      </c>
      <c r="D41" s="10">
        <v>41510412</v>
      </c>
      <c r="E41" s="25">
        <f t="shared" si="2"/>
        <v>40680203.759999998</v>
      </c>
      <c r="F41" s="30">
        <f t="shared" si="3"/>
        <v>28476142.631999996</v>
      </c>
      <c r="G41" s="10"/>
      <c r="H41" s="10">
        <v>21819502.000000011</v>
      </c>
      <c r="I41" s="10"/>
      <c r="J41" s="16">
        <f>IF(ISERROR(+G41/#REF!)=TRUE,0,++G41/#REF!)</f>
        <v>0</v>
      </c>
      <c r="K41" s="16">
        <f>IF(ISERROR(+H41/#REF!)=TRUE,0,++H41/#REF!)</f>
        <v>0</v>
      </c>
      <c r="L41" s="16">
        <f>IF(ISERROR(+I41/#REF!)=TRUE,0,++I41/#REF!)</f>
        <v>0</v>
      </c>
      <c r="M41" s="21">
        <f>IF(ISERROR(+#REF!-G41)=TRUE,0,++#REF!-G41)</f>
        <v>0</v>
      </c>
      <c r="N41" s="21">
        <f t="shared" si="6"/>
        <v>12204061.128000002</v>
      </c>
    </row>
    <row r="42" spans="2:14" ht="20.100000000000001" customHeight="1" x14ac:dyDescent="0.25">
      <c r="B42" s="7" t="s">
        <v>93</v>
      </c>
      <c r="C42" s="10">
        <v>62047504</v>
      </c>
      <c r="D42" s="10">
        <v>96248525</v>
      </c>
      <c r="E42" s="25">
        <f t="shared" si="2"/>
        <v>94323554.5</v>
      </c>
      <c r="F42" s="30">
        <f t="shared" si="3"/>
        <v>66026488.149999999</v>
      </c>
      <c r="G42" s="10"/>
      <c r="H42" s="10">
        <v>70684112.019999996</v>
      </c>
      <c r="I42" s="10"/>
      <c r="J42" s="16">
        <f>IF(ISERROR(+G42/#REF!)=TRUE,0,++G42/#REF!)</f>
        <v>0</v>
      </c>
      <c r="K42" s="16">
        <f>IF(ISERROR(+H42/#REF!)=TRUE,0,++H42/#REF!)</f>
        <v>0</v>
      </c>
      <c r="L42" s="16">
        <f>IF(ISERROR(+I42/#REF!)=TRUE,0,++I42/#REF!)</f>
        <v>0</v>
      </c>
      <c r="M42" s="21">
        <f>IF(ISERROR(+#REF!-G42)=TRUE,0,++#REF!-G42)</f>
        <v>0</v>
      </c>
      <c r="N42" s="21">
        <f t="shared" si="6"/>
        <v>28297066.350000001</v>
      </c>
    </row>
    <row r="43" spans="2:14" ht="20.100000000000001" customHeight="1" x14ac:dyDescent="0.25">
      <c r="B43" s="7" t="s">
        <v>94</v>
      </c>
      <c r="C43" s="10">
        <v>102132480</v>
      </c>
      <c r="D43" s="10">
        <v>109076090</v>
      </c>
      <c r="E43" s="25">
        <f t="shared" si="2"/>
        <v>106894568.2</v>
      </c>
      <c r="F43" s="30">
        <f t="shared" si="3"/>
        <v>74826197.739999995</v>
      </c>
      <c r="G43" s="10"/>
      <c r="H43" s="10">
        <v>57347232.959999986</v>
      </c>
      <c r="I43" s="10"/>
      <c r="J43" s="16">
        <f>IF(ISERROR(+G43/#REF!)=TRUE,0,++G43/#REF!)</f>
        <v>0</v>
      </c>
      <c r="K43" s="16">
        <f>IF(ISERROR(+H43/#REF!)=TRUE,0,++H43/#REF!)</f>
        <v>0</v>
      </c>
      <c r="L43" s="16">
        <f>IF(ISERROR(+I43/#REF!)=TRUE,0,++I43/#REF!)</f>
        <v>0</v>
      </c>
      <c r="M43" s="21">
        <f>IF(ISERROR(+#REF!-G43)=TRUE,0,++#REF!-G43)</f>
        <v>0</v>
      </c>
      <c r="N43" s="21">
        <f t="shared" si="6"/>
        <v>32068370.460000008</v>
      </c>
    </row>
    <row r="44" spans="2:14" ht="20.100000000000001" customHeight="1" x14ac:dyDescent="0.25">
      <c r="B44" s="7" t="s">
        <v>95</v>
      </c>
      <c r="C44" s="10">
        <v>349246275</v>
      </c>
      <c r="D44" s="10">
        <v>372246275</v>
      </c>
      <c r="E44" s="25">
        <f t="shared" si="2"/>
        <v>364801349.5</v>
      </c>
      <c r="F44" s="30">
        <f t="shared" si="3"/>
        <v>255360944.64999998</v>
      </c>
      <c r="G44" s="10"/>
      <c r="H44" s="10">
        <v>237346887.5200001</v>
      </c>
      <c r="I44" s="10"/>
      <c r="J44" s="16">
        <f>IF(ISERROR(+G44/#REF!)=TRUE,0,++G44/#REF!)</f>
        <v>0</v>
      </c>
      <c r="K44" s="16">
        <f>IF(ISERROR(+H44/#REF!)=TRUE,0,++H44/#REF!)</f>
        <v>0</v>
      </c>
      <c r="L44" s="16">
        <f>IF(ISERROR(+I44/#REF!)=TRUE,0,++I44/#REF!)</f>
        <v>0</v>
      </c>
      <c r="M44" s="21">
        <f>IF(ISERROR(+#REF!-G44)=TRUE,0,++#REF!-G44)</f>
        <v>0</v>
      </c>
      <c r="N44" s="21">
        <f t="shared" si="6"/>
        <v>109440404.85000002</v>
      </c>
    </row>
    <row r="45" spans="2:14" ht="20.100000000000001" customHeight="1" x14ac:dyDescent="0.25">
      <c r="B45" s="7" t="s">
        <v>96</v>
      </c>
      <c r="C45" s="10">
        <v>18523100</v>
      </c>
      <c r="D45" s="10">
        <v>22238500</v>
      </c>
      <c r="E45" s="25">
        <f t="shared" si="2"/>
        <v>21793730</v>
      </c>
      <c r="F45" s="30">
        <f t="shared" si="3"/>
        <v>15255610.999999998</v>
      </c>
      <c r="G45" s="10"/>
      <c r="H45" s="10">
        <v>21772333.34</v>
      </c>
      <c r="I45" s="10"/>
      <c r="J45" s="16">
        <f>IF(ISERROR(+G45/#REF!)=TRUE,0,++G45/#REF!)</f>
        <v>0</v>
      </c>
      <c r="K45" s="16">
        <f>IF(ISERROR(+H45/#REF!)=TRUE,0,++H45/#REF!)</f>
        <v>0</v>
      </c>
      <c r="L45" s="16">
        <f>IF(ISERROR(+I45/#REF!)=TRUE,0,++I45/#REF!)</f>
        <v>0</v>
      </c>
      <c r="M45" s="21">
        <f>IF(ISERROR(+#REF!-G45)=TRUE,0,++#REF!-G45)</f>
        <v>0</v>
      </c>
      <c r="N45" s="21">
        <f t="shared" si="6"/>
        <v>6538119.0000000019</v>
      </c>
    </row>
    <row r="46" spans="2:14" ht="20.100000000000001" customHeight="1" x14ac:dyDescent="0.25">
      <c r="B46" s="7" t="s">
        <v>97</v>
      </c>
      <c r="C46" s="10">
        <v>0</v>
      </c>
      <c r="D46" s="10">
        <v>13873595</v>
      </c>
      <c r="E46" s="25">
        <f t="shared" si="2"/>
        <v>13596123.1</v>
      </c>
      <c r="F46" s="30">
        <f t="shared" si="3"/>
        <v>9517286.1699999999</v>
      </c>
      <c r="G46" s="10"/>
      <c r="H46" s="10">
        <v>8505480.0600000024</v>
      </c>
      <c r="I46" s="10"/>
      <c r="J46" s="16">
        <f t="shared" si="4"/>
        <v>0</v>
      </c>
      <c r="K46" s="16">
        <f t="shared" si="0"/>
        <v>0.62558127765112703</v>
      </c>
      <c r="L46" s="16">
        <f t="shared" si="1"/>
        <v>0</v>
      </c>
      <c r="M46" s="21">
        <f t="shared" si="5"/>
        <v>13596123.1</v>
      </c>
      <c r="N46" s="21">
        <f t="shared" si="6"/>
        <v>4078836.9299999997</v>
      </c>
    </row>
    <row r="47" spans="2:14" ht="20.100000000000001" customHeight="1" x14ac:dyDescent="0.25">
      <c r="B47" s="7" t="s">
        <v>98</v>
      </c>
      <c r="C47" s="10">
        <v>0</v>
      </c>
      <c r="D47" s="10">
        <v>20321312</v>
      </c>
      <c r="E47" s="25">
        <f t="shared" si="2"/>
        <v>19914885.759999998</v>
      </c>
      <c r="F47" s="30">
        <f t="shared" si="3"/>
        <v>13940420.031999998</v>
      </c>
      <c r="G47" s="10"/>
      <c r="H47" s="10">
        <v>12399091.529999996</v>
      </c>
      <c r="I47" s="10"/>
      <c r="J47" s="16">
        <f t="shared" si="4"/>
        <v>0</v>
      </c>
      <c r="K47" s="16">
        <f t="shared" si="0"/>
        <v>0.62260420066803324</v>
      </c>
      <c r="L47" s="16">
        <f t="shared" si="1"/>
        <v>0</v>
      </c>
      <c r="M47" s="21">
        <f t="shared" si="5"/>
        <v>19914885.759999998</v>
      </c>
      <c r="N47" s="21">
        <f t="shared" si="6"/>
        <v>5974465.7280000001</v>
      </c>
    </row>
    <row r="48" spans="2:14" ht="23.25" customHeight="1" x14ac:dyDescent="0.25">
      <c r="B48" s="13" t="s">
        <v>39</v>
      </c>
      <c r="C48" s="13">
        <f>SUM(C14:C47)</f>
        <v>3889509578</v>
      </c>
      <c r="D48" s="13">
        <f>SUM(D14:D47)</f>
        <v>3318425738</v>
      </c>
      <c r="E48" s="27">
        <f>SUM(E14:E47)</f>
        <v>3252057223.2400002</v>
      </c>
      <c r="F48" s="27">
        <f>SUM(F14:F47)</f>
        <v>2276440056.2680006</v>
      </c>
      <c r="G48" s="13">
        <f>SUM(G14:G47)</f>
        <v>0</v>
      </c>
      <c r="H48" s="13">
        <f>SUM(H14:H47)</f>
        <v>2067248361.02</v>
      </c>
      <c r="I48" s="13">
        <f>SUM(I14:I47)</f>
        <v>0</v>
      </c>
      <c r="J48" s="18">
        <f t="shared" si="4"/>
        <v>0</v>
      </c>
      <c r="K48" s="18">
        <f t="shared" si="0"/>
        <v>0.63567404234062519</v>
      </c>
      <c r="L48" s="18">
        <f t="shared" si="1"/>
        <v>0</v>
      </c>
      <c r="M48" s="23">
        <f>SUM(M14:M47)</f>
        <v>2563906357.46</v>
      </c>
      <c r="N48" s="23">
        <f t="shared" ref="N48" si="7">IF(ISERROR(+E48-F48)=TRUE,0,++E48-F48)</f>
        <v>975617166.97199965</v>
      </c>
    </row>
    <row r="49" spans="2:2" x14ac:dyDescent="0.2">
      <c r="B49" s="14" t="s">
        <v>60</v>
      </c>
    </row>
    <row r="51" spans="2:2" x14ac:dyDescent="0.25">
      <c r="B51" s="1" t="s">
        <v>107</v>
      </c>
    </row>
    <row r="52" spans="2:2" ht="9" customHeight="1" x14ac:dyDescent="0.25"/>
    <row r="53" spans="2:2" x14ac:dyDescent="0.25">
      <c r="B53" s="1" t="s">
        <v>71</v>
      </c>
    </row>
    <row r="54" spans="2:2" x14ac:dyDescent="0.25">
      <c r="B54" s="1" t="s">
        <v>72</v>
      </c>
    </row>
    <row r="55" spans="2:2" x14ac:dyDescent="0.25">
      <c r="B55" s="1" t="s">
        <v>76</v>
      </c>
    </row>
    <row r="56" spans="2:2" x14ac:dyDescent="0.25">
      <c r="B56" s="1" t="s">
        <v>77</v>
      </c>
    </row>
  </sheetData>
  <mergeCells count="13">
    <mergeCell ref="M12:M13"/>
    <mergeCell ref="N12:N13"/>
    <mergeCell ref="B2:N6"/>
    <mergeCell ref="I12:I13"/>
    <mergeCell ref="B12:B13"/>
    <mergeCell ref="F12:F13"/>
    <mergeCell ref="H12:H13"/>
    <mergeCell ref="J11:L11"/>
    <mergeCell ref="E12:E13"/>
    <mergeCell ref="J12:L12"/>
    <mergeCell ref="G12:G13"/>
    <mergeCell ref="D12:D13"/>
    <mergeCell ref="C12:C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2:N57"/>
  <sheetViews>
    <sheetView showGridLines="0" zoomScale="85" zoomScaleNormal="85" workbookViewId="0">
      <selection activeCell="B35" sqref="B35"/>
    </sheetView>
  </sheetViews>
  <sheetFormatPr baseColWidth="10" defaultRowHeight="15" x14ac:dyDescent="0.25"/>
  <cols>
    <col min="1" max="1" width="5.85546875" style="1" customWidth="1"/>
    <col min="2" max="2" width="35.85546875" style="1" customWidth="1"/>
    <col min="3" max="5" width="14.7109375" style="1" customWidth="1"/>
    <col min="6" max="6" width="15.7109375" style="1" customWidth="1"/>
    <col min="7" max="7" width="16.85546875" style="1" hidden="1" customWidth="1"/>
    <col min="8" max="8" width="15.7109375" style="1" customWidth="1"/>
    <col min="9" max="9" width="15.7109375" style="1" hidden="1" customWidth="1"/>
    <col min="10" max="10" width="12.7109375" style="1" hidden="1" customWidth="1"/>
    <col min="11" max="11" width="12.7109375" style="1" customWidth="1"/>
    <col min="12" max="12" width="12.7109375" style="12" hidden="1" customWidth="1"/>
    <col min="13" max="13" width="15.28515625" style="1" hidden="1" customWidth="1"/>
    <col min="14" max="14" width="15" style="1" customWidth="1"/>
    <col min="15" max="16384" width="11.42578125" style="1"/>
  </cols>
  <sheetData>
    <row r="2" spans="2:14" ht="15" customHeight="1" x14ac:dyDescent="0.25">
      <c r="B2" s="43" t="s">
        <v>59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2:14" ht="15.75" customHeight="1" x14ac:dyDescent="0.25"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2:14" ht="15" customHeight="1" x14ac:dyDescent="0.25"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</row>
    <row r="5" spans="2:14" ht="15" customHeight="1" x14ac:dyDescent="0.25"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</row>
    <row r="6" spans="2:14" ht="15" customHeight="1" x14ac:dyDescent="0.25"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</row>
    <row r="8" spans="2:14" ht="15.75" x14ac:dyDescent="0.25">
      <c r="B8" s="2" t="s">
        <v>41</v>
      </c>
    </row>
    <row r="9" spans="2:14" x14ac:dyDescent="0.2">
      <c r="B9" s="3" t="s">
        <v>2</v>
      </c>
    </row>
    <row r="11" spans="2:14" x14ac:dyDescent="0.25">
      <c r="B11" s="4"/>
      <c r="J11" s="47"/>
      <c r="K11" s="47"/>
      <c r="L11" s="47"/>
    </row>
    <row r="12" spans="2:14" s="5" customFormat="1" ht="15" customHeight="1" x14ac:dyDescent="0.25">
      <c r="B12" s="45" t="s">
        <v>1</v>
      </c>
      <c r="C12" s="49" t="s">
        <v>38</v>
      </c>
      <c r="D12" s="49" t="s">
        <v>37</v>
      </c>
      <c r="E12" s="39" t="s">
        <v>99</v>
      </c>
      <c r="F12" s="39" t="s">
        <v>100</v>
      </c>
      <c r="G12" s="39" t="s">
        <v>101</v>
      </c>
      <c r="H12" s="39" t="s">
        <v>102</v>
      </c>
      <c r="I12" s="39" t="s">
        <v>103</v>
      </c>
      <c r="J12" s="48" t="s">
        <v>105</v>
      </c>
      <c r="K12" s="48"/>
      <c r="L12" s="48"/>
      <c r="M12" s="39" t="s">
        <v>49</v>
      </c>
      <c r="N12" s="41" t="s">
        <v>104</v>
      </c>
    </row>
    <row r="13" spans="2:14" s="5" customFormat="1" ht="40.5" customHeight="1" x14ac:dyDescent="0.25">
      <c r="B13" s="46"/>
      <c r="C13" s="50"/>
      <c r="D13" s="50"/>
      <c r="E13" s="40"/>
      <c r="F13" s="40"/>
      <c r="G13" s="40"/>
      <c r="H13" s="40"/>
      <c r="I13" s="40"/>
      <c r="J13" s="28" t="s">
        <v>46</v>
      </c>
      <c r="K13" s="28" t="s">
        <v>106</v>
      </c>
      <c r="L13" s="29" t="s">
        <v>48</v>
      </c>
      <c r="M13" s="40"/>
      <c r="N13" s="42"/>
    </row>
    <row r="14" spans="2:14" ht="20.100000000000001" customHeight="1" x14ac:dyDescent="0.25">
      <c r="B14" s="6" t="s">
        <v>61</v>
      </c>
      <c r="C14" s="9">
        <v>45071322</v>
      </c>
      <c r="D14" s="9">
        <v>79416281</v>
      </c>
      <c r="E14" s="24">
        <f>+D14*98%</f>
        <v>77827955.379999995</v>
      </c>
      <c r="F14" s="24">
        <f>+E14*70%</f>
        <v>54479568.765999995</v>
      </c>
      <c r="G14" s="9"/>
      <c r="H14" s="9">
        <v>29958463.609999981</v>
      </c>
      <c r="I14" s="9"/>
      <c r="J14" s="15">
        <f>IF(ISERROR(+G14/E14)=TRUE,0,++G14/E14)</f>
        <v>0</v>
      </c>
      <c r="K14" s="15">
        <f t="shared" ref="K14:K48" si="0">IF(ISERROR(+H14/E14)=TRUE,0,++H14/E14)</f>
        <v>0.38493191121012826</v>
      </c>
      <c r="L14" s="15">
        <f t="shared" ref="L14:L48" si="1">IF(ISERROR(+I14/E14)=TRUE,0,++I14/E14)</f>
        <v>0</v>
      </c>
      <c r="M14" s="20">
        <f>IF(ISERROR(+E14-G14)=TRUE,0,++E14-G14)</f>
        <v>77827955.379999995</v>
      </c>
      <c r="N14" s="20">
        <f>IF(ISERROR(+E14-F14)=TRUE,0,++E14-F14)</f>
        <v>23348386.614</v>
      </c>
    </row>
    <row r="15" spans="2:14" ht="20.100000000000001" customHeight="1" x14ac:dyDescent="0.25">
      <c r="B15" s="7" t="s">
        <v>62</v>
      </c>
      <c r="C15" s="10">
        <v>1446061</v>
      </c>
      <c r="D15" s="10">
        <v>3436147</v>
      </c>
      <c r="E15" s="25">
        <f t="shared" ref="E15:E47" si="2">+D15*98%</f>
        <v>3367424.06</v>
      </c>
      <c r="F15" s="30">
        <f t="shared" ref="F15:F47" si="3">+E15*70%</f>
        <v>2357196.8419999997</v>
      </c>
      <c r="G15" s="10"/>
      <c r="H15" s="10">
        <v>1461922.24</v>
      </c>
      <c r="I15" s="10"/>
      <c r="J15" s="16">
        <f t="shared" ref="J15:J48" si="4">IF(ISERROR(+G15/E15)=TRUE,0,++G15/E15)</f>
        <v>0</v>
      </c>
      <c r="K15" s="16">
        <f t="shared" si="0"/>
        <v>0.43413666171880949</v>
      </c>
      <c r="L15" s="16">
        <f t="shared" si="1"/>
        <v>0</v>
      </c>
      <c r="M15" s="21">
        <f t="shared" ref="M15:M47" si="5">IF(ISERROR(+E15-G15)=TRUE,0,++E15-G15)</f>
        <v>3367424.06</v>
      </c>
      <c r="N15" s="21">
        <f t="shared" ref="N15:N48" si="6">IF(ISERROR(+E15-F15)=TRUE,0,++E15-F15)</f>
        <v>1010227.2180000003</v>
      </c>
    </row>
    <row r="16" spans="2:14" ht="20.100000000000001" customHeight="1" x14ac:dyDescent="0.25">
      <c r="B16" s="7" t="s">
        <v>63</v>
      </c>
      <c r="C16" s="10">
        <v>12124454</v>
      </c>
      <c r="D16" s="10">
        <v>12512971</v>
      </c>
      <c r="E16" s="25">
        <f t="shared" si="2"/>
        <v>12262711.58</v>
      </c>
      <c r="F16" s="30">
        <f t="shared" si="3"/>
        <v>8583898.1059999987</v>
      </c>
      <c r="G16" s="10"/>
      <c r="H16" s="10">
        <v>4093274.79</v>
      </c>
      <c r="I16" s="10"/>
      <c r="J16" s="16">
        <f t="shared" si="4"/>
        <v>0</v>
      </c>
      <c r="K16" s="16">
        <f t="shared" si="0"/>
        <v>0.3337985047838824</v>
      </c>
      <c r="L16" s="16">
        <f t="shared" si="1"/>
        <v>0</v>
      </c>
      <c r="M16" s="21">
        <f t="shared" si="5"/>
        <v>12262711.58</v>
      </c>
      <c r="N16" s="21">
        <f t="shared" si="6"/>
        <v>3678813.4740000013</v>
      </c>
    </row>
    <row r="17" spans="2:14" ht="20.100000000000001" customHeight="1" x14ac:dyDescent="0.25">
      <c r="B17" s="7" t="s">
        <v>64</v>
      </c>
      <c r="C17" s="10">
        <v>19416779</v>
      </c>
      <c r="D17" s="10">
        <v>19589385</v>
      </c>
      <c r="E17" s="25">
        <f t="shared" si="2"/>
        <v>19197597.300000001</v>
      </c>
      <c r="F17" s="30">
        <f t="shared" si="3"/>
        <v>13438318.109999999</v>
      </c>
      <c r="G17" s="10"/>
      <c r="H17" s="10">
        <v>11935300.359999999</v>
      </c>
      <c r="I17" s="10"/>
      <c r="J17" s="16">
        <f t="shared" si="4"/>
        <v>0</v>
      </c>
      <c r="K17" s="16">
        <f t="shared" si="0"/>
        <v>0.62170802801452651</v>
      </c>
      <c r="L17" s="16">
        <f t="shared" si="1"/>
        <v>0</v>
      </c>
      <c r="M17" s="21">
        <f t="shared" si="5"/>
        <v>19197597.300000001</v>
      </c>
      <c r="N17" s="21">
        <f t="shared" si="6"/>
        <v>5759279.1900000013</v>
      </c>
    </row>
    <row r="18" spans="2:14" ht="20.100000000000001" customHeight="1" x14ac:dyDescent="0.25">
      <c r="B18" s="7" t="s">
        <v>65</v>
      </c>
      <c r="C18" s="10">
        <v>3255917</v>
      </c>
      <c r="D18" s="10">
        <v>5193127</v>
      </c>
      <c r="E18" s="25">
        <f t="shared" si="2"/>
        <v>5089264.46</v>
      </c>
      <c r="F18" s="30">
        <f t="shared" si="3"/>
        <v>3562485.122</v>
      </c>
      <c r="G18" s="10"/>
      <c r="H18" s="10">
        <v>1149496.4000000001</v>
      </c>
      <c r="I18" s="10"/>
      <c r="J18" s="16">
        <f t="shared" si="4"/>
        <v>0</v>
      </c>
      <c r="K18" s="16">
        <f t="shared" si="0"/>
        <v>0.22586690258183206</v>
      </c>
      <c r="L18" s="16">
        <f t="shared" si="1"/>
        <v>0</v>
      </c>
      <c r="M18" s="21">
        <f t="shared" si="5"/>
        <v>5089264.46</v>
      </c>
      <c r="N18" s="21">
        <f t="shared" si="6"/>
        <v>1526779.338</v>
      </c>
    </row>
    <row r="19" spans="2:14" ht="20.100000000000001" customHeight="1" x14ac:dyDescent="0.25">
      <c r="B19" s="7" t="s">
        <v>66</v>
      </c>
      <c r="C19" s="10">
        <v>26303233</v>
      </c>
      <c r="D19" s="10">
        <v>29823676</v>
      </c>
      <c r="E19" s="25">
        <f t="shared" si="2"/>
        <v>29227202.48</v>
      </c>
      <c r="F19" s="30">
        <f t="shared" si="3"/>
        <v>20459041.735999998</v>
      </c>
      <c r="G19" s="10"/>
      <c r="H19" s="10">
        <v>13947387.24</v>
      </c>
      <c r="I19" s="10"/>
      <c r="J19" s="16">
        <f t="shared" si="4"/>
        <v>0</v>
      </c>
      <c r="K19" s="16">
        <f t="shared" si="0"/>
        <v>0.47720568704938882</v>
      </c>
      <c r="L19" s="16">
        <f t="shared" si="1"/>
        <v>0</v>
      </c>
      <c r="M19" s="21">
        <f t="shared" si="5"/>
        <v>29227202.48</v>
      </c>
      <c r="N19" s="21">
        <f t="shared" si="6"/>
        <v>8768160.7440000027</v>
      </c>
    </row>
    <row r="20" spans="2:14" ht="20.100000000000001" customHeight="1" x14ac:dyDescent="0.25">
      <c r="B20" s="7" t="s">
        <v>67</v>
      </c>
      <c r="C20" s="10">
        <v>24000000</v>
      </c>
      <c r="D20" s="10">
        <v>25623994</v>
      </c>
      <c r="E20" s="25">
        <f t="shared" si="2"/>
        <v>25111514.120000001</v>
      </c>
      <c r="F20" s="30">
        <f t="shared" si="3"/>
        <v>17578059.884</v>
      </c>
      <c r="G20" s="10"/>
      <c r="H20" s="10">
        <v>10419141.350000001</v>
      </c>
      <c r="I20" s="10"/>
      <c r="J20" s="16">
        <f t="shared" si="4"/>
        <v>0</v>
      </c>
      <c r="K20" s="16">
        <f t="shared" si="0"/>
        <v>0.41491489920560798</v>
      </c>
      <c r="L20" s="16">
        <f t="shared" si="1"/>
        <v>0</v>
      </c>
      <c r="M20" s="21">
        <f t="shared" si="5"/>
        <v>25111514.120000001</v>
      </c>
      <c r="N20" s="21">
        <f t="shared" si="6"/>
        <v>7533454.2360000014</v>
      </c>
    </row>
    <row r="21" spans="2:14" ht="20.100000000000001" customHeight="1" x14ac:dyDescent="0.25">
      <c r="B21" s="7" t="s">
        <v>68</v>
      </c>
      <c r="C21" s="10">
        <v>7200000</v>
      </c>
      <c r="D21" s="10">
        <v>5224135</v>
      </c>
      <c r="E21" s="25">
        <f t="shared" si="2"/>
        <v>5119652.3</v>
      </c>
      <c r="F21" s="30">
        <f t="shared" si="3"/>
        <v>3583756.61</v>
      </c>
      <c r="G21" s="10"/>
      <c r="H21" s="10">
        <v>2865986.8</v>
      </c>
      <c r="I21" s="10"/>
      <c r="J21" s="16">
        <f t="shared" si="4"/>
        <v>0</v>
      </c>
      <c r="K21" s="16">
        <f t="shared" si="0"/>
        <v>0.55980106305266075</v>
      </c>
      <c r="L21" s="16">
        <f t="shared" si="1"/>
        <v>0</v>
      </c>
      <c r="M21" s="21">
        <f t="shared" si="5"/>
        <v>5119652.3</v>
      </c>
      <c r="N21" s="21">
        <f t="shared" si="6"/>
        <v>1535895.69</v>
      </c>
    </row>
    <row r="22" spans="2:14" ht="20.100000000000001" customHeight="1" x14ac:dyDescent="0.25">
      <c r="B22" s="7" t="s">
        <v>69</v>
      </c>
      <c r="C22" s="10">
        <v>16000000</v>
      </c>
      <c r="D22" s="10">
        <v>16809388</v>
      </c>
      <c r="E22" s="25">
        <f t="shared" si="2"/>
        <v>16473200.24</v>
      </c>
      <c r="F22" s="30">
        <f t="shared" si="3"/>
        <v>11531240.168</v>
      </c>
      <c r="G22" s="10"/>
      <c r="H22" s="10">
        <v>9158381.7699999977</v>
      </c>
      <c r="I22" s="10"/>
      <c r="J22" s="16">
        <f t="shared" si="4"/>
        <v>0</v>
      </c>
      <c r="K22" s="16">
        <f t="shared" si="0"/>
        <v>0.55595644055620352</v>
      </c>
      <c r="L22" s="16">
        <f t="shared" si="1"/>
        <v>0</v>
      </c>
      <c r="M22" s="21">
        <f t="shared" si="5"/>
        <v>16473200.24</v>
      </c>
      <c r="N22" s="21">
        <f t="shared" si="6"/>
        <v>4941960.0720000006</v>
      </c>
    </row>
    <row r="23" spans="2:14" ht="20.100000000000001" customHeight="1" x14ac:dyDescent="0.25">
      <c r="B23" s="7" t="s">
        <v>70</v>
      </c>
      <c r="C23" s="10">
        <v>5116146</v>
      </c>
      <c r="D23" s="10">
        <v>7989277</v>
      </c>
      <c r="E23" s="25">
        <f t="shared" si="2"/>
        <v>7829491.46</v>
      </c>
      <c r="F23" s="30">
        <f t="shared" si="3"/>
        <v>5480644.0219999999</v>
      </c>
      <c r="G23" s="10"/>
      <c r="H23" s="10">
        <v>3776106.36</v>
      </c>
      <c r="I23" s="10"/>
      <c r="J23" s="16">
        <f t="shared" si="4"/>
        <v>0</v>
      </c>
      <c r="K23" s="16">
        <f t="shared" si="0"/>
        <v>0.4822926724285615</v>
      </c>
      <c r="L23" s="16">
        <f t="shared" si="1"/>
        <v>0</v>
      </c>
      <c r="M23" s="21">
        <f t="shared" si="5"/>
        <v>7829491.46</v>
      </c>
      <c r="N23" s="21">
        <f t="shared" si="6"/>
        <v>2348847.4380000001</v>
      </c>
    </row>
    <row r="24" spans="2:14" ht="20.100000000000001" customHeight="1" x14ac:dyDescent="0.25">
      <c r="B24" s="7" t="s">
        <v>73</v>
      </c>
      <c r="C24" s="10">
        <v>4607070</v>
      </c>
      <c r="D24" s="10">
        <v>11457422</v>
      </c>
      <c r="E24" s="25">
        <f t="shared" si="2"/>
        <v>11228273.560000001</v>
      </c>
      <c r="F24" s="30">
        <f t="shared" si="3"/>
        <v>7859791.4919999996</v>
      </c>
      <c r="G24" s="10"/>
      <c r="H24" s="10">
        <v>2673805.23</v>
      </c>
      <c r="I24" s="10"/>
      <c r="J24" s="16">
        <f t="shared" si="4"/>
        <v>0</v>
      </c>
      <c r="K24" s="16">
        <f t="shared" si="0"/>
        <v>0.23813146479840486</v>
      </c>
      <c r="L24" s="16">
        <f t="shared" si="1"/>
        <v>0</v>
      </c>
      <c r="M24" s="21">
        <f t="shared" si="5"/>
        <v>11228273.560000001</v>
      </c>
      <c r="N24" s="21">
        <f t="shared" si="6"/>
        <v>3368482.0680000009</v>
      </c>
    </row>
    <row r="25" spans="2:14" ht="20.100000000000001" customHeight="1" x14ac:dyDescent="0.25">
      <c r="B25" s="7" t="s">
        <v>74</v>
      </c>
      <c r="C25" s="10">
        <v>10665000</v>
      </c>
      <c r="D25" s="10">
        <v>13141007</v>
      </c>
      <c r="E25" s="25">
        <f t="shared" si="2"/>
        <v>12878186.859999999</v>
      </c>
      <c r="F25" s="30">
        <f t="shared" si="3"/>
        <v>9014730.8019999992</v>
      </c>
      <c r="G25" s="10"/>
      <c r="H25" s="10">
        <v>1970877.8799999997</v>
      </c>
      <c r="I25" s="10"/>
      <c r="J25" s="16">
        <f t="shared" si="4"/>
        <v>0</v>
      </c>
      <c r="K25" s="16">
        <f t="shared" si="0"/>
        <v>0.15304001265283704</v>
      </c>
      <c r="L25" s="16">
        <f t="shared" si="1"/>
        <v>0</v>
      </c>
      <c r="M25" s="21">
        <f t="shared" si="5"/>
        <v>12878186.859999999</v>
      </c>
      <c r="N25" s="21">
        <f t="shared" si="6"/>
        <v>3863456.0580000002</v>
      </c>
    </row>
    <row r="26" spans="2:14" ht="20.100000000000001" customHeight="1" x14ac:dyDescent="0.25">
      <c r="B26" s="7" t="s">
        <v>75</v>
      </c>
      <c r="C26" s="10">
        <v>6211107</v>
      </c>
      <c r="D26" s="10">
        <v>2055743</v>
      </c>
      <c r="E26" s="25">
        <f t="shared" si="2"/>
        <v>2014628.14</v>
      </c>
      <c r="F26" s="30">
        <f t="shared" si="3"/>
        <v>1410239.6979999999</v>
      </c>
      <c r="G26" s="10"/>
      <c r="H26" s="10">
        <v>1529574.75</v>
      </c>
      <c r="I26" s="10"/>
      <c r="J26" s="16">
        <f t="shared" si="4"/>
        <v>0</v>
      </c>
      <c r="K26" s="16">
        <f t="shared" si="0"/>
        <v>0.75923428231276469</v>
      </c>
      <c r="L26" s="16">
        <f t="shared" si="1"/>
        <v>0</v>
      </c>
      <c r="M26" s="21">
        <f t="shared" si="5"/>
        <v>2014628.14</v>
      </c>
      <c r="N26" s="21">
        <f t="shared" si="6"/>
        <v>604388.44200000004</v>
      </c>
    </row>
    <row r="27" spans="2:14" ht="20.100000000000001" customHeight="1" x14ac:dyDescent="0.25">
      <c r="B27" s="7" t="s">
        <v>78</v>
      </c>
      <c r="C27" s="10">
        <v>8775387</v>
      </c>
      <c r="D27" s="10">
        <v>8787472</v>
      </c>
      <c r="E27" s="25">
        <f t="shared" si="2"/>
        <v>8611722.5600000005</v>
      </c>
      <c r="F27" s="30">
        <f t="shared" si="3"/>
        <v>6028205.7920000004</v>
      </c>
      <c r="G27" s="10"/>
      <c r="H27" s="10">
        <v>4875947.0599999987</v>
      </c>
      <c r="I27" s="10"/>
      <c r="J27" s="16">
        <f t="shared" si="4"/>
        <v>0</v>
      </c>
      <c r="K27" s="16">
        <f t="shared" si="0"/>
        <v>0.56619880935876299</v>
      </c>
      <c r="L27" s="16">
        <f t="shared" si="1"/>
        <v>0</v>
      </c>
      <c r="M27" s="21">
        <f t="shared" si="5"/>
        <v>8611722.5600000005</v>
      </c>
      <c r="N27" s="21">
        <f t="shared" si="6"/>
        <v>2583516.7680000002</v>
      </c>
    </row>
    <row r="28" spans="2:14" ht="20.100000000000001" customHeight="1" x14ac:dyDescent="0.25">
      <c r="B28" s="7" t="s">
        <v>79</v>
      </c>
      <c r="C28" s="10">
        <v>10096174</v>
      </c>
      <c r="D28" s="10">
        <v>11223119</v>
      </c>
      <c r="E28" s="25">
        <f t="shared" si="2"/>
        <v>10998656.619999999</v>
      </c>
      <c r="F28" s="30">
        <f t="shared" si="3"/>
        <v>7699059.6339999987</v>
      </c>
      <c r="G28" s="10"/>
      <c r="H28" s="10">
        <v>4897312.0000000019</v>
      </c>
      <c r="I28" s="10"/>
      <c r="J28" s="16">
        <f t="shared" si="4"/>
        <v>0</v>
      </c>
      <c r="K28" s="16">
        <f t="shared" si="0"/>
        <v>0.4452645599549595</v>
      </c>
      <c r="L28" s="16">
        <f t="shared" si="1"/>
        <v>0</v>
      </c>
      <c r="M28" s="21">
        <f t="shared" si="5"/>
        <v>10998656.619999999</v>
      </c>
      <c r="N28" s="21">
        <f t="shared" si="6"/>
        <v>3299596.9860000005</v>
      </c>
    </row>
    <row r="29" spans="2:14" ht="20.100000000000001" customHeight="1" x14ac:dyDescent="0.25">
      <c r="B29" s="7" t="s">
        <v>80</v>
      </c>
      <c r="C29" s="10">
        <v>4633802</v>
      </c>
      <c r="D29" s="10">
        <v>4684882</v>
      </c>
      <c r="E29" s="25">
        <f t="shared" si="2"/>
        <v>4591184.3600000003</v>
      </c>
      <c r="F29" s="30">
        <f t="shared" si="3"/>
        <v>3213829.0520000001</v>
      </c>
      <c r="G29" s="10"/>
      <c r="H29" s="10">
        <v>1065384.2100000002</v>
      </c>
      <c r="I29" s="10"/>
      <c r="J29" s="16">
        <f t="shared" si="4"/>
        <v>0</v>
      </c>
      <c r="K29" s="16">
        <f t="shared" si="0"/>
        <v>0.2320499737022105</v>
      </c>
      <c r="L29" s="16">
        <f t="shared" si="1"/>
        <v>0</v>
      </c>
      <c r="M29" s="21">
        <f t="shared" si="5"/>
        <v>4591184.3600000003</v>
      </c>
      <c r="N29" s="21">
        <f t="shared" si="6"/>
        <v>1377355.3080000002</v>
      </c>
    </row>
    <row r="30" spans="2:14" ht="20.100000000000001" customHeight="1" x14ac:dyDescent="0.25">
      <c r="B30" s="7" t="s">
        <v>81</v>
      </c>
      <c r="C30" s="10">
        <v>3060000</v>
      </c>
      <c r="D30" s="10">
        <v>4605311</v>
      </c>
      <c r="E30" s="25">
        <f t="shared" si="2"/>
        <v>4513204.78</v>
      </c>
      <c r="F30" s="30">
        <f t="shared" si="3"/>
        <v>3159243.3459999999</v>
      </c>
      <c r="G30" s="10"/>
      <c r="H30" s="10">
        <v>1492383.2600000002</v>
      </c>
      <c r="I30" s="10"/>
      <c r="J30" s="16">
        <f t="shared" si="4"/>
        <v>0</v>
      </c>
      <c r="K30" s="16">
        <f t="shared" si="0"/>
        <v>0.33067040667275022</v>
      </c>
      <c r="L30" s="16">
        <f t="shared" si="1"/>
        <v>0</v>
      </c>
      <c r="M30" s="21">
        <f t="shared" si="5"/>
        <v>4513204.78</v>
      </c>
      <c r="N30" s="21">
        <f t="shared" si="6"/>
        <v>1353961.4340000004</v>
      </c>
    </row>
    <row r="31" spans="2:14" ht="20.100000000000001" customHeight="1" x14ac:dyDescent="0.25">
      <c r="B31" s="7" t="s">
        <v>82</v>
      </c>
      <c r="C31" s="10">
        <v>8874500</v>
      </c>
      <c r="D31" s="10">
        <v>9681153</v>
      </c>
      <c r="E31" s="25">
        <f t="shared" si="2"/>
        <v>9487529.9399999995</v>
      </c>
      <c r="F31" s="30">
        <f t="shared" si="3"/>
        <v>6641270.9579999996</v>
      </c>
      <c r="G31" s="10"/>
      <c r="H31" s="10">
        <v>5004744.78</v>
      </c>
      <c r="I31" s="10"/>
      <c r="J31" s="16">
        <f t="shared" si="4"/>
        <v>0</v>
      </c>
      <c r="K31" s="16">
        <f t="shared" si="0"/>
        <v>0.52750766655288162</v>
      </c>
      <c r="L31" s="16">
        <f t="shared" si="1"/>
        <v>0</v>
      </c>
      <c r="M31" s="21">
        <f t="shared" si="5"/>
        <v>9487529.9399999995</v>
      </c>
      <c r="N31" s="21">
        <f t="shared" si="6"/>
        <v>2846258.9819999998</v>
      </c>
    </row>
    <row r="32" spans="2:14" ht="20.100000000000001" customHeight="1" x14ac:dyDescent="0.25">
      <c r="B32" s="7" t="s">
        <v>83</v>
      </c>
      <c r="C32" s="10">
        <v>5931765</v>
      </c>
      <c r="D32" s="10">
        <v>5467923</v>
      </c>
      <c r="E32" s="25">
        <f t="shared" si="2"/>
        <v>5358564.54</v>
      </c>
      <c r="F32" s="30">
        <f t="shared" si="3"/>
        <v>3750995.1779999998</v>
      </c>
      <c r="G32" s="10"/>
      <c r="H32" s="10">
        <v>1950818.2200000002</v>
      </c>
      <c r="I32" s="10"/>
      <c r="J32" s="16">
        <f t="shared" si="4"/>
        <v>0</v>
      </c>
      <c r="K32" s="16">
        <f t="shared" si="0"/>
        <v>0.36405612089539191</v>
      </c>
      <c r="L32" s="16">
        <f t="shared" si="1"/>
        <v>0</v>
      </c>
      <c r="M32" s="21">
        <f t="shared" si="5"/>
        <v>5358564.54</v>
      </c>
      <c r="N32" s="21">
        <f t="shared" si="6"/>
        <v>1607569.3620000002</v>
      </c>
    </row>
    <row r="33" spans="2:14" ht="20.100000000000001" customHeight="1" x14ac:dyDescent="0.25">
      <c r="B33" s="7" t="s">
        <v>84</v>
      </c>
      <c r="C33" s="10">
        <v>2907000</v>
      </c>
      <c r="D33" s="10">
        <v>3523022</v>
      </c>
      <c r="E33" s="25">
        <f t="shared" si="2"/>
        <v>3452561.56</v>
      </c>
      <c r="F33" s="30">
        <f t="shared" si="3"/>
        <v>2416793.0919999997</v>
      </c>
      <c r="G33" s="10"/>
      <c r="H33" s="10">
        <v>1870297.9</v>
      </c>
      <c r="I33" s="10"/>
      <c r="J33" s="16">
        <f t="shared" si="4"/>
        <v>0</v>
      </c>
      <c r="K33" s="16">
        <f t="shared" si="0"/>
        <v>0.54171312154677409</v>
      </c>
      <c r="L33" s="16">
        <f t="shared" si="1"/>
        <v>0</v>
      </c>
      <c r="M33" s="21">
        <f t="shared" si="5"/>
        <v>3452561.56</v>
      </c>
      <c r="N33" s="21">
        <f t="shared" si="6"/>
        <v>1035768.4680000003</v>
      </c>
    </row>
    <row r="34" spans="2:14" ht="20.100000000000001" customHeight="1" x14ac:dyDescent="0.25">
      <c r="B34" s="7" t="s">
        <v>85</v>
      </c>
      <c r="C34" s="10">
        <v>2787507</v>
      </c>
      <c r="D34" s="10">
        <v>2787507</v>
      </c>
      <c r="E34" s="25">
        <f t="shared" si="2"/>
        <v>2731756.86</v>
      </c>
      <c r="F34" s="30">
        <f t="shared" si="3"/>
        <v>1912229.8019999997</v>
      </c>
      <c r="G34" s="10"/>
      <c r="H34" s="10">
        <v>1318497.4400000002</v>
      </c>
      <c r="I34" s="10"/>
      <c r="J34" s="16">
        <f t="shared" si="4"/>
        <v>0</v>
      </c>
      <c r="K34" s="16">
        <f t="shared" si="0"/>
        <v>0.48265548786797968</v>
      </c>
      <c r="L34" s="16">
        <f t="shared" si="1"/>
        <v>0</v>
      </c>
      <c r="M34" s="21">
        <f t="shared" si="5"/>
        <v>2731756.86</v>
      </c>
      <c r="N34" s="21">
        <f t="shared" si="6"/>
        <v>819527.05800000019</v>
      </c>
    </row>
    <row r="35" spans="2:14" ht="20.100000000000001" customHeight="1" x14ac:dyDescent="0.25">
      <c r="B35" s="7" t="s">
        <v>86</v>
      </c>
      <c r="C35" s="10">
        <v>3449024</v>
      </c>
      <c r="D35" s="10">
        <v>4220712</v>
      </c>
      <c r="E35" s="25">
        <f t="shared" si="2"/>
        <v>4136297.76</v>
      </c>
      <c r="F35" s="30">
        <f t="shared" si="3"/>
        <v>2895408.4319999996</v>
      </c>
      <c r="G35" s="10"/>
      <c r="H35" s="10">
        <v>2002749.3399999999</v>
      </c>
      <c r="I35" s="10"/>
      <c r="J35" s="16">
        <f t="shared" si="4"/>
        <v>0</v>
      </c>
      <c r="K35" s="16">
        <f t="shared" si="0"/>
        <v>0.4841888703873195</v>
      </c>
      <c r="L35" s="16">
        <f t="shared" si="1"/>
        <v>0</v>
      </c>
      <c r="M35" s="21">
        <f t="shared" si="5"/>
        <v>4136297.76</v>
      </c>
      <c r="N35" s="21">
        <f t="shared" si="6"/>
        <v>1240889.3280000002</v>
      </c>
    </row>
    <row r="36" spans="2:14" ht="20.100000000000001" customHeight="1" x14ac:dyDescent="0.25">
      <c r="B36" s="7" t="s">
        <v>87</v>
      </c>
      <c r="C36" s="10">
        <v>3128480</v>
      </c>
      <c r="D36" s="10">
        <v>5063726</v>
      </c>
      <c r="E36" s="25">
        <f t="shared" si="2"/>
        <v>4962451.4799999995</v>
      </c>
      <c r="F36" s="30">
        <f t="shared" si="3"/>
        <v>3473716.0359999994</v>
      </c>
      <c r="G36" s="10"/>
      <c r="H36" s="10">
        <v>3099429.0400000005</v>
      </c>
      <c r="I36" s="10"/>
      <c r="J36" s="16">
        <f t="shared" si="4"/>
        <v>0</v>
      </c>
      <c r="K36" s="16">
        <f t="shared" si="0"/>
        <v>0.62457619031471134</v>
      </c>
      <c r="L36" s="16">
        <f t="shared" si="1"/>
        <v>0</v>
      </c>
      <c r="M36" s="21">
        <f t="shared" si="5"/>
        <v>4962451.4799999995</v>
      </c>
      <c r="N36" s="21">
        <f t="shared" si="6"/>
        <v>1488735.4440000001</v>
      </c>
    </row>
    <row r="37" spans="2:14" ht="20.100000000000001" customHeight="1" x14ac:dyDescent="0.25">
      <c r="B37" s="7" t="s">
        <v>88</v>
      </c>
      <c r="C37" s="10">
        <v>2759807</v>
      </c>
      <c r="D37" s="10">
        <v>2847607</v>
      </c>
      <c r="E37" s="25">
        <f t="shared" si="2"/>
        <v>2790654.86</v>
      </c>
      <c r="F37" s="30">
        <f t="shared" si="3"/>
        <v>1953458.4019999998</v>
      </c>
      <c r="G37" s="10"/>
      <c r="H37" s="10">
        <v>1448936.51</v>
      </c>
      <c r="I37" s="10"/>
      <c r="J37" s="16">
        <f t="shared" si="4"/>
        <v>0</v>
      </c>
      <c r="K37" s="16">
        <f t="shared" si="0"/>
        <v>0.51921021505325105</v>
      </c>
      <c r="L37" s="16">
        <f t="shared" si="1"/>
        <v>0</v>
      </c>
      <c r="M37" s="21">
        <f t="shared" si="5"/>
        <v>2790654.86</v>
      </c>
      <c r="N37" s="21">
        <f t="shared" si="6"/>
        <v>837196.4580000001</v>
      </c>
    </row>
    <row r="38" spans="2:14" ht="20.100000000000001" customHeight="1" x14ac:dyDescent="0.25">
      <c r="B38" s="7" t="s">
        <v>89</v>
      </c>
      <c r="C38" s="10">
        <v>3389646</v>
      </c>
      <c r="D38" s="10">
        <v>3797030</v>
      </c>
      <c r="E38" s="25">
        <f t="shared" si="2"/>
        <v>3721089.4</v>
      </c>
      <c r="F38" s="30">
        <f t="shared" si="3"/>
        <v>2604762.5799999996</v>
      </c>
      <c r="G38" s="10"/>
      <c r="H38" s="10">
        <v>1985951.1199999996</v>
      </c>
      <c r="I38" s="10"/>
      <c r="J38" s="16">
        <f t="shared" si="4"/>
        <v>0</v>
      </c>
      <c r="K38" s="16">
        <f t="shared" si="0"/>
        <v>0.53370153374976681</v>
      </c>
      <c r="L38" s="16">
        <f t="shared" si="1"/>
        <v>0</v>
      </c>
      <c r="M38" s="21">
        <f t="shared" si="5"/>
        <v>3721089.4</v>
      </c>
      <c r="N38" s="21">
        <f t="shared" si="6"/>
        <v>1116326.8200000003</v>
      </c>
    </row>
    <row r="39" spans="2:14" ht="20.100000000000001" customHeight="1" x14ac:dyDescent="0.25">
      <c r="B39" s="7" t="s">
        <v>90</v>
      </c>
      <c r="C39" s="10">
        <v>2992486</v>
      </c>
      <c r="D39" s="10">
        <v>3378772</v>
      </c>
      <c r="E39" s="25">
        <f t="shared" si="2"/>
        <v>3311196.56</v>
      </c>
      <c r="F39" s="30">
        <f t="shared" si="3"/>
        <v>2317837.5919999997</v>
      </c>
      <c r="G39" s="10"/>
      <c r="H39" s="10">
        <v>1015923.9999999998</v>
      </c>
      <c r="I39" s="10"/>
      <c r="J39" s="16">
        <f t="shared" si="4"/>
        <v>0</v>
      </c>
      <c r="K39" s="16">
        <f t="shared" si="0"/>
        <v>0.30681476668361835</v>
      </c>
      <c r="L39" s="16">
        <f t="shared" si="1"/>
        <v>0</v>
      </c>
      <c r="M39" s="21">
        <f t="shared" si="5"/>
        <v>3311196.56</v>
      </c>
      <c r="N39" s="21">
        <f t="shared" si="6"/>
        <v>993358.96800000034</v>
      </c>
    </row>
    <row r="40" spans="2:14" ht="20.100000000000001" customHeight="1" x14ac:dyDescent="0.25">
      <c r="B40" s="7" t="s">
        <v>91</v>
      </c>
      <c r="C40" s="10">
        <v>6591241</v>
      </c>
      <c r="D40" s="10">
        <v>7018339</v>
      </c>
      <c r="E40" s="25">
        <f t="shared" si="2"/>
        <v>6877972.2199999997</v>
      </c>
      <c r="F40" s="30">
        <f t="shared" si="3"/>
        <v>4814580.5539999995</v>
      </c>
      <c r="G40" s="10"/>
      <c r="H40" s="10">
        <v>2875918.39</v>
      </c>
      <c r="I40" s="10"/>
      <c r="J40" s="16">
        <f t="shared" si="4"/>
        <v>0</v>
      </c>
      <c r="K40" s="16">
        <f t="shared" si="0"/>
        <v>0.4181346330008876</v>
      </c>
      <c r="L40" s="16">
        <f t="shared" si="1"/>
        <v>0</v>
      </c>
      <c r="M40" s="21">
        <f t="shared" si="5"/>
        <v>6877972.2199999997</v>
      </c>
      <c r="N40" s="21">
        <f t="shared" si="6"/>
        <v>2063391.6660000002</v>
      </c>
    </row>
    <row r="41" spans="2:14" ht="20.100000000000001" customHeight="1" x14ac:dyDescent="0.25">
      <c r="B41" s="7" t="s">
        <v>92</v>
      </c>
      <c r="C41" s="10">
        <v>5523041</v>
      </c>
      <c r="D41" s="10">
        <v>9000855</v>
      </c>
      <c r="E41" s="25">
        <f t="shared" si="2"/>
        <v>8820837.9000000004</v>
      </c>
      <c r="F41" s="30">
        <f t="shared" si="3"/>
        <v>6174586.5300000003</v>
      </c>
      <c r="G41" s="10"/>
      <c r="H41" s="10">
        <v>4343354.0099999988</v>
      </c>
      <c r="I41" s="10"/>
      <c r="J41" s="16">
        <f t="shared" ref="J41:J44" si="7">IF(ISERROR(+G41/E41)=TRUE,0,++G41/E41)</f>
        <v>0</v>
      </c>
      <c r="K41" s="16">
        <f t="shared" ref="K41:K44" si="8">IF(ISERROR(+H41/E41)=TRUE,0,++H41/E41)</f>
        <v>0.49239698759230105</v>
      </c>
      <c r="L41" s="16">
        <f t="shared" ref="L41:L44" si="9">IF(ISERROR(+I41/E41)=TRUE,0,++I41/E41)</f>
        <v>0</v>
      </c>
      <c r="M41" s="21">
        <f t="shared" ref="M41:M44" si="10">IF(ISERROR(+E41-G41)=TRUE,0,++E41-G41)</f>
        <v>8820837.9000000004</v>
      </c>
      <c r="N41" s="21">
        <f t="shared" ref="N41:N44" si="11">IF(ISERROR(+E41-F41)=TRUE,0,++E41-F41)</f>
        <v>2646251.37</v>
      </c>
    </row>
    <row r="42" spans="2:14" ht="20.100000000000001" customHeight="1" x14ac:dyDescent="0.25">
      <c r="B42" s="7" t="s">
        <v>93</v>
      </c>
      <c r="C42" s="10">
        <v>3498843</v>
      </c>
      <c r="D42" s="10">
        <v>4342227</v>
      </c>
      <c r="E42" s="25">
        <f t="shared" si="2"/>
        <v>4255382.46</v>
      </c>
      <c r="F42" s="30">
        <f t="shared" si="3"/>
        <v>2978767.7219999996</v>
      </c>
      <c r="G42" s="10"/>
      <c r="H42" s="10">
        <v>1973782.6300000001</v>
      </c>
      <c r="I42" s="10"/>
      <c r="J42" s="16">
        <f t="shared" si="7"/>
        <v>0</v>
      </c>
      <c r="K42" s="16">
        <f t="shared" si="8"/>
        <v>0.46383201711086625</v>
      </c>
      <c r="L42" s="16">
        <f t="shared" si="9"/>
        <v>0</v>
      </c>
      <c r="M42" s="21">
        <f t="shared" si="10"/>
        <v>4255382.46</v>
      </c>
      <c r="N42" s="21">
        <f t="shared" si="11"/>
        <v>1276614.7380000004</v>
      </c>
    </row>
    <row r="43" spans="2:14" ht="20.100000000000001" customHeight="1" x14ac:dyDescent="0.25">
      <c r="B43" s="7" t="s">
        <v>94</v>
      </c>
      <c r="C43" s="10">
        <v>120000</v>
      </c>
      <c r="D43" s="10">
        <v>3778852</v>
      </c>
      <c r="E43" s="25">
        <f t="shared" si="2"/>
        <v>3703274.96</v>
      </c>
      <c r="F43" s="30">
        <f t="shared" si="3"/>
        <v>2592292.4719999996</v>
      </c>
      <c r="G43" s="10"/>
      <c r="H43" s="10">
        <v>1369663.6999999997</v>
      </c>
      <c r="I43" s="10"/>
      <c r="J43" s="16">
        <f t="shared" si="7"/>
        <v>0</v>
      </c>
      <c r="K43" s="16">
        <f t="shared" si="8"/>
        <v>0.36985201336494866</v>
      </c>
      <c r="L43" s="16">
        <f t="shared" si="9"/>
        <v>0</v>
      </c>
      <c r="M43" s="21">
        <f t="shared" si="10"/>
        <v>3703274.96</v>
      </c>
      <c r="N43" s="21">
        <f t="shared" si="11"/>
        <v>1110982.4880000004</v>
      </c>
    </row>
    <row r="44" spans="2:14" ht="20.100000000000001" customHeight="1" x14ac:dyDescent="0.25">
      <c r="B44" s="7" t="s">
        <v>95</v>
      </c>
      <c r="C44" s="10">
        <v>100000</v>
      </c>
      <c r="D44" s="10">
        <v>2923084</v>
      </c>
      <c r="E44" s="25">
        <f t="shared" si="2"/>
        <v>2864622.32</v>
      </c>
      <c r="F44" s="30">
        <f t="shared" si="3"/>
        <v>2005235.6239999998</v>
      </c>
      <c r="G44" s="10"/>
      <c r="H44" s="10">
        <v>431560.60000000003</v>
      </c>
      <c r="I44" s="10"/>
      <c r="J44" s="16">
        <f t="shared" si="4"/>
        <v>0</v>
      </c>
      <c r="K44" s="16">
        <f t="shared" si="0"/>
        <v>0.15065183182682179</v>
      </c>
      <c r="L44" s="16">
        <f t="shared" si="1"/>
        <v>0</v>
      </c>
      <c r="M44" s="21">
        <f t="shared" si="5"/>
        <v>2864622.32</v>
      </c>
      <c r="N44" s="21">
        <f t="shared" si="6"/>
        <v>859386.696</v>
      </c>
    </row>
    <row r="45" spans="2:14" ht="20.100000000000001" customHeight="1" x14ac:dyDescent="0.25">
      <c r="B45" s="7" t="s">
        <v>96</v>
      </c>
      <c r="C45" s="10">
        <v>6181868</v>
      </c>
      <c r="D45" s="10">
        <v>262127</v>
      </c>
      <c r="E45" s="25">
        <f t="shared" si="2"/>
        <v>256884.46</v>
      </c>
      <c r="F45" s="30">
        <f t="shared" si="3"/>
        <v>179819.12199999997</v>
      </c>
      <c r="G45" s="10"/>
      <c r="H45" s="10">
        <v>163346.15</v>
      </c>
      <c r="I45" s="10"/>
      <c r="J45" s="16">
        <f t="shared" si="4"/>
        <v>0</v>
      </c>
      <c r="K45" s="16">
        <f t="shared" si="0"/>
        <v>0.63587400343329448</v>
      </c>
      <c r="L45" s="16">
        <f t="shared" si="1"/>
        <v>0</v>
      </c>
      <c r="M45" s="21">
        <f t="shared" si="5"/>
        <v>256884.46</v>
      </c>
      <c r="N45" s="21">
        <f t="shared" si="6"/>
        <v>77065.338000000018</v>
      </c>
    </row>
    <row r="46" spans="2:14" ht="20.100000000000001" customHeight="1" x14ac:dyDescent="0.25">
      <c r="B46" s="7" t="s">
        <v>97</v>
      </c>
      <c r="C46" s="10">
        <v>0</v>
      </c>
      <c r="D46" s="10">
        <v>780000</v>
      </c>
      <c r="E46" s="25">
        <f t="shared" si="2"/>
        <v>764400</v>
      </c>
      <c r="F46" s="30">
        <f t="shared" si="3"/>
        <v>535080</v>
      </c>
      <c r="G46" s="10"/>
      <c r="H46" s="10">
        <v>199759.55</v>
      </c>
      <c r="I46" s="10"/>
      <c r="J46" s="16">
        <f t="shared" ref="J46" si="12">IF(ISERROR(+G46/E46)=TRUE,0,++G46/E46)</f>
        <v>0</v>
      </c>
      <c r="K46" s="16">
        <f t="shared" ref="K46" si="13">IF(ISERROR(+H46/E46)=TRUE,0,++H46/E46)</f>
        <v>0.2613285583464155</v>
      </c>
      <c r="L46" s="16">
        <f t="shared" ref="L46" si="14">IF(ISERROR(+I46/E46)=TRUE,0,++I46/E46)</f>
        <v>0</v>
      </c>
      <c r="M46" s="21">
        <f t="shared" ref="M46" si="15">IF(ISERROR(+E46-G46)=TRUE,0,++E46-G46)</f>
        <v>764400</v>
      </c>
      <c r="N46" s="21">
        <f t="shared" ref="N46" si="16">IF(ISERROR(+E46-F46)=TRUE,0,++E46-F46)</f>
        <v>229320</v>
      </c>
    </row>
    <row r="47" spans="2:14" ht="20.100000000000001" customHeight="1" x14ac:dyDescent="0.25">
      <c r="B47" s="8" t="s">
        <v>98</v>
      </c>
      <c r="C47" s="11">
        <v>0</v>
      </c>
      <c r="D47" s="11">
        <v>997998</v>
      </c>
      <c r="E47" s="26">
        <f t="shared" si="2"/>
        <v>978038.04</v>
      </c>
      <c r="F47" s="31">
        <f t="shared" si="3"/>
        <v>684626.62800000003</v>
      </c>
      <c r="G47" s="11"/>
      <c r="H47" s="11">
        <v>527985</v>
      </c>
      <c r="I47" s="11"/>
      <c r="J47" s="19">
        <f t="shared" si="4"/>
        <v>0</v>
      </c>
      <c r="K47" s="19">
        <f t="shared" si="0"/>
        <v>0.53984096569495388</v>
      </c>
      <c r="L47" s="17">
        <f t="shared" si="1"/>
        <v>0</v>
      </c>
      <c r="M47" s="22">
        <f t="shared" si="5"/>
        <v>978038.04</v>
      </c>
      <c r="N47" s="22">
        <f t="shared" si="6"/>
        <v>293411.41200000001</v>
      </c>
    </row>
    <row r="48" spans="2:14" ht="23.25" customHeight="1" x14ac:dyDescent="0.25">
      <c r="B48" s="13" t="s">
        <v>39</v>
      </c>
      <c r="C48" s="13">
        <f>SUM(C14:C47)</f>
        <v>266217660</v>
      </c>
      <c r="D48" s="13">
        <f>SUM(D14:D47)</f>
        <v>331444271</v>
      </c>
      <c r="E48" s="27">
        <f>SUM(E14:E47)</f>
        <v>324815385.57999998</v>
      </c>
      <c r="F48" s="27">
        <f>SUM(F14:F47)</f>
        <v>227370769.90600005</v>
      </c>
      <c r="G48" s="13">
        <f>SUM(G14:G47)</f>
        <v>0</v>
      </c>
      <c r="H48" s="13">
        <f>SUM(H14:H47)</f>
        <v>138853463.69</v>
      </c>
      <c r="I48" s="13">
        <f>SUM(I14:I47)</f>
        <v>0</v>
      </c>
      <c r="J48" s="18">
        <f t="shared" si="4"/>
        <v>0</v>
      </c>
      <c r="K48" s="18">
        <f t="shared" si="0"/>
        <v>0.42748425676345081</v>
      </c>
      <c r="L48" s="18">
        <f t="shared" si="1"/>
        <v>0</v>
      </c>
      <c r="M48" s="23">
        <f>SUM(M14:M47)</f>
        <v>324815385.57999998</v>
      </c>
      <c r="N48" s="23">
        <f t="shared" si="6"/>
        <v>97444615.673999935</v>
      </c>
    </row>
    <row r="50" spans="2:2" x14ac:dyDescent="0.2">
      <c r="B50" s="14" t="s">
        <v>60</v>
      </c>
    </row>
    <row r="52" spans="2:2" x14ac:dyDescent="0.25">
      <c r="B52" s="1" t="s">
        <v>107</v>
      </c>
    </row>
    <row r="53" spans="2:2" ht="6" customHeight="1" x14ac:dyDescent="0.25"/>
    <row r="54" spans="2:2" x14ac:dyDescent="0.25">
      <c r="B54" s="1" t="s">
        <v>71</v>
      </c>
    </row>
    <row r="55" spans="2:2" x14ac:dyDescent="0.25">
      <c r="B55" s="1" t="s">
        <v>72</v>
      </c>
    </row>
    <row r="56" spans="2:2" x14ac:dyDescent="0.25">
      <c r="B56" s="1" t="s">
        <v>76</v>
      </c>
    </row>
    <row r="57" spans="2:2" x14ac:dyDescent="0.25">
      <c r="B57" s="1" t="s">
        <v>77</v>
      </c>
    </row>
  </sheetData>
  <mergeCells count="13">
    <mergeCell ref="B2:N6"/>
    <mergeCell ref="J11:L11"/>
    <mergeCell ref="J12:L12"/>
    <mergeCell ref="M12:M13"/>
    <mergeCell ref="N12:N13"/>
    <mergeCell ref="I12:I13"/>
    <mergeCell ref="B12:B13"/>
    <mergeCell ref="F12:F13"/>
    <mergeCell ref="G12:G13"/>
    <mergeCell ref="H12:H13"/>
    <mergeCell ref="E12:E13"/>
    <mergeCell ref="C12:C13"/>
    <mergeCell ref="D12:D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2:N57"/>
  <sheetViews>
    <sheetView showGridLines="0" zoomScale="85" zoomScaleNormal="85" workbookViewId="0">
      <selection activeCell="D29" sqref="D29"/>
    </sheetView>
  </sheetViews>
  <sheetFormatPr baseColWidth="10" defaultRowHeight="15" x14ac:dyDescent="0.25"/>
  <cols>
    <col min="1" max="1" width="5.85546875" style="1" customWidth="1"/>
    <col min="2" max="2" width="35.85546875" style="1" customWidth="1"/>
    <col min="3" max="5" width="14.7109375" style="1" customWidth="1"/>
    <col min="6" max="6" width="15.7109375" style="1" customWidth="1"/>
    <col min="7" max="7" width="16.85546875" style="1" hidden="1" customWidth="1"/>
    <col min="8" max="8" width="15.7109375" style="1" customWidth="1"/>
    <col min="9" max="9" width="15.7109375" style="1" hidden="1" customWidth="1"/>
    <col min="10" max="10" width="12.7109375" style="1" hidden="1" customWidth="1"/>
    <col min="11" max="11" width="12.7109375" style="1" customWidth="1"/>
    <col min="12" max="12" width="12.7109375" style="12" hidden="1" customWidth="1"/>
    <col min="13" max="13" width="15.28515625" style="1" hidden="1" customWidth="1"/>
    <col min="14" max="14" width="15" style="1" customWidth="1"/>
    <col min="15" max="16384" width="11.42578125" style="1"/>
  </cols>
  <sheetData>
    <row r="2" spans="2:14" ht="15" customHeight="1" x14ac:dyDescent="0.25">
      <c r="B2" s="43" t="s">
        <v>59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2:14" ht="15.75" customHeight="1" x14ac:dyDescent="0.25"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2:14" ht="15" customHeight="1" x14ac:dyDescent="0.25"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</row>
    <row r="5" spans="2:14" ht="15" customHeight="1" x14ac:dyDescent="0.25"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</row>
    <row r="6" spans="2:14" ht="15" customHeight="1" x14ac:dyDescent="0.25"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</row>
    <row r="8" spans="2:14" ht="15.75" x14ac:dyDescent="0.25">
      <c r="B8" s="2" t="s">
        <v>42</v>
      </c>
    </row>
    <row r="9" spans="2:14" x14ac:dyDescent="0.2">
      <c r="B9" s="3" t="s">
        <v>2</v>
      </c>
    </row>
    <row r="11" spans="2:14" x14ac:dyDescent="0.25">
      <c r="B11" s="4"/>
      <c r="J11" s="47"/>
      <c r="K11" s="47"/>
      <c r="L11" s="47"/>
    </row>
    <row r="12" spans="2:14" s="5" customFormat="1" ht="15" customHeight="1" x14ac:dyDescent="0.25">
      <c r="B12" s="45" t="s">
        <v>1</v>
      </c>
      <c r="C12" s="49" t="s">
        <v>38</v>
      </c>
      <c r="D12" s="49" t="s">
        <v>37</v>
      </c>
      <c r="E12" s="39" t="s">
        <v>99</v>
      </c>
      <c r="F12" s="39" t="s">
        <v>100</v>
      </c>
      <c r="G12" s="39" t="s">
        <v>101</v>
      </c>
      <c r="H12" s="39" t="s">
        <v>102</v>
      </c>
      <c r="I12" s="39" t="s">
        <v>103</v>
      </c>
      <c r="J12" s="48" t="s">
        <v>105</v>
      </c>
      <c r="K12" s="48"/>
      <c r="L12" s="48"/>
      <c r="M12" s="39" t="s">
        <v>49</v>
      </c>
      <c r="N12" s="41" t="s">
        <v>104</v>
      </c>
    </row>
    <row r="13" spans="2:14" s="5" customFormat="1" ht="40.5" customHeight="1" x14ac:dyDescent="0.25">
      <c r="B13" s="46"/>
      <c r="C13" s="50"/>
      <c r="D13" s="50"/>
      <c r="E13" s="40"/>
      <c r="F13" s="40"/>
      <c r="G13" s="40"/>
      <c r="H13" s="40"/>
      <c r="I13" s="40"/>
      <c r="J13" s="28" t="s">
        <v>46</v>
      </c>
      <c r="K13" s="28" t="s">
        <v>106</v>
      </c>
      <c r="L13" s="29" t="s">
        <v>48</v>
      </c>
      <c r="M13" s="40"/>
      <c r="N13" s="42"/>
    </row>
    <row r="14" spans="2:14" ht="20.100000000000001" customHeight="1" x14ac:dyDescent="0.25">
      <c r="B14" s="33" t="s">
        <v>61</v>
      </c>
      <c r="C14" s="34">
        <v>0</v>
      </c>
      <c r="D14" s="34">
        <v>1553882</v>
      </c>
      <c r="E14" s="35">
        <f>+D14*98%</f>
        <v>1522804.3599999999</v>
      </c>
      <c r="F14" s="35">
        <f>+E14*70%</f>
        <v>1065963.0519999999</v>
      </c>
      <c r="G14" s="9"/>
      <c r="H14" s="9">
        <v>0</v>
      </c>
      <c r="I14" s="9"/>
      <c r="J14" s="15">
        <f>IF(ISERROR(+G14/E14)=TRUE,0,++G14/E14)</f>
        <v>0</v>
      </c>
      <c r="K14" s="15">
        <f t="shared" ref="K14:K48" si="0">IF(ISERROR(+H14/E14)=TRUE,0,++H14/E14)</f>
        <v>0</v>
      </c>
      <c r="L14" s="15">
        <f t="shared" ref="L14:L48" si="1">IF(ISERROR(+I14/E14)=TRUE,0,++I14/E14)</f>
        <v>0</v>
      </c>
      <c r="M14" s="20">
        <f>IF(ISERROR(+E14-G14)=TRUE,0,++E14-G14)</f>
        <v>1522804.3599999999</v>
      </c>
      <c r="N14" s="20">
        <f>IF(ISERROR(+E14-F14)=TRUE,0,++E14-F14)</f>
        <v>456841.30799999996</v>
      </c>
    </row>
    <row r="15" spans="2:14" ht="20.100000000000001" customHeight="1" x14ac:dyDescent="0.25">
      <c r="B15" s="32" t="s">
        <v>62</v>
      </c>
      <c r="C15" s="36">
        <v>0</v>
      </c>
      <c r="D15" s="36">
        <v>1396079</v>
      </c>
      <c r="E15" s="30">
        <f t="shared" ref="E15:E47" si="2">+D15*98%</f>
        <v>1368157.42</v>
      </c>
      <c r="F15" s="30">
        <f t="shared" ref="F15:F47" si="3">+E15*70%</f>
        <v>957710.1939999999</v>
      </c>
      <c r="G15" s="10"/>
      <c r="H15" s="10">
        <v>345898.7</v>
      </c>
      <c r="I15" s="10"/>
      <c r="J15" s="16">
        <f t="shared" ref="J15:J48" si="4">IF(ISERROR(+G15/E15)=TRUE,0,++G15/E15)</f>
        <v>0</v>
      </c>
      <c r="K15" s="16">
        <f t="shared" si="0"/>
        <v>0.25282083402361699</v>
      </c>
      <c r="L15" s="16">
        <f t="shared" si="1"/>
        <v>0</v>
      </c>
      <c r="M15" s="21">
        <f t="shared" ref="M15:M47" si="5">IF(ISERROR(+E15-G15)=TRUE,0,++E15-G15)</f>
        <v>1368157.42</v>
      </c>
      <c r="N15" s="21">
        <f t="shared" ref="N15:N48" si="6">IF(ISERROR(+E15-F15)=TRUE,0,++E15-F15)</f>
        <v>410447.22600000002</v>
      </c>
    </row>
    <row r="16" spans="2:14" ht="20.100000000000001" customHeight="1" x14ac:dyDescent="0.25">
      <c r="B16" s="32" t="s">
        <v>63</v>
      </c>
      <c r="C16" s="36">
        <v>0</v>
      </c>
      <c r="D16" s="36">
        <v>2286804</v>
      </c>
      <c r="E16" s="30">
        <f t="shared" si="2"/>
        <v>2241067.92</v>
      </c>
      <c r="F16" s="30">
        <f t="shared" si="3"/>
        <v>1568747.5439999998</v>
      </c>
      <c r="G16" s="10"/>
      <c r="H16" s="10">
        <v>1288771.1500000001</v>
      </c>
      <c r="I16" s="10"/>
      <c r="J16" s="16">
        <f t="shared" si="4"/>
        <v>0</v>
      </c>
      <c r="K16" s="16">
        <f t="shared" si="0"/>
        <v>0.57507009872329085</v>
      </c>
      <c r="L16" s="16">
        <f t="shared" si="1"/>
        <v>0</v>
      </c>
      <c r="M16" s="21">
        <f t="shared" si="5"/>
        <v>2241067.92</v>
      </c>
      <c r="N16" s="21">
        <f t="shared" si="6"/>
        <v>672320.37600000016</v>
      </c>
    </row>
    <row r="17" spans="2:14" ht="20.100000000000001" customHeight="1" x14ac:dyDescent="0.25">
      <c r="B17" s="32" t="s">
        <v>64</v>
      </c>
      <c r="C17" s="36">
        <v>0</v>
      </c>
      <c r="D17" s="36">
        <v>2832615</v>
      </c>
      <c r="E17" s="30">
        <f t="shared" si="2"/>
        <v>2775962.6999999997</v>
      </c>
      <c r="F17" s="30">
        <f t="shared" si="3"/>
        <v>1943173.8899999997</v>
      </c>
      <c r="G17" s="10"/>
      <c r="H17" s="10">
        <v>1109711.1299999999</v>
      </c>
      <c r="I17" s="10"/>
      <c r="J17" s="16">
        <f t="shared" si="4"/>
        <v>0</v>
      </c>
      <c r="K17" s="16">
        <f t="shared" si="0"/>
        <v>0.39975721936033221</v>
      </c>
      <c r="L17" s="16">
        <f t="shared" si="1"/>
        <v>0</v>
      </c>
      <c r="M17" s="21">
        <f t="shared" si="5"/>
        <v>2775962.6999999997</v>
      </c>
      <c r="N17" s="21">
        <f t="shared" si="6"/>
        <v>832788.81</v>
      </c>
    </row>
    <row r="18" spans="2:14" ht="20.100000000000001" customHeight="1" x14ac:dyDescent="0.25">
      <c r="B18" s="32" t="s">
        <v>65</v>
      </c>
      <c r="C18" s="36"/>
      <c r="D18" s="36"/>
      <c r="E18" s="30">
        <f t="shared" si="2"/>
        <v>0</v>
      </c>
      <c r="F18" s="30">
        <f t="shared" si="3"/>
        <v>0</v>
      </c>
      <c r="G18" s="10"/>
      <c r="H18" s="10"/>
      <c r="I18" s="10"/>
      <c r="J18" s="16">
        <f t="shared" si="4"/>
        <v>0</v>
      </c>
      <c r="K18" s="16">
        <f t="shared" si="0"/>
        <v>0</v>
      </c>
      <c r="L18" s="16">
        <f t="shared" si="1"/>
        <v>0</v>
      </c>
      <c r="M18" s="21">
        <f t="shared" si="5"/>
        <v>0</v>
      </c>
      <c r="N18" s="21">
        <f t="shared" si="6"/>
        <v>0</v>
      </c>
    </row>
    <row r="19" spans="2:14" ht="20.100000000000001" customHeight="1" x14ac:dyDescent="0.25">
      <c r="B19" s="32" t="s">
        <v>66</v>
      </c>
      <c r="C19" s="36">
        <v>0</v>
      </c>
      <c r="D19" s="36">
        <v>22461432</v>
      </c>
      <c r="E19" s="30">
        <f t="shared" si="2"/>
        <v>22012203.359999999</v>
      </c>
      <c r="F19" s="30">
        <f t="shared" si="3"/>
        <v>15408542.351999998</v>
      </c>
      <c r="G19" s="10"/>
      <c r="H19" s="10">
        <v>12063533.590000002</v>
      </c>
      <c r="I19" s="10"/>
      <c r="J19" s="16">
        <f t="shared" si="4"/>
        <v>0</v>
      </c>
      <c r="K19" s="16">
        <f t="shared" si="0"/>
        <v>0.54803843998286605</v>
      </c>
      <c r="L19" s="16">
        <f t="shared" si="1"/>
        <v>0</v>
      </c>
      <c r="M19" s="21">
        <f t="shared" si="5"/>
        <v>22012203.359999999</v>
      </c>
      <c r="N19" s="21">
        <f t="shared" si="6"/>
        <v>6603661.0080000013</v>
      </c>
    </row>
    <row r="20" spans="2:14" ht="20.100000000000001" customHeight="1" x14ac:dyDescent="0.25">
      <c r="B20" s="32" t="s">
        <v>67</v>
      </c>
      <c r="C20" s="36">
        <v>0</v>
      </c>
      <c r="D20" s="36">
        <v>11630043</v>
      </c>
      <c r="E20" s="30">
        <f t="shared" si="2"/>
        <v>11397442.140000001</v>
      </c>
      <c r="F20" s="30">
        <f t="shared" si="3"/>
        <v>7978209.4979999997</v>
      </c>
      <c r="G20" s="10"/>
      <c r="H20" s="10">
        <v>5065651.47</v>
      </c>
      <c r="I20" s="10"/>
      <c r="J20" s="16">
        <f t="shared" si="4"/>
        <v>0</v>
      </c>
      <c r="K20" s="16">
        <f t="shared" si="0"/>
        <v>0.44445511613713701</v>
      </c>
      <c r="L20" s="16">
        <f t="shared" si="1"/>
        <v>0</v>
      </c>
      <c r="M20" s="21">
        <f t="shared" si="5"/>
        <v>11397442.140000001</v>
      </c>
      <c r="N20" s="21">
        <f t="shared" si="6"/>
        <v>3419232.6420000009</v>
      </c>
    </row>
    <row r="21" spans="2:14" ht="20.100000000000001" customHeight="1" x14ac:dyDescent="0.25">
      <c r="B21" s="32" t="s">
        <v>68</v>
      </c>
      <c r="C21" s="36">
        <v>0</v>
      </c>
      <c r="D21" s="36">
        <v>4363297</v>
      </c>
      <c r="E21" s="30">
        <f t="shared" si="2"/>
        <v>4276031.0599999996</v>
      </c>
      <c r="F21" s="30">
        <f t="shared" si="3"/>
        <v>2993221.7419999996</v>
      </c>
      <c r="G21" s="10"/>
      <c r="H21" s="10">
        <v>3094595.31</v>
      </c>
      <c r="I21" s="10"/>
      <c r="J21" s="16">
        <f t="shared" si="4"/>
        <v>0</v>
      </c>
      <c r="K21" s="16">
        <f t="shared" si="0"/>
        <v>0.72370739748555535</v>
      </c>
      <c r="L21" s="16">
        <f t="shared" si="1"/>
        <v>0</v>
      </c>
      <c r="M21" s="21">
        <f t="shared" si="5"/>
        <v>4276031.0599999996</v>
      </c>
      <c r="N21" s="21">
        <f t="shared" si="6"/>
        <v>1282809.318</v>
      </c>
    </row>
    <row r="22" spans="2:14" ht="20.100000000000001" customHeight="1" x14ac:dyDescent="0.25">
      <c r="B22" s="32" t="s">
        <v>69</v>
      </c>
      <c r="C22" s="36">
        <v>0</v>
      </c>
      <c r="D22" s="36">
        <v>37248564</v>
      </c>
      <c r="E22" s="30">
        <f t="shared" si="2"/>
        <v>36503592.719999999</v>
      </c>
      <c r="F22" s="30">
        <f t="shared" si="3"/>
        <v>25552514.903999999</v>
      </c>
      <c r="G22" s="10"/>
      <c r="H22" s="10">
        <v>25073634.370000005</v>
      </c>
      <c r="I22" s="10"/>
      <c r="J22" s="16">
        <f t="shared" si="4"/>
        <v>0</v>
      </c>
      <c r="K22" s="16">
        <f t="shared" si="0"/>
        <v>0.68688127665478749</v>
      </c>
      <c r="L22" s="16">
        <f t="shared" si="1"/>
        <v>0</v>
      </c>
      <c r="M22" s="21">
        <f t="shared" si="5"/>
        <v>36503592.719999999</v>
      </c>
      <c r="N22" s="21">
        <f t="shared" si="6"/>
        <v>10951077.816</v>
      </c>
    </row>
    <row r="23" spans="2:14" ht="20.100000000000001" customHeight="1" x14ac:dyDescent="0.25">
      <c r="B23" s="32" t="s">
        <v>70</v>
      </c>
      <c r="C23" s="36">
        <v>0</v>
      </c>
      <c r="D23" s="36">
        <v>3030851</v>
      </c>
      <c r="E23" s="30">
        <f t="shared" si="2"/>
        <v>2970233.98</v>
      </c>
      <c r="F23" s="30">
        <f t="shared" si="3"/>
        <v>2079163.7859999998</v>
      </c>
      <c r="G23" s="10"/>
      <c r="H23" s="10">
        <v>739220.46</v>
      </c>
      <c r="I23" s="10"/>
      <c r="J23" s="16">
        <f t="shared" si="4"/>
        <v>0</v>
      </c>
      <c r="K23" s="16">
        <f t="shared" si="0"/>
        <v>0.24887617102811543</v>
      </c>
      <c r="L23" s="16">
        <f t="shared" si="1"/>
        <v>0</v>
      </c>
      <c r="M23" s="21">
        <f t="shared" si="5"/>
        <v>2970233.98</v>
      </c>
      <c r="N23" s="21">
        <f t="shared" si="6"/>
        <v>891070.19400000013</v>
      </c>
    </row>
    <row r="24" spans="2:14" ht="20.100000000000001" customHeight="1" x14ac:dyDescent="0.25">
      <c r="B24" s="32" t="s">
        <v>73</v>
      </c>
      <c r="C24" s="36">
        <v>0</v>
      </c>
      <c r="D24" s="36">
        <v>4368081</v>
      </c>
      <c r="E24" s="30">
        <f t="shared" si="2"/>
        <v>4280719.38</v>
      </c>
      <c r="F24" s="30">
        <f t="shared" si="3"/>
        <v>2996503.5659999996</v>
      </c>
      <c r="G24" s="10"/>
      <c r="H24" s="10">
        <v>805249.05</v>
      </c>
      <c r="I24" s="10"/>
      <c r="J24" s="16">
        <f t="shared" si="4"/>
        <v>0</v>
      </c>
      <c r="K24" s="16">
        <f t="shared" si="0"/>
        <v>0.18811068386360802</v>
      </c>
      <c r="L24" s="16">
        <f t="shared" si="1"/>
        <v>0</v>
      </c>
      <c r="M24" s="21">
        <f t="shared" si="5"/>
        <v>4280719.38</v>
      </c>
      <c r="N24" s="21">
        <f t="shared" si="6"/>
        <v>1284215.8140000002</v>
      </c>
    </row>
    <row r="25" spans="2:14" ht="20.100000000000001" customHeight="1" x14ac:dyDescent="0.25">
      <c r="B25" s="32" t="s">
        <v>74</v>
      </c>
      <c r="C25" s="36">
        <v>0</v>
      </c>
      <c r="D25" s="36">
        <v>29394541</v>
      </c>
      <c r="E25" s="30">
        <f t="shared" si="2"/>
        <v>28806650.18</v>
      </c>
      <c r="F25" s="30">
        <f t="shared" si="3"/>
        <v>20164655.125999998</v>
      </c>
      <c r="G25" s="10"/>
      <c r="H25" s="10">
        <v>13724385.020000001</v>
      </c>
      <c r="I25" s="10"/>
      <c r="J25" s="16">
        <f t="shared" si="4"/>
        <v>0</v>
      </c>
      <c r="K25" s="16">
        <f t="shared" si="0"/>
        <v>0.47643113427775868</v>
      </c>
      <c r="L25" s="16">
        <f t="shared" si="1"/>
        <v>0</v>
      </c>
      <c r="M25" s="21">
        <f t="shared" si="5"/>
        <v>28806650.18</v>
      </c>
      <c r="N25" s="21">
        <f t="shared" si="6"/>
        <v>8641995.0540000014</v>
      </c>
    </row>
    <row r="26" spans="2:14" ht="20.100000000000001" customHeight="1" x14ac:dyDescent="0.25">
      <c r="B26" s="32" t="s">
        <v>75</v>
      </c>
      <c r="C26" s="36">
        <v>0</v>
      </c>
      <c r="D26" s="36">
        <v>1418879</v>
      </c>
      <c r="E26" s="30">
        <f t="shared" si="2"/>
        <v>1390501.42</v>
      </c>
      <c r="F26" s="30">
        <f t="shared" si="3"/>
        <v>973350.99399999983</v>
      </c>
      <c r="G26" s="10"/>
      <c r="H26" s="10">
        <v>902791.1</v>
      </c>
      <c r="I26" s="10"/>
      <c r="J26" s="16">
        <f t="shared" si="4"/>
        <v>0</v>
      </c>
      <c r="K26" s="16">
        <f t="shared" si="0"/>
        <v>0.6492557914827588</v>
      </c>
      <c r="L26" s="16">
        <f t="shared" si="1"/>
        <v>0</v>
      </c>
      <c r="M26" s="21">
        <f t="shared" si="5"/>
        <v>1390501.42</v>
      </c>
      <c r="N26" s="21">
        <f t="shared" si="6"/>
        <v>417150.42600000009</v>
      </c>
    </row>
    <row r="27" spans="2:14" ht="20.100000000000001" customHeight="1" x14ac:dyDescent="0.25">
      <c r="B27" s="32" t="s">
        <v>78</v>
      </c>
      <c r="C27" s="36">
        <v>0</v>
      </c>
      <c r="D27" s="36">
        <v>12100709</v>
      </c>
      <c r="E27" s="30">
        <f t="shared" si="2"/>
        <v>11858694.82</v>
      </c>
      <c r="F27" s="30">
        <f t="shared" si="3"/>
        <v>8301086.3739999998</v>
      </c>
      <c r="G27" s="10"/>
      <c r="H27" s="10">
        <v>5508194.129999999</v>
      </c>
      <c r="I27" s="10"/>
      <c r="J27" s="16">
        <f t="shared" si="4"/>
        <v>0</v>
      </c>
      <c r="K27" s="16">
        <f t="shared" si="0"/>
        <v>0.46448569708618226</v>
      </c>
      <c r="L27" s="16">
        <f t="shared" si="1"/>
        <v>0</v>
      </c>
      <c r="M27" s="21">
        <f t="shared" si="5"/>
        <v>11858694.82</v>
      </c>
      <c r="N27" s="21">
        <f t="shared" si="6"/>
        <v>3557608.4460000005</v>
      </c>
    </row>
    <row r="28" spans="2:14" ht="20.100000000000001" customHeight="1" x14ac:dyDescent="0.25">
      <c r="B28" s="32" t="s">
        <v>79</v>
      </c>
      <c r="C28" s="36">
        <v>0</v>
      </c>
      <c r="D28" s="36">
        <v>6452140</v>
      </c>
      <c r="E28" s="30">
        <f t="shared" si="2"/>
        <v>6323097.2000000002</v>
      </c>
      <c r="F28" s="30">
        <f t="shared" si="3"/>
        <v>4426168.04</v>
      </c>
      <c r="G28" s="10"/>
      <c r="H28" s="10">
        <v>3727897.61</v>
      </c>
      <c r="I28" s="10"/>
      <c r="J28" s="16">
        <f t="shared" si="4"/>
        <v>0</v>
      </c>
      <c r="K28" s="16">
        <f t="shared" si="0"/>
        <v>0.58956829099511543</v>
      </c>
      <c r="L28" s="16">
        <f t="shared" si="1"/>
        <v>0</v>
      </c>
      <c r="M28" s="21">
        <f t="shared" si="5"/>
        <v>6323097.2000000002</v>
      </c>
      <c r="N28" s="21">
        <f t="shared" si="6"/>
        <v>1896929.1600000001</v>
      </c>
    </row>
    <row r="29" spans="2:14" ht="20.100000000000001" customHeight="1" x14ac:dyDescent="0.25">
      <c r="B29" s="32" t="s">
        <v>80</v>
      </c>
      <c r="C29" s="36">
        <v>0</v>
      </c>
      <c r="D29" s="36">
        <v>2808995</v>
      </c>
      <c r="E29" s="30">
        <f t="shared" si="2"/>
        <v>2752815.1</v>
      </c>
      <c r="F29" s="30">
        <f t="shared" si="3"/>
        <v>1926970.5699999998</v>
      </c>
      <c r="G29" s="10"/>
      <c r="H29" s="10">
        <v>1231219.5</v>
      </c>
      <c r="I29" s="10"/>
      <c r="J29" s="16">
        <f t="shared" si="4"/>
        <v>0</v>
      </c>
      <c r="K29" s="16">
        <f t="shared" si="0"/>
        <v>0.44725833565792339</v>
      </c>
      <c r="L29" s="16">
        <f t="shared" si="1"/>
        <v>0</v>
      </c>
      <c r="M29" s="21">
        <f t="shared" si="5"/>
        <v>2752815.1</v>
      </c>
      <c r="N29" s="21">
        <f t="shared" si="6"/>
        <v>825844.53000000026</v>
      </c>
    </row>
    <row r="30" spans="2:14" ht="20.100000000000001" customHeight="1" x14ac:dyDescent="0.25">
      <c r="B30" s="32" t="s">
        <v>81</v>
      </c>
      <c r="C30" s="36">
        <v>0</v>
      </c>
      <c r="D30" s="36">
        <v>1890967</v>
      </c>
      <c r="E30" s="30">
        <f t="shared" si="2"/>
        <v>1853147.66</v>
      </c>
      <c r="F30" s="30">
        <f t="shared" si="3"/>
        <v>1297203.362</v>
      </c>
      <c r="G30" s="10"/>
      <c r="H30" s="10">
        <v>303645.64</v>
      </c>
      <c r="I30" s="10"/>
      <c r="J30" s="16">
        <f t="shared" si="4"/>
        <v>0</v>
      </c>
      <c r="K30" s="16">
        <f t="shared" si="0"/>
        <v>0.16385399099821329</v>
      </c>
      <c r="L30" s="16">
        <f t="shared" si="1"/>
        <v>0</v>
      </c>
      <c r="M30" s="21">
        <f t="shared" si="5"/>
        <v>1853147.66</v>
      </c>
      <c r="N30" s="21">
        <f t="shared" si="6"/>
        <v>555944.29799999995</v>
      </c>
    </row>
    <row r="31" spans="2:14" ht="20.100000000000001" customHeight="1" x14ac:dyDescent="0.25">
      <c r="B31" s="32" t="s">
        <v>82</v>
      </c>
      <c r="C31" s="36">
        <v>0</v>
      </c>
      <c r="D31" s="36">
        <v>9921496</v>
      </c>
      <c r="E31" s="30">
        <f t="shared" si="2"/>
        <v>9723066.0800000001</v>
      </c>
      <c r="F31" s="30">
        <f t="shared" si="3"/>
        <v>6806146.2560000001</v>
      </c>
      <c r="G31" s="10"/>
      <c r="H31" s="10">
        <v>4155704.7400000007</v>
      </c>
      <c r="I31" s="10"/>
      <c r="J31" s="16">
        <f t="shared" si="4"/>
        <v>0</v>
      </c>
      <c r="K31" s="16">
        <f t="shared" si="0"/>
        <v>0.42740681857013574</v>
      </c>
      <c r="L31" s="16">
        <f t="shared" si="1"/>
        <v>0</v>
      </c>
      <c r="M31" s="21">
        <f t="shared" si="5"/>
        <v>9723066.0800000001</v>
      </c>
      <c r="N31" s="21">
        <f t="shared" si="6"/>
        <v>2916919.824</v>
      </c>
    </row>
    <row r="32" spans="2:14" ht="20.100000000000001" customHeight="1" x14ac:dyDescent="0.25">
      <c r="B32" s="32" t="s">
        <v>83</v>
      </c>
      <c r="C32" s="36">
        <v>0</v>
      </c>
      <c r="D32" s="36">
        <v>2514014</v>
      </c>
      <c r="E32" s="30">
        <f t="shared" si="2"/>
        <v>2463733.7199999997</v>
      </c>
      <c r="F32" s="30">
        <f t="shared" si="3"/>
        <v>1724613.6039999998</v>
      </c>
      <c r="G32" s="10"/>
      <c r="H32" s="10">
        <v>1610620.2200000002</v>
      </c>
      <c r="I32" s="10"/>
      <c r="J32" s="16">
        <f t="shared" si="4"/>
        <v>0</v>
      </c>
      <c r="K32" s="16">
        <f t="shared" si="0"/>
        <v>0.65373145114075082</v>
      </c>
      <c r="L32" s="16">
        <f t="shared" si="1"/>
        <v>0</v>
      </c>
      <c r="M32" s="21">
        <f t="shared" si="5"/>
        <v>2463733.7199999997</v>
      </c>
      <c r="N32" s="21">
        <f t="shared" si="6"/>
        <v>739120.11599999992</v>
      </c>
    </row>
    <row r="33" spans="2:14" ht="20.100000000000001" customHeight="1" x14ac:dyDescent="0.25">
      <c r="B33" s="32" t="s">
        <v>84</v>
      </c>
      <c r="C33" s="36">
        <v>0</v>
      </c>
      <c r="D33" s="36">
        <v>1706868</v>
      </c>
      <c r="E33" s="30">
        <f t="shared" si="2"/>
        <v>1672730.64</v>
      </c>
      <c r="F33" s="30">
        <f t="shared" si="3"/>
        <v>1170911.4479999999</v>
      </c>
      <c r="G33" s="10"/>
      <c r="H33" s="10">
        <v>1164784.0999999999</v>
      </c>
      <c r="I33" s="10"/>
      <c r="J33" s="16">
        <f t="shared" si="4"/>
        <v>0</v>
      </c>
      <c r="K33" s="16">
        <f t="shared" si="0"/>
        <v>0.69633691889568061</v>
      </c>
      <c r="L33" s="16">
        <f t="shared" si="1"/>
        <v>0</v>
      </c>
      <c r="M33" s="21">
        <f t="shared" si="5"/>
        <v>1672730.64</v>
      </c>
      <c r="N33" s="21">
        <f t="shared" si="6"/>
        <v>501819.19200000004</v>
      </c>
    </row>
    <row r="34" spans="2:14" ht="20.100000000000001" customHeight="1" x14ac:dyDescent="0.25">
      <c r="B34" s="32" t="s">
        <v>85</v>
      </c>
      <c r="C34" s="36">
        <v>0</v>
      </c>
      <c r="D34" s="36">
        <v>6706678</v>
      </c>
      <c r="E34" s="30">
        <f t="shared" si="2"/>
        <v>6572544.4399999995</v>
      </c>
      <c r="F34" s="30">
        <f t="shared" si="3"/>
        <v>4600781.1079999991</v>
      </c>
      <c r="G34" s="10"/>
      <c r="H34" s="10">
        <v>3881004.8500000015</v>
      </c>
      <c r="I34" s="10"/>
      <c r="J34" s="16">
        <f t="shared" si="4"/>
        <v>0</v>
      </c>
      <c r="K34" s="16">
        <f t="shared" si="0"/>
        <v>0.59048742620597661</v>
      </c>
      <c r="L34" s="16">
        <f t="shared" si="1"/>
        <v>0</v>
      </c>
      <c r="M34" s="21">
        <f t="shared" si="5"/>
        <v>6572544.4399999995</v>
      </c>
      <c r="N34" s="21">
        <f t="shared" si="6"/>
        <v>1971763.3320000004</v>
      </c>
    </row>
    <row r="35" spans="2:14" ht="20.100000000000001" customHeight="1" x14ac:dyDescent="0.25">
      <c r="B35" s="32" t="s">
        <v>86</v>
      </c>
      <c r="C35" s="36">
        <v>0</v>
      </c>
      <c r="D35" s="36">
        <v>4358624</v>
      </c>
      <c r="E35" s="30">
        <f t="shared" si="2"/>
        <v>4271451.5199999996</v>
      </c>
      <c r="F35" s="30">
        <f t="shared" si="3"/>
        <v>2990016.0639999993</v>
      </c>
      <c r="G35" s="10"/>
      <c r="H35" s="10">
        <v>1952548.4000000001</v>
      </c>
      <c r="I35" s="10"/>
      <c r="J35" s="16">
        <f t="shared" si="4"/>
        <v>0</v>
      </c>
      <c r="K35" s="16">
        <f t="shared" si="0"/>
        <v>0.45711589862548652</v>
      </c>
      <c r="L35" s="16">
        <f t="shared" si="1"/>
        <v>0</v>
      </c>
      <c r="M35" s="21">
        <f t="shared" si="5"/>
        <v>4271451.5199999996</v>
      </c>
      <c r="N35" s="21">
        <f t="shared" si="6"/>
        <v>1281435.4560000002</v>
      </c>
    </row>
    <row r="36" spans="2:14" ht="20.100000000000001" customHeight="1" x14ac:dyDescent="0.25">
      <c r="B36" s="32" t="s">
        <v>87</v>
      </c>
      <c r="C36" s="36">
        <v>0</v>
      </c>
      <c r="D36" s="36">
        <v>6227299</v>
      </c>
      <c r="E36" s="30">
        <f t="shared" si="2"/>
        <v>6102753.0199999996</v>
      </c>
      <c r="F36" s="30">
        <f t="shared" si="3"/>
        <v>4271927.1139999991</v>
      </c>
      <c r="G36" s="10"/>
      <c r="H36" s="10">
        <v>2297421.71</v>
      </c>
      <c r="I36" s="10"/>
      <c r="J36" s="16">
        <f t="shared" si="4"/>
        <v>0</v>
      </c>
      <c r="K36" s="16">
        <f t="shared" si="0"/>
        <v>0.37645660941395925</v>
      </c>
      <c r="L36" s="16">
        <f t="shared" si="1"/>
        <v>0</v>
      </c>
      <c r="M36" s="21">
        <f t="shared" si="5"/>
        <v>6102753.0199999996</v>
      </c>
      <c r="N36" s="21">
        <f t="shared" si="6"/>
        <v>1830825.9060000004</v>
      </c>
    </row>
    <row r="37" spans="2:14" ht="20.100000000000001" customHeight="1" x14ac:dyDescent="0.25">
      <c r="B37" s="32" t="s">
        <v>88</v>
      </c>
      <c r="C37" s="36">
        <v>0</v>
      </c>
      <c r="D37" s="36">
        <v>1753150</v>
      </c>
      <c r="E37" s="30">
        <f t="shared" si="2"/>
        <v>1718087</v>
      </c>
      <c r="F37" s="30">
        <f t="shared" si="3"/>
        <v>1202660.8999999999</v>
      </c>
      <c r="G37" s="10"/>
      <c r="H37" s="10">
        <v>1220410.5</v>
      </c>
      <c r="I37" s="10"/>
      <c r="J37" s="16">
        <f t="shared" si="4"/>
        <v>0</v>
      </c>
      <c r="K37" s="16">
        <f t="shared" si="0"/>
        <v>0.71033102514599089</v>
      </c>
      <c r="L37" s="16">
        <f t="shared" si="1"/>
        <v>0</v>
      </c>
      <c r="M37" s="21">
        <f t="shared" si="5"/>
        <v>1718087</v>
      </c>
      <c r="N37" s="21">
        <f t="shared" si="6"/>
        <v>515426.10000000009</v>
      </c>
    </row>
    <row r="38" spans="2:14" ht="20.100000000000001" customHeight="1" x14ac:dyDescent="0.25">
      <c r="B38" s="32" t="s">
        <v>89</v>
      </c>
      <c r="C38" s="36">
        <v>0</v>
      </c>
      <c r="D38" s="36">
        <v>3545553</v>
      </c>
      <c r="E38" s="30">
        <f t="shared" si="2"/>
        <v>3474641.94</v>
      </c>
      <c r="F38" s="30">
        <f t="shared" si="3"/>
        <v>2432249.358</v>
      </c>
      <c r="G38" s="10"/>
      <c r="H38" s="10">
        <v>1648286.0800000003</v>
      </c>
      <c r="I38" s="10"/>
      <c r="J38" s="16">
        <f t="shared" si="4"/>
        <v>0</v>
      </c>
      <c r="K38" s="16">
        <f t="shared" si="0"/>
        <v>0.47437580863368051</v>
      </c>
      <c r="L38" s="16">
        <f t="shared" si="1"/>
        <v>0</v>
      </c>
      <c r="M38" s="21">
        <f t="shared" si="5"/>
        <v>3474641.94</v>
      </c>
      <c r="N38" s="21">
        <f t="shared" si="6"/>
        <v>1042392.5819999999</v>
      </c>
    </row>
    <row r="39" spans="2:14" ht="20.100000000000001" customHeight="1" x14ac:dyDescent="0.25">
      <c r="B39" s="32" t="s">
        <v>90</v>
      </c>
      <c r="C39" s="36">
        <v>0</v>
      </c>
      <c r="D39" s="36">
        <v>5024309</v>
      </c>
      <c r="E39" s="30">
        <f t="shared" si="2"/>
        <v>4923822.82</v>
      </c>
      <c r="F39" s="30">
        <f t="shared" si="3"/>
        <v>3446675.9739999999</v>
      </c>
      <c r="G39" s="10"/>
      <c r="H39" s="10">
        <v>2686125.93</v>
      </c>
      <c r="I39" s="10"/>
      <c r="J39" s="16">
        <f t="shared" si="4"/>
        <v>0</v>
      </c>
      <c r="K39" s="16">
        <f t="shared" si="0"/>
        <v>0.54553667509912551</v>
      </c>
      <c r="L39" s="16">
        <f t="shared" si="1"/>
        <v>0</v>
      </c>
      <c r="M39" s="21">
        <f t="shared" si="5"/>
        <v>4923822.82</v>
      </c>
      <c r="N39" s="21">
        <f t="shared" si="6"/>
        <v>1477146.8460000004</v>
      </c>
    </row>
    <row r="40" spans="2:14" ht="20.100000000000001" customHeight="1" x14ac:dyDescent="0.25">
      <c r="B40" s="32" t="s">
        <v>91</v>
      </c>
      <c r="C40" s="36">
        <v>0</v>
      </c>
      <c r="D40" s="36">
        <v>6113458</v>
      </c>
      <c r="E40" s="30">
        <f t="shared" si="2"/>
        <v>5991188.8399999999</v>
      </c>
      <c r="F40" s="30">
        <f t="shared" si="3"/>
        <v>4193832.1879999996</v>
      </c>
      <c r="G40" s="10"/>
      <c r="H40" s="10">
        <v>3140527.4200000004</v>
      </c>
      <c r="I40" s="10"/>
      <c r="J40" s="16">
        <f t="shared" si="4"/>
        <v>0</v>
      </c>
      <c r="K40" s="16">
        <f t="shared" si="0"/>
        <v>0.52419102516554972</v>
      </c>
      <c r="L40" s="16">
        <f t="shared" si="1"/>
        <v>0</v>
      </c>
      <c r="M40" s="21">
        <f t="shared" si="5"/>
        <v>5991188.8399999999</v>
      </c>
      <c r="N40" s="21">
        <f t="shared" si="6"/>
        <v>1797356.6520000002</v>
      </c>
    </row>
    <row r="41" spans="2:14" ht="20.100000000000001" customHeight="1" x14ac:dyDescent="0.25">
      <c r="B41" s="32" t="s">
        <v>92</v>
      </c>
      <c r="C41" s="36">
        <v>0</v>
      </c>
      <c r="D41" s="36">
        <v>12537805</v>
      </c>
      <c r="E41" s="30">
        <f t="shared" si="2"/>
        <v>12287048.9</v>
      </c>
      <c r="F41" s="30">
        <f t="shared" si="3"/>
        <v>8600934.2300000004</v>
      </c>
      <c r="G41" s="10"/>
      <c r="H41" s="10">
        <v>3820300.7700000005</v>
      </c>
      <c r="I41" s="10"/>
      <c r="J41" s="16">
        <f t="shared" ref="J41:J44" si="7">IF(ISERROR(+G41/E41)=TRUE,0,++G41/E41)</f>
        <v>0</v>
      </c>
      <c r="K41" s="16">
        <f t="shared" ref="K41:K44" si="8">IF(ISERROR(+H41/E41)=TRUE,0,++H41/E41)</f>
        <v>0.31092093806186449</v>
      </c>
      <c r="L41" s="16">
        <f t="shared" ref="L41:L44" si="9">IF(ISERROR(+I41/E41)=TRUE,0,++I41/E41)</f>
        <v>0</v>
      </c>
      <c r="M41" s="21">
        <f t="shared" ref="M41:M44" si="10">IF(ISERROR(+E41-G41)=TRUE,0,++E41-G41)</f>
        <v>12287048.9</v>
      </c>
      <c r="N41" s="21">
        <f t="shared" ref="N41:N44" si="11">IF(ISERROR(+E41-F41)=TRUE,0,++E41-F41)</f>
        <v>3686114.67</v>
      </c>
    </row>
    <row r="42" spans="2:14" ht="20.100000000000001" customHeight="1" x14ac:dyDescent="0.25">
      <c r="B42" s="32" t="s">
        <v>93</v>
      </c>
      <c r="C42" s="36">
        <v>0</v>
      </c>
      <c r="D42" s="36">
        <v>5011262</v>
      </c>
      <c r="E42" s="30">
        <f t="shared" si="2"/>
        <v>4911036.76</v>
      </c>
      <c r="F42" s="30">
        <f t="shared" si="3"/>
        <v>3437725.7319999998</v>
      </c>
      <c r="G42" s="10"/>
      <c r="H42" s="10">
        <v>1631599.53</v>
      </c>
      <c r="I42" s="10"/>
      <c r="J42" s="16">
        <f t="shared" si="7"/>
        <v>0</v>
      </c>
      <c r="K42" s="16">
        <f t="shared" si="8"/>
        <v>0.33223117841211192</v>
      </c>
      <c r="L42" s="16">
        <f t="shared" si="9"/>
        <v>0</v>
      </c>
      <c r="M42" s="21">
        <f t="shared" si="10"/>
        <v>4911036.76</v>
      </c>
      <c r="N42" s="21">
        <f t="shared" si="11"/>
        <v>1473311.0279999999</v>
      </c>
    </row>
    <row r="43" spans="2:14" ht="20.100000000000001" customHeight="1" x14ac:dyDescent="0.25">
      <c r="B43" s="32" t="s">
        <v>94</v>
      </c>
      <c r="C43" s="36">
        <v>0</v>
      </c>
      <c r="D43" s="36">
        <v>9884601</v>
      </c>
      <c r="E43" s="30">
        <f t="shared" si="2"/>
        <v>9686908.9800000004</v>
      </c>
      <c r="F43" s="30">
        <f t="shared" si="3"/>
        <v>6780836.2860000003</v>
      </c>
      <c r="G43" s="10"/>
      <c r="H43" s="10">
        <v>1782310.9000000001</v>
      </c>
      <c r="I43" s="10"/>
      <c r="J43" s="16">
        <f t="shared" si="7"/>
        <v>0</v>
      </c>
      <c r="K43" s="16">
        <f t="shared" si="8"/>
        <v>0.18399170506090581</v>
      </c>
      <c r="L43" s="16">
        <f t="shared" si="9"/>
        <v>0</v>
      </c>
      <c r="M43" s="21">
        <f t="shared" si="10"/>
        <v>9686908.9800000004</v>
      </c>
      <c r="N43" s="21">
        <f t="shared" si="11"/>
        <v>2906072.6940000001</v>
      </c>
    </row>
    <row r="44" spans="2:14" ht="20.100000000000001" customHeight="1" x14ac:dyDescent="0.25">
      <c r="B44" s="32" t="s">
        <v>95</v>
      </c>
      <c r="C44" s="36"/>
      <c r="D44" s="36"/>
      <c r="E44" s="30">
        <f t="shared" si="2"/>
        <v>0</v>
      </c>
      <c r="F44" s="30">
        <f t="shared" si="3"/>
        <v>0</v>
      </c>
      <c r="G44" s="10"/>
      <c r="H44" s="10"/>
      <c r="I44" s="10"/>
      <c r="J44" s="16">
        <f t="shared" si="4"/>
        <v>0</v>
      </c>
      <c r="K44" s="16">
        <f t="shared" si="0"/>
        <v>0</v>
      </c>
      <c r="L44" s="16">
        <f t="shared" si="1"/>
        <v>0</v>
      </c>
      <c r="M44" s="21">
        <f t="shared" si="5"/>
        <v>0</v>
      </c>
      <c r="N44" s="21">
        <f t="shared" si="6"/>
        <v>0</v>
      </c>
    </row>
    <row r="45" spans="2:14" ht="20.100000000000001" customHeight="1" x14ac:dyDescent="0.25">
      <c r="B45" s="32" t="s">
        <v>96</v>
      </c>
      <c r="C45" s="36">
        <v>0</v>
      </c>
      <c r="D45" s="36">
        <v>5000000</v>
      </c>
      <c r="E45" s="30">
        <f t="shared" si="2"/>
        <v>4900000</v>
      </c>
      <c r="F45" s="30">
        <f t="shared" si="3"/>
        <v>3430000</v>
      </c>
      <c r="G45" s="10"/>
      <c r="H45" s="10">
        <v>4820676.8499999987</v>
      </c>
      <c r="I45" s="10"/>
      <c r="J45" s="16">
        <f t="shared" si="4"/>
        <v>0</v>
      </c>
      <c r="K45" s="16">
        <f t="shared" si="0"/>
        <v>0.98381160204081608</v>
      </c>
      <c r="L45" s="16">
        <f t="shared" si="1"/>
        <v>0</v>
      </c>
      <c r="M45" s="21">
        <f t="shared" si="5"/>
        <v>4900000</v>
      </c>
      <c r="N45" s="21">
        <f t="shared" si="6"/>
        <v>1470000</v>
      </c>
    </row>
    <row r="46" spans="2:14" ht="20.100000000000001" customHeight="1" x14ac:dyDescent="0.25">
      <c r="B46" s="32" t="s">
        <v>97</v>
      </c>
      <c r="C46" s="36">
        <v>0</v>
      </c>
      <c r="D46" s="36">
        <v>681118</v>
      </c>
      <c r="E46" s="30">
        <f t="shared" si="2"/>
        <v>667495.64</v>
      </c>
      <c r="F46" s="30">
        <f t="shared" si="3"/>
        <v>467246.94799999997</v>
      </c>
      <c r="G46" s="10"/>
      <c r="H46" s="10">
        <v>439742.36000000004</v>
      </c>
      <c r="I46" s="10"/>
      <c r="J46" s="16">
        <f t="shared" ref="J46" si="12">IF(ISERROR(+G46/E46)=TRUE,0,++G46/E46)</f>
        <v>0</v>
      </c>
      <c r="K46" s="16">
        <f t="shared" ref="K46" si="13">IF(ISERROR(+H46/E46)=TRUE,0,++H46/E46)</f>
        <v>0.65879435557062216</v>
      </c>
      <c r="L46" s="16">
        <f t="shared" ref="L46" si="14">IF(ISERROR(+I46/E46)=TRUE,0,++I46/E46)</f>
        <v>0</v>
      </c>
      <c r="M46" s="21">
        <f t="shared" ref="M46" si="15">IF(ISERROR(+E46-G46)=TRUE,0,++E46-G46)</f>
        <v>667495.64</v>
      </c>
      <c r="N46" s="21">
        <f t="shared" ref="N46" si="16">IF(ISERROR(+E46-F46)=TRUE,0,++E46-F46)</f>
        <v>200248.69200000004</v>
      </c>
    </row>
    <row r="47" spans="2:14" ht="20.100000000000001" customHeight="1" x14ac:dyDescent="0.25">
      <c r="B47" s="37" t="s">
        <v>98</v>
      </c>
      <c r="C47" s="38">
        <v>0</v>
      </c>
      <c r="D47" s="38">
        <v>2164156</v>
      </c>
      <c r="E47" s="31">
        <f t="shared" si="2"/>
        <v>2120872.88</v>
      </c>
      <c r="F47" s="31">
        <f t="shared" si="3"/>
        <v>1484611.0159999998</v>
      </c>
      <c r="G47" s="11"/>
      <c r="H47" s="11">
        <v>740903</v>
      </c>
      <c r="I47" s="11"/>
      <c r="J47" s="19">
        <f t="shared" si="4"/>
        <v>0</v>
      </c>
      <c r="K47" s="19">
        <f t="shared" si="0"/>
        <v>0.34933871189865939</v>
      </c>
      <c r="L47" s="17">
        <f t="shared" si="1"/>
        <v>0</v>
      </c>
      <c r="M47" s="22">
        <f t="shared" si="5"/>
        <v>2120872.88</v>
      </c>
      <c r="N47" s="22">
        <f t="shared" si="6"/>
        <v>636261.86400000006</v>
      </c>
    </row>
    <row r="48" spans="2:14" ht="23.25" customHeight="1" x14ac:dyDescent="0.25">
      <c r="B48" s="13" t="s">
        <v>39</v>
      </c>
      <c r="C48" s="13">
        <f>SUM(C14:C47)</f>
        <v>0</v>
      </c>
      <c r="D48" s="13">
        <f>SUM(D14:D47)</f>
        <v>228388270</v>
      </c>
      <c r="E48" s="27">
        <f>SUM(E14:E47)</f>
        <v>223820504.59999996</v>
      </c>
      <c r="F48" s="27">
        <f>SUM(F14:F47)</f>
        <v>156674353.22</v>
      </c>
      <c r="G48" s="13">
        <f>SUM(G14:G47)</f>
        <v>0</v>
      </c>
      <c r="H48" s="13">
        <f>SUM(H14:H47)</f>
        <v>111977365.58999999</v>
      </c>
      <c r="I48" s="13">
        <f>SUM(I14:I47)</f>
        <v>0</v>
      </c>
      <c r="J48" s="18">
        <f t="shared" si="4"/>
        <v>0</v>
      </c>
      <c r="K48" s="18">
        <f t="shared" si="0"/>
        <v>0.50029985317976089</v>
      </c>
      <c r="L48" s="18">
        <f t="shared" si="1"/>
        <v>0</v>
      </c>
      <c r="M48" s="23">
        <f>SUM(M14:M47)</f>
        <v>223820504.59999996</v>
      </c>
      <c r="N48" s="23">
        <f t="shared" si="6"/>
        <v>67146151.379999965</v>
      </c>
    </row>
    <row r="50" spans="2:2" x14ac:dyDescent="0.2">
      <c r="B50" s="14" t="s">
        <v>60</v>
      </c>
    </row>
    <row r="52" spans="2:2" x14ac:dyDescent="0.25">
      <c r="B52" s="1" t="s">
        <v>107</v>
      </c>
    </row>
    <row r="54" spans="2:2" x14ac:dyDescent="0.25">
      <c r="B54" s="1" t="s">
        <v>71</v>
      </c>
    </row>
    <row r="55" spans="2:2" x14ac:dyDescent="0.25">
      <c r="B55" s="1" t="s">
        <v>72</v>
      </c>
    </row>
    <row r="56" spans="2:2" x14ac:dyDescent="0.25">
      <c r="B56" s="1" t="s">
        <v>76</v>
      </c>
    </row>
    <row r="57" spans="2:2" x14ac:dyDescent="0.25">
      <c r="B57" s="1" t="s">
        <v>77</v>
      </c>
    </row>
  </sheetData>
  <mergeCells count="13">
    <mergeCell ref="B2:N6"/>
    <mergeCell ref="J11:L11"/>
    <mergeCell ref="J12:L12"/>
    <mergeCell ref="M12:M13"/>
    <mergeCell ref="N12:N13"/>
    <mergeCell ref="I12:I13"/>
    <mergeCell ref="B12:B13"/>
    <mergeCell ref="F12:F13"/>
    <mergeCell ref="G12:G13"/>
    <mergeCell ref="H12:H13"/>
    <mergeCell ref="E12:E13"/>
    <mergeCell ref="C12:C13"/>
    <mergeCell ref="D12:D13"/>
  </mergeCells>
  <printOptions horizontalCentered="1"/>
  <pageMargins left="0.62992125984251968" right="0.51181102362204722" top="0.47244094488188981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2:N57"/>
  <sheetViews>
    <sheetView showGridLines="0" zoomScale="85" zoomScaleNormal="85" workbookViewId="0">
      <selection activeCell="F20" sqref="F20"/>
    </sheetView>
  </sheetViews>
  <sheetFormatPr baseColWidth="10" defaultRowHeight="15" x14ac:dyDescent="0.25"/>
  <cols>
    <col min="1" max="1" width="5.85546875" style="1" customWidth="1"/>
    <col min="2" max="2" width="35.85546875" style="1" customWidth="1"/>
    <col min="3" max="5" width="14.7109375" style="1" customWidth="1"/>
    <col min="6" max="6" width="15.7109375" style="1" customWidth="1"/>
    <col min="7" max="7" width="16.85546875" style="1" hidden="1" customWidth="1"/>
    <col min="8" max="8" width="15.7109375" style="1" customWidth="1"/>
    <col min="9" max="9" width="15.7109375" style="1" hidden="1" customWidth="1"/>
    <col min="10" max="10" width="12.7109375" style="1" hidden="1" customWidth="1"/>
    <col min="11" max="11" width="12.7109375" style="1" customWidth="1"/>
    <col min="12" max="12" width="12.7109375" style="12" hidden="1" customWidth="1"/>
    <col min="13" max="13" width="15.28515625" style="1" hidden="1" customWidth="1"/>
    <col min="14" max="14" width="15" style="1" customWidth="1"/>
    <col min="15" max="16384" width="11.42578125" style="1"/>
  </cols>
  <sheetData>
    <row r="2" spans="2:14" ht="15" customHeight="1" x14ac:dyDescent="0.25">
      <c r="B2" s="43" t="s">
        <v>59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2:14" ht="15.75" customHeight="1" x14ac:dyDescent="0.25"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2:14" ht="15" customHeight="1" x14ac:dyDescent="0.25"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</row>
    <row r="5" spans="2:14" ht="15" customHeight="1" x14ac:dyDescent="0.25"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</row>
    <row r="6" spans="2:14" ht="15" customHeight="1" x14ac:dyDescent="0.25"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</row>
    <row r="8" spans="2:14" ht="15.75" x14ac:dyDescent="0.25">
      <c r="B8" s="2" t="s">
        <v>51</v>
      </c>
    </row>
    <row r="9" spans="2:14" x14ac:dyDescent="0.2">
      <c r="B9" s="3" t="s">
        <v>2</v>
      </c>
    </row>
    <row r="11" spans="2:14" x14ac:dyDescent="0.25">
      <c r="B11" s="4"/>
      <c r="J11" s="47"/>
      <c r="K11" s="47"/>
      <c r="L11" s="47"/>
    </row>
    <row r="12" spans="2:14" s="5" customFormat="1" ht="15" customHeight="1" x14ac:dyDescent="0.25">
      <c r="B12" s="45" t="s">
        <v>1</v>
      </c>
      <c r="C12" s="49" t="s">
        <v>38</v>
      </c>
      <c r="D12" s="49" t="s">
        <v>37</v>
      </c>
      <c r="E12" s="39" t="s">
        <v>99</v>
      </c>
      <c r="F12" s="39" t="s">
        <v>100</v>
      </c>
      <c r="G12" s="39" t="s">
        <v>101</v>
      </c>
      <c r="H12" s="39" t="s">
        <v>102</v>
      </c>
      <c r="I12" s="39" t="s">
        <v>103</v>
      </c>
      <c r="J12" s="48" t="s">
        <v>105</v>
      </c>
      <c r="K12" s="48"/>
      <c r="L12" s="48"/>
      <c r="M12" s="39" t="s">
        <v>49</v>
      </c>
      <c r="N12" s="41" t="s">
        <v>104</v>
      </c>
    </row>
    <row r="13" spans="2:14" s="5" customFormat="1" ht="40.5" customHeight="1" x14ac:dyDescent="0.25">
      <c r="B13" s="46"/>
      <c r="C13" s="50"/>
      <c r="D13" s="50"/>
      <c r="E13" s="40"/>
      <c r="F13" s="40"/>
      <c r="G13" s="40"/>
      <c r="H13" s="40"/>
      <c r="I13" s="40"/>
      <c r="J13" s="28" t="s">
        <v>46</v>
      </c>
      <c r="K13" s="28" t="s">
        <v>106</v>
      </c>
      <c r="L13" s="29" t="s">
        <v>48</v>
      </c>
      <c r="M13" s="40"/>
      <c r="N13" s="42"/>
    </row>
    <row r="14" spans="2:14" ht="20.100000000000001" customHeight="1" x14ac:dyDescent="0.25">
      <c r="B14" s="6" t="s">
        <v>61</v>
      </c>
      <c r="C14" s="9">
        <v>0</v>
      </c>
      <c r="D14" s="9">
        <v>0</v>
      </c>
      <c r="E14" s="24">
        <v>0</v>
      </c>
      <c r="F14" s="24">
        <v>0</v>
      </c>
      <c r="G14" s="9">
        <v>0</v>
      </c>
      <c r="H14" s="9">
        <v>0</v>
      </c>
      <c r="I14" s="9"/>
      <c r="J14" s="15">
        <f>IF(ISERROR(+G14/E14)=TRUE,0,++G14/E14)</f>
        <v>0</v>
      </c>
      <c r="K14" s="15">
        <f t="shared" ref="K14:K48" si="0">IF(ISERROR(+H14/E14)=TRUE,0,++H14/E14)</f>
        <v>0</v>
      </c>
      <c r="L14" s="15">
        <f t="shared" ref="L14:L48" si="1">IF(ISERROR(+I14/E14)=TRUE,0,++I14/E14)</f>
        <v>0</v>
      </c>
      <c r="M14" s="20">
        <f>IF(ISERROR(+E14-G14)=TRUE,0,++E14-G14)</f>
        <v>0</v>
      </c>
      <c r="N14" s="20">
        <f>IF(ISERROR(+E14-F14)=TRUE,0,++E14-F14)</f>
        <v>0</v>
      </c>
    </row>
    <row r="15" spans="2:14" ht="20.100000000000001" customHeight="1" x14ac:dyDescent="0.25">
      <c r="B15" s="7" t="s">
        <v>62</v>
      </c>
      <c r="C15" s="10">
        <v>0</v>
      </c>
      <c r="D15" s="10">
        <v>0</v>
      </c>
      <c r="E15" s="25">
        <v>0</v>
      </c>
      <c r="F15" s="25">
        <v>0</v>
      </c>
      <c r="G15" s="10">
        <v>0</v>
      </c>
      <c r="H15" s="10">
        <v>0</v>
      </c>
      <c r="I15" s="10"/>
      <c r="J15" s="16">
        <f t="shared" ref="J15:J48" si="2">IF(ISERROR(+G15/E15)=TRUE,0,++G15/E15)</f>
        <v>0</v>
      </c>
      <c r="K15" s="16">
        <f t="shared" si="0"/>
        <v>0</v>
      </c>
      <c r="L15" s="16">
        <f t="shared" si="1"/>
        <v>0</v>
      </c>
      <c r="M15" s="21">
        <f t="shared" ref="M15:M47" si="3">IF(ISERROR(+E15-G15)=TRUE,0,++E15-G15)</f>
        <v>0</v>
      </c>
      <c r="N15" s="21">
        <f t="shared" ref="N15:N48" si="4">IF(ISERROR(+E15-F15)=TRUE,0,++E15-F15)</f>
        <v>0</v>
      </c>
    </row>
    <row r="16" spans="2:14" ht="20.100000000000001" customHeight="1" x14ac:dyDescent="0.25">
      <c r="B16" s="7" t="s">
        <v>63</v>
      </c>
      <c r="C16" s="10">
        <v>0</v>
      </c>
      <c r="D16" s="10">
        <v>0</v>
      </c>
      <c r="E16" s="25">
        <v>0</v>
      </c>
      <c r="F16" s="25">
        <v>0</v>
      </c>
      <c r="G16" s="10">
        <v>0</v>
      </c>
      <c r="H16" s="10">
        <v>0</v>
      </c>
      <c r="I16" s="10"/>
      <c r="J16" s="16">
        <f t="shared" si="2"/>
        <v>0</v>
      </c>
      <c r="K16" s="16">
        <f t="shared" si="0"/>
        <v>0</v>
      </c>
      <c r="L16" s="16">
        <f t="shared" si="1"/>
        <v>0</v>
      </c>
      <c r="M16" s="21">
        <f t="shared" si="3"/>
        <v>0</v>
      </c>
      <c r="N16" s="21">
        <f t="shared" si="4"/>
        <v>0</v>
      </c>
    </row>
    <row r="17" spans="2:14" ht="20.100000000000001" customHeight="1" x14ac:dyDescent="0.25">
      <c r="B17" s="7" t="s">
        <v>64</v>
      </c>
      <c r="C17" s="10">
        <v>0</v>
      </c>
      <c r="D17" s="10">
        <v>0</v>
      </c>
      <c r="E17" s="25">
        <v>0</v>
      </c>
      <c r="F17" s="25">
        <v>0</v>
      </c>
      <c r="G17" s="10">
        <v>0</v>
      </c>
      <c r="H17" s="10">
        <v>0</v>
      </c>
      <c r="I17" s="10"/>
      <c r="J17" s="16">
        <f t="shared" si="2"/>
        <v>0</v>
      </c>
      <c r="K17" s="16">
        <f t="shared" si="0"/>
        <v>0</v>
      </c>
      <c r="L17" s="16">
        <f t="shared" si="1"/>
        <v>0</v>
      </c>
      <c r="M17" s="21">
        <f t="shared" si="3"/>
        <v>0</v>
      </c>
      <c r="N17" s="21">
        <f t="shared" si="4"/>
        <v>0</v>
      </c>
    </row>
    <row r="18" spans="2:14" ht="20.100000000000001" customHeight="1" x14ac:dyDescent="0.25">
      <c r="B18" s="7" t="s">
        <v>65</v>
      </c>
      <c r="C18" s="10">
        <v>0</v>
      </c>
      <c r="D18" s="10">
        <v>0</v>
      </c>
      <c r="E18" s="25">
        <v>0</v>
      </c>
      <c r="F18" s="25">
        <v>0</v>
      </c>
      <c r="G18" s="10">
        <v>0</v>
      </c>
      <c r="H18" s="10">
        <v>0</v>
      </c>
      <c r="I18" s="10"/>
      <c r="J18" s="16">
        <f t="shared" si="2"/>
        <v>0</v>
      </c>
      <c r="K18" s="16">
        <f t="shared" si="0"/>
        <v>0</v>
      </c>
      <c r="L18" s="16">
        <f t="shared" si="1"/>
        <v>0</v>
      </c>
      <c r="M18" s="21">
        <f t="shared" si="3"/>
        <v>0</v>
      </c>
      <c r="N18" s="21">
        <f t="shared" si="4"/>
        <v>0</v>
      </c>
    </row>
    <row r="19" spans="2:14" ht="20.100000000000001" customHeight="1" x14ac:dyDescent="0.25">
      <c r="B19" s="7" t="s">
        <v>66</v>
      </c>
      <c r="C19" s="10">
        <v>0</v>
      </c>
      <c r="D19" s="10">
        <v>0</v>
      </c>
      <c r="E19" s="25">
        <v>0</v>
      </c>
      <c r="F19" s="25">
        <v>0</v>
      </c>
      <c r="G19" s="10">
        <v>0</v>
      </c>
      <c r="H19" s="10">
        <v>0</v>
      </c>
      <c r="I19" s="10"/>
      <c r="J19" s="16">
        <f t="shared" si="2"/>
        <v>0</v>
      </c>
      <c r="K19" s="16">
        <f t="shared" si="0"/>
        <v>0</v>
      </c>
      <c r="L19" s="16">
        <f t="shared" si="1"/>
        <v>0</v>
      </c>
      <c r="M19" s="21">
        <f t="shared" si="3"/>
        <v>0</v>
      </c>
      <c r="N19" s="21">
        <f t="shared" si="4"/>
        <v>0</v>
      </c>
    </row>
    <row r="20" spans="2:14" ht="20.100000000000001" customHeight="1" x14ac:dyDescent="0.25">
      <c r="B20" s="7" t="s">
        <v>67</v>
      </c>
      <c r="C20" s="10">
        <v>0</v>
      </c>
      <c r="D20" s="10">
        <v>0</v>
      </c>
      <c r="E20" s="25">
        <v>0</v>
      </c>
      <c r="F20" s="25">
        <v>0</v>
      </c>
      <c r="G20" s="10">
        <v>0</v>
      </c>
      <c r="H20" s="10">
        <v>0</v>
      </c>
      <c r="I20" s="10"/>
      <c r="J20" s="16">
        <f t="shared" si="2"/>
        <v>0</v>
      </c>
      <c r="K20" s="16">
        <f t="shared" si="0"/>
        <v>0</v>
      </c>
      <c r="L20" s="16">
        <f t="shared" si="1"/>
        <v>0</v>
      </c>
      <c r="M20" s="21">
        <f t="shared" si="3"/>
        <v>0</v>
      </c>
      <c r="N20" s="21">
        <f t="shared" si="4"/>
        <v>0</v>
      </c>
    </row>
    <row r="21" spans="2:14" ht="20.100000000000001" customHeight="1" x14ac:dyDescent="0.25">
      <c r="B21" s="7" t="s">
        <v>68</v>
      </c>
      <c r="C21" s="10">
        <v>0</v>
      </c>
      <c r="D21" s="10">
        <v>0</v>
      </c>
      <c r="E21" s="25">
        <v>0</v>
      </c>
      <c r="F21" s="25">
        <v>0</v>
      </c>
      <c r="G21" s="10">
        <v>0</v>
      </c>
      <c r="H21" s="10">
        <v>0</v>
      </c>
      <c r="I21" s="10"/>
      <c r="J21" s="16">
        <f t="shared" si="2"/>
        <v>0</v>
      </c>
      <c r="K21" s="16">
        <f t="shared" si="0"/>
        <v>0</v>
      </c>
      <c r="L21" s="16">
        <f t="shared" si="1"/>
        <v>0</v>
      </c>
      <c r="M21" s="21">
        <f t="shared" si="3"/>
        <v>0</v>
      </c>
      <c r="N21" s="21">
        <f t="shared" si="4"/>
        <v>0</v>
      </c>
    </row>
    <row r="22" spans="2:14" ht="20.100000000000001" customHeight="1" x14ac:dyDescent="0.25">
      <c r="B22" s="7" t="s">
        <v>69</v>
      </c>
      <c r="C22" s="10">
        <v>0</v>
      </c>
      <c r="D22" s="10">
        <v>0</v>
      </c>
      <c r="E22" s="25">
        <v>0</v>
      </c>
      <c r="F22" s="25">
        <v>0</v>
      </c>
      <c r="G22" s="10">
        <v>0</v>
      </c>
      <c r="H22" s="10">
        <v>0</v>
      </c>
      <c r="I22" s="10"/>
      <c r="J22" s="16">
        <f t="shared" si="2"/>
        <v>0</v>
      </c>
      <c r="K22" s="16">
        <f t="shared" si="0"/>
        <v>0</v>
      </c>
      <c r="L22" s="16">
        <f t="shared" si="1"/>
        <v>0</v>
      </c>
      <c r="M22" s="21">
        <f t="shared" si="3"/>
        <v>0</v>
      </c>
      <c r="N22" s="21">
        <f t="shared" si="4"/>
        <v>0</v>
      </c>
    </row>
    <row r="23" spans="2:14" ht="20.100000000000001" customHeight="1" x14ac:dyDescent="0.25">
      <c r="B23" s="7" t="s">
        <v>70</v>
      </c>
      <c r="C23" s="10">
        <v>0</v>
      </c>
      <c r="D23" s="10">
        <v>0</v>
      </c>
      <c r="E23" s="25">
        <v>0</v>
      </c>
      <c r="F23" s="25">
        <v>0</v>
      </c>
      <c r="G23" s="10">
        <v>0</v>
      </c>
      <c r="H23" s="10">
        <v>0</v>
      </c>
      <c r="I23" s="10"/>
      <c r="J23" s="16">
        <f t="shared" si="2"/>
        <v>0</v>
      </c>
      <c r="K23" s="16">
        <f t="shared" si="0"/>
        <v>0</v>
      </c>
      <c r="L23" s="16">
        <f t="shared" si="1"/>
        <v>0</v>
      </c>
      <c r="M23" s="21">
        <f t="shared" si="3"/>
        <v>0</v>
      </c>
      <c r="N23" s="21">
        <f t="shared" si="4"/>
        <v>0</v>
      </c>
    </row>
    <row r="24" spans="2:14" ht="20.100000000000001" customHeight="1" x14ac:dyDescent="0.25">
      <c r="B24" s="7" t="s">
        <v>73</v>
      </c>
      <c r="C24" s="10">
        <v>0</v>
      </c>
      <c r="D24" s="10">
        <v>0</v>
      </c>
      <c r="E24" s="25">
        <v>0</v>
      </c>
      <c r="F24" s="25">
        <v>0</v>
      </c>
      <c r="G24" s="10">
        <v>0</v>
      </c>
      <c r="H24" s="10">
        <v>0</v>
      </c>
      <c r="I24" s="10"/>
      <c r="J24" s="16">
        <f t="shared" si="2"/>
        <v>0</v>
      </c>
      <c r="K24" s="16">
        <f t="shared" si="0"/>
        <v>0</v>
      </c>
      <c r="L24" s="16">
        <f t="shared" si="1"/>
        <v>0</v>
      </c>
      <c r="M24" s="21">
        <f t="shared" si="3"/>
        <v>0</v>
      </c>
      <c r="N24" s="21">
        <f t="shared" si="4"/>
        <v>0</v>
      </c>
    </row>
    <row r="25" spans="2:14" ht="20.100000000000001" customHeight="1" x14ac:dyDescent="0.25">
      <c r="B25" s="7" t="s">
        <v>74</v>
      </c>
      <c r="C25" s="10">
        <v>0</v>
      </c>
      <c r="D25" s="10">
        <v>0</v>
      </c>
      <c r="E25" s="25">
        <v>0</v>
      </c>
      <c r="F25" s="25">
        <v>0</v>
      </c>
      <c r="G25" s="10">
        <v>0</v>
      </c>
      <c r="H25" s="10">
        <v>0</v>
      </c>
      <c r="I25" s="10"/>
      <c r="J25" s="16">
        <f t="shared" si="2"/>
        <v>0</v>
      </c>
      <c r="K25" s="16">
        <f t="shared" si="0"/>
        <v>0</v>
      </c>
      <c r="L25" s="16">
        <f t="shared" si="1"/>
        <v>0</v>
      </c>
      <c r="M25" s="21">
        <f t="shared" si="3"/>
        <v>0</v>
      </c>
      <c r="N25" s="21">
        <f t="shared" si="4"/>
        <v>0</v>
      </c>
    </row>
    <row r="26" spans="2:14" ht="20.100000000000001" customHeight="1" x14ac:dyDescent="0.25">
      <c r="B26" s="7" t="s">
        <v>75</v>
      </c>
      <c r="C26" s="10">
        <v>0</v>
      </c>
      <c r="D26" s="10">
        <v>0</v>
      </c>
      <c r="E26" s="25">
        <v>0</v>
      </c>
      <c r="F26" s="25">
        <v>0</v>
      </c>
      <c r="G26" s="10">
        <v>0</v>
      </c>
      <c r="H26" s="10">
        <v>0</v>
      </c>
      <c r="I26" s="10"/>
      <c r="J26" s="16">
        <f t="shared" si="2"/>
        <v>0</v>
      </c>
      <c r="K26" s="16">
        <f t="shared" si="0"/>
        <v>0</v>
      </c>
      <c r="L26" s="16">
        <f t="shared" si="1"/>
        <v>0</v>
      </c>
      <c r="M26" s="21">
        <f t="shared" si="3"/>
        <v>0</v>
      </c>
      <c r="N26" s="21">
        <f t="shared" si="4"/>
        <v>0</v>
      </c>
    </row>
    <row r="27" spans="2:14" ht="20.100000000000001" customHeight="1" x14ac:dyDescent="0.25">
      <c r="B27" s="7" t="s">
        <v>78</v>
      </c>
      <c r="C27" s="10">
        <v>0</v>
      </c>
      <c r="D27" s="10">
        <v>0</v>
      </c>
      <c r="E27" s="25">
        <v>0</v>
      </c>
      <c r="F27" s="25">
        <v>0</v>
      </c>
      <c r="G27" s="10">
        <v>0</v>
      </c>
      <c r="H27" s="10">
        <v>0</v>
      </c>
      <c r="I27" s="10"/>
      <c r="J27" s="16">
        <f t="shared" si="2"/>
        <v>0</v>
      </c>
      <c r="K27" s="16">
        <f t="shared" si="0"/>
        <v>0</v>
      </c>
      <c r="L27" s="16">
        <f t="shared" si="1"/>
        <v>0</v>
      </c>
      <c r="M27" s="21">
        <f t="shared" si="3"/>
        <v>0</v>
      </c>
      <c r="N27" s="21">
        <f t="shared" si="4"/>
        <v>0</v>
      </c>
    </row>
    <row r="28" spans="2:14" ht="20.100000000000001" customHeight="1" x14ac:dyDescent="0.25">
      <c r="B28" s="7" t="s">
        <v>79</v>
      </c>
      <c r="C28" s="10">
        <v>0</v>
      </c>
      <c r="D28" s="10">
        <v>0</v>
      </c>
      <c r="E28" s="25">
        <v>0</v>
      </c>
      <c r="F28" s="25">
        <v>0</v>
      </c>
      <c r="G28" s="10">
        <v>0</v>
      </c>
      <c r="H28" s="10">
        <v>0</v>
      </c>
      <c r="I28" s="10"/>
      <c r="J28" s="16">
        <f t="shared" si="2"/>
        <v>0</v>
      </c>
      <c r="K28" s="16">
        <f t="shared" si="0"/>
        <v>0</v>
      </c>
      <c r="L28" s="16">
        <f t="shared" si="1"/>
        <v>0</v>
      </c>
      <c r="M28" s="21">
        <f t="shared" si="3"/>
        <v>0</v>
      </c>
      <c r="N28" s="21">
        <f t="shared" si="4"/>
        <v>0</v>
      </c>
    </row>
    <row r="29" spans="2:14" ht="20.100000000000001" customHeight="1" x14ac:dyDescent="0.25">
      <c r="B29" s="7" t="s">
        <v>80</v>
      </c>
      <c r="C29" s="10">
        <v>0</v>
      </c>
      <c r="D29" s="10">
        <v>0</v>
      </c>
      <c r="E29" s="25">
        <v>0</v>
      </c>
      <c r="F29" s="25">
        <v>0</v>
      </c>
      <c r="G29" s="10">
        <v>0</v>
      </c>
      <c r="H29" s="10">
        <v>0</v>
      </c>
      <c r="I29" s="10"/>
      <c r="J29" s="16">
        <f t="shared" si="2"/>
        <v>0</v>
      </c>
      <c r="K29" s="16">
        <f t="shared" si="0"/>
        <v>0</v>
      </c>
      <c r="L29" s="16">
        <f t="shared" si="1"/>
        <v>0</v>
      </c>
      <c r="M29" s="21">
        <f t="shared" si="3"/>
        <v>0</v>
      </c>
      <c r="N29" s="21">
        <f t="shared" si="4"/>
        <v>0</v>
      </c>
    </row>
    <row r="30" spans="2:14" ht="20.100000000000001" customHeight="1" x14ac:dyDescent="0.25">
      <c r="B30" s="7" t="s">
        <v>81</v>
      </c>
      <c r="C30" s="10">
        <v>0</v>
      </c>
      <c r="D30" s="10">
        <v>0</v>
      </c>
      <c r="E30" s="25">
        <v>0</v>
      </c>
      <c r="F30" s="25">
        <v>0</v>
      </c>
      <c r="G30" s="10">
        <v>0</v>
      </c>
      <c r="H30" s="10">
        <v>0</v>
      </c>
      <c r="I30" s="10"/>
      <c r="J30" s="16">
        <f t="shared" si="2"/>
        <v>0</v>
      </c>
      <c r="K30" s="16">
        <f t="shared" si="0"/>
        <v>0</v>
      </c>
      <c r="L30" s="16">
        <f t="shared" si="1"/>
        <v>0</v>
      </c>
      <c r="M30" s="21">
        <f t="shared" si="3"/>
        <v>0</v>
      </c>
      <c r="N30" s="21">
        <f t="shared" si="4"/>
        <v>0</v>
      </c>
    </row>
    <row r="31" spans="2:14" ht="20.100000000000001" customHeight="1" x14ac:dyDescent="0.25">
      <c r="B31" s="7" t="s">
        <v>82</v>
      </c>
      <c r="C31" s="10">
        <v>0</v>
      </c>
      <c r="D31" s="10">
        <v>0</v>
      </c>
      <c r="E31" s="25">
        <v>0</v>
      </c>
      <c r="F31" s="25">
        <v>0</v>
      </c>
      <c r="G31" s="10">
        <v>0</v>
      </c>
      <c r="H31" s="10">
        <v>0</v>
      </c>
      <c r="I31" s="10"/>
      <c r="J31" s="16">
        <f t="shared" si="2"/>
        <v>0</v>
      </c>
      <c r="K31" s="16">
        <f t="shared" si="0"/>
        <v>0</v>
      </c>
      <c r="L31" s="16">
        <f t="shared" si="1"/>
        <v>0</v>
      </c>
      <c r="M31" s="21">
        <f t="shared" si="3"/>
        <v>0</v>
      </c>
      <c r="N31" s="21">
        <f t="shared" si="4"/>
        <v>0</v>
      </c>
    </row>
    <row r="32" spans="2:14" ht="20.100000000000001" customHeight="1" x14ac:dyDescent="0.25">
      <c r="B32" s="7" t="s">
        <v>83</v>
      </c>
      <c r="C32" s="10">
        <v>0</v>
      </c>
      <c r="D32" s="10">
        <v>0</v>
      </c>
      <c r="E32" s="25">
        <v>0</v>
      </c>
      <c r="F32" s="25">
        <v>0</v>
      </c>
      <c r="G32" s="10">
        <v>0</v>
      </c>
      <c r="H32" s="10">
        <v>0</v>
      </c>
      <c r="I32" s="10"/>
      <c r="J32" s="16">
        <f t="shared" si="2"/>
        <v>0</v>
      </c>
      <c r="K32" s="16">
        <f t="shared" si="0"/>
        <v>0</v>
      </c>
      <c r="L32" s="16">
        <f t="shared" si="1"/>
        <v>0</v>
      </c>
      <c r="M32" s="21">
        <f t="shared" si="3"/>
        <v>0</v>
      </c>
      <c r="N32" s="21">
        <f t="shared" si="4"/>
        <v>0</v>
      </c>
    </row>
    <row r="33" spans="2:14" ht="20.100000000000001" customHeight="1" x14ac:dyDescent="0.25">
      <c r="B33" s="7" t="s">
        <v>84</v>
      </c>
      <c r="C33" s="10">
        <v>0</v>
      </c>
      <c r="D33" s="10">
        <v>0</v>
      </c>
      <c r="E33" s="25">
        <v>0</v>
      </c>
      <c r="F33" s="25">
        <v>0</v>
      </c>
      <c r="G33" s="10">
        <v>0</v>
      </c>
      <c r="H33" s="10">
        <v>0</v>
      </c>
      <c r="I33" s="10"/>
      <c r="J33" s="16">
        <f t="shared" si="2"/>
        <v>0</v>
      </c>
      <c r="K33" s="16">
        <f t="shared" si="0"/>
        <v>0</v>
      </c>
      <c r="L33" s="16">
        <f t="shared" si="1"/>
        <v>0</v>
      </c>
      <c r="M33" s="21">
        <f t="shared" si="3"/>
        <v>0</v>
      </c>
      <c r="N33" s="21">
        <f t="shared" si="4"/>
        <v>0</v>
      </c>
    </row>
    <row r="34" spans="2:14" ht="20.100000000000001" customHeight="1" x14ac:dyDescent="0.25">
      <c r="B34" s="7" t="s">
        <v>85</v>
      </c>
      <c r="C34" s="10">
        <v>0</v>
      </c>
      <c r="D34" s="10">
        <v>0</v>
      </c>
      <c r="E34" s="25">
        <v>0</v>
      </c>
      <c r="F34" s="25">
        <v>0</v>
      </c>
      <c r="G34" s="10">
        <v>0</v>
      </c>
      <c r="H34" s="10">
        <v>0</v>
      </c>
      <c r="I34" s="10"/>
      <c r="J34" s="16">
        <f t="shared" si="2"/>
        <v>0</v>
      </c>
      <c r="K34" s="16">
        <f t="shared" si="0"/>
        <v>0</v>
      </c>
      <c r="L34" s="16">
        <f t="shared" si="1"/>
        <v>0</v>
      </c>
      <c r="M34" s="21">
        <f t="shared" si="3"/>
        <v>0</v>
      </c>
      <c r="N34" s="21">
        <f t="shared" si="4"/>
        <v>0</v>
      </c>
    </row>
    <row r="35" spans="2:14" ht="20.100000000000001" customHeight="1" x14ac:dyDescent="0.25">
      <c r="B35" s="7" t="s">
        <v>86</v>
      </c>
      <c r="C35" s="10">
        <v>0</v>
      </c>
      <c r="D35" s="10">
        <v>0</v>
      </c>
      <c r="E35" s="25">
        <v>0</v>
      </c>
      <c r="F35" s="25">
        <v>0</v>
      </c>
      <c r="G35" s="10">
        <v>0</v>
      </c>
      <c r="H35" s="10">
        <v>0</v>
      </c>
      <c r="I35" s="10"/>
      <c r="J35" s="16">
        <f t="shared" si="2"/>
        <v>0</v>
      </c>
      <c r="K35" s="16">
        <f t="shared" si="0"/>
        <v>0</v>
      </c>
      <c r="L35" s="16">
        <f t="shared" si="1"/>
        <v>0</v>
      </c>
      <c r="M35" s="21">
        <f t="shared" si="3"/>
        <v>0</v>
      </c>
      <c r="N35" s="21">
        <f t="shared" si="4"/>
        <v>0</v>
      </c>
    </row>
    <row r="36" spans="2:14" ht="20.100000000000001" customHeight="1" x14ac:dyDescent="0.25">
      <c r="B36" s="7" t="s">
        <v>87</v>
      </c>
      <c r="C36" s="10">
        <v>0</v>
      </c>
      <c r="D36" s="10">
        <v>0</v>
      </c>
      <c r="E36" s="25">
        <v>0</v>
      </c>
      <c r="F36" s="25">
        <v>0</v>
      </c>
      <c r="G36" s="10">
        <v>0</v>
      </c>
      <c r="H36" s="10">
        <v>0</v>
      </c>
      <c r="I36" s="10"/>
      <c r="J36" s="16">
        <f t="shared" si="2"/>
        <v>0</v>
      </c>
      <c r="K36" s="16">
        <f t="shared" si="0"/>
        <v>0</v>
      </c>
      <c r="L36" s="16">
        <f t="shared" si="1"/>
        <v>0</v>
      </c>
      <c r="M36" s="21">
        <f t="shared" si="3"/>
        <v>0</v>
      </c>
      <c r="N36" s="21">
        <f t="shared" si="4"/>
        <v>0</v>
      </c>
    </row>
    <row r="37" spans="2:14" ht="20.100000000000001" customHeight="1" x14ac:dyDescent="0.25">
      <c r="B37" s="7" t="s">
        <v>88</v>
      </c>
      <c r="C37" s="10">
        <v>0</v>
      </c>
      <c r="D37" s="10">
        <v>0</v>
      </c>
      <c r="E37" s="25">
        <v>0</v>
      </c>
      <c r="F37" s="25">
        <v>0</v>
      </c>
      <c r="G37" s="10">
        <v>0</v>
      </c>
      <c r="H37" s="10">
        <v>0</v>
      </c>
      <c r="I37" s="10"/>
      <c r="J37" s="16">
        <f t="shared" si="2"/>
        <v>0</v>
      </c>
      <c r="K37" s="16">
        <f t="shared" si="0"/>
        <v>0</v>
      </c>
      <c r="L37" s="16">
        <f t="shared" si="1"/>
        <v>0</v>
      </c>
      <c r="M37" s="21">
        <f t="shared" si="3"/>
        <v>0</v>
      </c>
      <c r="N37" s="21">
        <f t="shared" si="4"/>
        <v>0</v>
      </c>
    </row>
    <row r="38" spans="2:14" ht="20.100000000000001" customHeight="1" x14ac:dyDescent="0.25">
      <c r="B38" s="7" t="s">
        <v>89</v>
      </c>
      <c r="C38" s="10">
        <v>0</v>
      </c>
      <c r="D38" s="10">
        <v>0</v>
      </c>
      <c r="E38" s="25">
        <v>0</v>
      </c>
      <c r="F38" s="25">
        <v>0</v>
      </c>
      <c r="G38" s="10">
        <v>0</v>
      </c>
      <c r="H38" s="10">
        <v>0</v>
      </c>
      <c r="I38" s="10"/>
      <c r="J38" s="16">
        <f t="shared" si="2"/>
        <v>0</v>
      </c>
      <c r="K38" s="16">
        <f t="shared" si="0"/>
        <v>0</v>
      </c>
      <c r="L38" s="16">
        <f t="shared" si="1"/>
        <v>0</v>
      </c>
      <c r="M38" s="21">
        <f t="shared" si="3"/>
        <v>0</v>
      </c>
      <c r="N38" s="21">
        <f t="shared" si="4"/>
        <v>0</v>
      </c>
    </row>
    <row r="39" spans="2:14" ht="20.100000000000001" customHeight="1" x14ac:dyDescent="0.25">
      <c r="B39" s="7" t="s">
        <v>90</v>
      </c>
      <c r="C39" s="10">
        <v>0</v>
      </c>
      <c r="D39" s="10">
        <v>0</v>
      </c>
      <c r="E39" s="25">
        <v>0</v>
      </c>
      <c r="F39" s="25">
        <v>0</v>
      </c>
      <c r="G39" s="10">
        <v>0</v>
      </c>
      <c r="H39" s="10">
        <v>0</v>
      </c>
      <c r="I39" s="10"/>
      <c r="J39" s="16">
        <f t="shared" si="2"/>
        <v>0</v>
      </c>
      <c r="K39" s="16">
        <f t="shared" si="0"/>
        <v>0</v>
      </c>
      <c r="L39" s="16">
        <f t="shared" si="1"/>
        <v>0</v>
      </c>
      <c r="M39" s="21">
        <f t="shared" si="3"/>
        <v>0</v>
      </c>
      <c r="N39" s="21">
        <f t="shared" si="4"/>
        <v>0</v>
      </c>
    </row>
    <row r="40" spans="2:14" ht="20.100000000000001" customHeight="1" x14ac:dyDescent="0.25">
      <c r="B40" s="7" t="s">
        <v>91</v>
      </c>
      <c r="C40" s="10">
        <v>0</v>
      </c>
      <c r="D40" s="10">
        <v>0</v>
      </c>
      <c r="E40" s="25">
        <v>0</v>
      </c>
      <c r="F40" s="25">
        <v>0</v>
      </c>
      <c r="G40" s="10">
        <v>0</v>
      </c>
      <c r="H40" s="10">
        <v>0</v>
      </c>
      <c r="I40" s="10"/>
      <c r="J40" s="16">
        <f t="shared" ref="J40:J44" si="5">IF(ISERROR(+G40/E40)=TRUE,0,++G40/E40)</f>
        <v>0</v>
      </c>
      <c r="K40" s="16">
        <f t="shared" ref="K40:K44" si="6">IF(ISERROR(+H40/E40)=TRUE,0,++H40/E40)</f>
        <v>0</v>
      </c>
      <c r="L40" s="16">
        <f t="shared" ref="L40:L44" si="7">IF(ISERROR(+I40/E40)=TRUE,0,++I40/E40)</f>
        <v>0</v>
      </c>
      <c r="M40" s="21">
        <f t="shared" ref="M40:M44" si="8">IF(ISERROR(+E40-G40)=TRUE,0,++E40-G40)</f>
        <v>0</v>
      </c>
      <c r="N40" s="21">
        <f t="shared" ref="N40:N44" si="9">IF(ISERROR(+E40-F40)=TRUE,0,++E40-F40)</f>
        <v>0</v>
      </c>
    </row>
    <row r="41" spans="2:14" ht="20.100000000000001" customHeight="1" x14ac:dyDescent="0.25">
      <c r="B41" s="7" t="s">
        <v>92</v>
      </c>
      <c r="C41" s="10">
        <v>0</v>
      </c>
      <c r="D41" s="10">
        <v>0</v>
      </c>
      <c r="E41" s="25">
        <v>0</v>
      </c>
      <c r="F41" s="25">
        <v>0</v>
      </c>
      <c r="G41" s="10">
        <v>0</v>
      </c>
      <c r="H41" s="10">
        <v>0</v>
      </c>
      <c r="I41" s="10"/>
      <c r="J41" s="16">
        <f t="shared" si="5"/>
        <v>0</v>
      </c>
      <c r="K41" s="16">
        <f t="shared" si="6"/>
        <v>0</v>
      </c>
      <c r="L41" s="16">
        <f t="shared" si="7"/>
        <v>0</v>
      </c>
      <c r="M41" s="21">
        <f t="shared" si="8"/>
        <v>0</v>
      </c>
      <c r="N41" s="21">
        <f t="shared" si="9"/>
        <v>0</v>
      </c>
    </row>
    <row r="42" spans="2:14" ht="20.100000000000001" customHeight="1" x14ac:dyDescent="0.25">
      <c r="B42" s="7" t="s">
        <v>93</v>
      </c>
      <c r="C42" s="10">
        <v>0</v>
      </c>
      <c r="D42" s="10">
        <v>0</v>
      </c>
      <c r="E42" s="25">
        <v>0</v>
      </c>
      <c r="F42" s="25">
        <v>0</v>
      </c>
      <c r="G42" s="10">
        <v>0</v>
      </c>
      <c r="H42" s="10">
        <v>0</v>
      </c>
      <c r="I42" s="10"/>
      <c r="J42" s="16">
        <f t="shared" si="5"/>
        <v>0</v>
      </c>
      <c r="K42" s="16">
        <f t="shared" si="6"/>
        <v>0</v>
      </c>
      <c r="L42" s="16">
        <f t="shared" si="7"/>
        <v>0</v>
      </c>
      <c r="M42" s="21">
        <f t="shared" si="8"/>
        <v>0</v>
      </c>
      <c r="N42" s="21">
        <f t="shared" si="9"/>
        <v>0</v>
      </c>
    </row>
    <row r="43" spans="2:14" ht="20.100000000000001" customHeight="1" x14ac:dyDescent="0.25">
      <c r="B43" s="7" t="s">
        <v>94</v>
      </c>
      <c r="C43" s="10">
        <v>16066664</v>
      </c>
      <c r="D43" s="10">
        <v>16066664</v>
      </c>
      <c r="E43" s="25">
        <f t="shared" ref="E43" si="10">+D43*98%</f>
        <v>15745330.719999999</v>
      </c>
      <c r="F43" s="25">
        <f t="shared" ref="F43" si="11">+E43*70%</f>
        <v>11021731.503999999</v>
      </c>
      <c r="G43" s="10">
        <v>0</v>
      </c>
      <c r="H43" s="10">
        <v>6761323.2599999979</v>
      </c>
      <c r="I43" s="10"/>
      <c r="J43" s="16">
        <f t="shared" si="5"/>
        <v>0</v>
      </c>
      <c r="K43" s="16">
        <f t="shared" si="6"/>
        <v>0.42941767183153828</v>
      </c>
      <c r="L43" s="16">
        <f t="shared" si="7"/>
        <v>0</v>
      </c>
      <c r="M43" s="21">
        <f t="shared" si="8"/>
        <v>15745330.719999999</v>
      </c>
      <c r="N43" s="21">
        <f t="shared" si="9"/>
        <v>4723599.216</v>
      </c>
    </row>
    <row r="44" spans="2:14" ht="20.100000000000001" customHeight="1" x14ac:dyDescent="0.25">
      <c r="B44" s="7" t="s">
        <v>95</v>
      </c>
      <c r="C44" s="10">
        <v>0</v>
      </c>
      <c r="D44" s="10">
        <v>0</v>
      </c>
      <c r="E44" s="25">
        <v>0</v>
      </c>
      <c r="F44" s="25">
        <v>0</v>
      </c>
      <c r="G44" s="10">
        <v>0</v>
      </c>
      <c r="H44" s="10">
        <v>0</v>
      </c>
      <c r="I44" s="10"/>
      <c r="J44" s="16">
        <f t="shared" si="2"/>
        <v>0</v>
      </c>
      <c r="K44" s="16">
        <f t="shared" si="0"/>
        <v>0</v>
      </c>
      <c r="L44" s="16">
        <f t="shared" si="1"/>
        <v>0</v>
      </c>
      <c r="M44" s="21">
        <f t="shared" si="3"/>
        <v>0</v>
      </c>
      <c r="N44" s="21">
        <f t="shared" si="4"/>
        <v>0</v>
      </c>
    </row>
    <row r="45" spans="2:14" ht="20.100000000000001" customHeight="1" x14ac:dyDescent="0.25">
      <c r="B45" s="7" t="s">
        <v>96</v>
      </c>
      <c r="C45" s="10">
        <v>0</v>
      </c>
      <c r="D45" s="10">
        <v>0</v>
      </c>
      <c r="E45" s="25">
        <v>0</v>
      </c>
      <c r="F45" s="25">
        <v>0</v>
      </c>
      <c r="G45" s="10">
        <v>0</v>
      </c>
      <c r="H45" s="10">
        <v>0</v>
      </c>
      <c r="I45" s="10"/>
      <c r="J45" s="16">
        <f t="shared" si="2"/>
        <v>0</v>
      </c>
      <c r="K45" s="16">
        <f t="shared" si="0"/>
        <v>0</v>
      </c>
      <c r="L45" s="16">
        <f t="shared" si="1"/>
        <v>0</v>
      </c>
      <c r="M45" s="21">
        <f t="shared" si="3"/>
        <v>0</v>
      </c>
      <c r="N45" s="21">
        <f t="shared" si="4"/>
        <v>0</v>
      </c>
    </row>
    <row r="46" spans="2:14" ht="20.100000000000001" customHeight="1" x14ac:dyDescent="0.25">
      <c r="B46" s="7" t="s">
        <v>97</v>
      </c>
      <c r="C46" s="10">
        <v>0</v>
      </c>
      <c r="D46" s="10">
        <v>0</v>
      </c>
      <c r="E46" s="25">
        <v>0</v>
      </c>
      <c r="F46" s="25">
        <v>0</v>
      </c>
      <c r="G46" s="10">
        <v>0</v>
      </c>
      <c r="H46" s="10">
        <v>0</v>
      </c>
      <c r="I46" s="10"/>
      <c r="J46" s="16">
        <f t="shared" ref="J46" si="12">IF(ISERROR(+G46/E46)=TRUE,0,++G46/E46)</f>
        <v>0</v>
      </c>
      <c r="K46" s="16">
        <f t="shared" ref="K46" si="13">IF(ISERROR(+H46/E46)=TRUE,0,++H46/E46)</f>
        <v>0</v>
      </c>
      <c r="L46" s="16">
        <f t="shared" ref="L46" si="14">IF(ISERROR(+I46/E46)=TRUE,0,++I46/E46)</f>
        <v>0</v>
      </c>
      <c r="M46" s="21">
        <f t="shared" ref="M46" si="15">IF(ISERROR(+E46-G46)=TRUE,0,++E46-G46)</f>
        <v>0</v>
      </c>
      <c r="N46" s="21">
        <f t="shared" ref="N46" si="16">IF(ISERROR(+E46-F46)=TRUE,0,++E46-F46)</f>
        <v>0</v>
      </c>
    </row>
    <row r="47" spans="2:14" ht="20.100000000000001" customHeight="1" x14ac:dyDescent="0.25">
      <c r="B47" s="8" t="s">
        <v>98</v>
      </c>
      <c r="C47" s="11">
        <v>0</v>
      </c>
      <c r="D47" s="11">
        <v>0</v>
      </c>
      <c r="E47" s="26">
        <v>0</v>
      </c>
      <c r="F47" s="26">
        <v>0</v>
      </c>
      <c r="G47" s="11">
        <v>0</v>
      </c>
      <c r="H47" s="11">
        <v>0</v>
      </c>
      <c r="I47" s="11"/>
      <c r="J47" s="19">
        <f t="shared" si="2"/>
        <v>0</v>
      </c>
      <c r="K47" s="19">
        <f t="shared" si="0"/>
        <v>0</v>
      </c>
      <c r="L47" s="17">
        <f t="shared" si="1"/>
        <v>0</v>
      </c>
      <c r="M47" s="22">
        <f t="shared" si="3"/>
        <v>0</v>
      </c>
      <c r="N47" s="22">
        <f t="shared" si="4"/>
        <v>0</v>
      </c>
    </row>
    <row r="48" spans="2:14" ht="23.25" customHeight="1" x14ac:dyDescent="0.25">
      <c r="B48" s="13" t="s">
        <v>39</v>
      </c>
      <c r="C48" s="13">
        <f>SUM(C14:C47)</f>
        <v>16066664</v>
      </c>
      <c r="D48" s="13">
        <f>SUM(D14:D47)</f>
        <v>16066664</v>
      </c>
      <c r="E48" s="27">
        <f>SUM(E14:E47)</f>
        <v>15745330.719999999</v>
      </c>
      <c r="F48" s="27">
        <f>SUM(F14:F47)</f>
        <v>11021731.503999999</v>
      </c>
      <c r="G48" s="13">
        <f>SUM(G14:G47)</f>
        <v>0</v>
      </c>
      <c r="H48" s="13">
        <f>SUM(H14:H47)</f>
        <v>6761323.2599999979</v>
      </c>
      <c r="I48" s="13">
        <f>SUM(I14:I47)</f>
        <v>0</v>
      </c>
      <c r="J48" s="18">
        <f t="shared" si="2"/>
        <v>0</v>
      </c>
      <c r="K48" s="18">
        <f t="shared" si="0"/>
        <v>0.42941767183153828</v>
      </c>
      <c r="L48" s="18">
        <f t="shared" si="1"/>
        <v>0</v>
      </c>
      <c r="M48" s="23">
        <f t="shared" ref="M48" si="17">SUM(M14:M47)</f>
        <v>15745330.719999999</v>
      </c>
      <c r="N48" s="23">
        <f t="shared" si="4"/>
        <v>4723599.216</v>
      </c>
    </row>
    <row r="50" spans="2:2" x14ac:dyDescent="0.2">
      <c r="B50" s="14" t="s">
        <v>60</v>
      </c>
    </row>
    <row r="52" spans="2:2" x14ac:dyDescent="0.25">
      <c r="B52" s="1" t="s">
        <v>107</v>
      </c>
    </row>
    <row r="53" spans="2:2" ht="9" customHeight="1" x14ac:dyDescent="0.25"/>
    <row r="54" spans="2:2" x14ac:dyDescent="0.25">
      <c r="B54" s="1" t="s">
        <v>71</v>
      </c>
    </row>
    <row r="55" spans="2:2" x14ac:dyDescent="0.25">
      <c r="B55" s="1" t="s">
        <v>72</v>
      </c>
    </row>
    <row r="56" spans="2:2" x14ac:dyDescent="0.25">
      <c r="B56" s="1" t="s">
        <v>76</v>
      </c>
    </row>
    <row r="57" spans="2:2" x14ac:dyDescent="0.25">
      <c r="B57" s="1" t="s">
        <v>77</v>
      </c>
    </row>
  </sheetData>
  <mergeCells count="13">
    <mergeCell ref="B2:N6"/>
    <mergeCell ref="J11:L11"/>
    <mergeCell ref="J12:L12"/>
    <mergeCell ref="M12:M13"/>
    <mergeCell ref="N12:N13"/>
    <mergeCell ref="I12:I13"/>
    <mergeCell ref="B12:B13"/>
    <mergeCell ref="F12:F13"/>
    <mergeCell ref="G12:G13"/>
    <mergeCell ref="H12:H13"/>
    <mergeCell ref="E12:E13"/>
    <mergeCell ref="C12:C13"/>
    <mergeCell ref="D12:D13"/>
  </mergeCells>
  <printOptions horizontalCentered="1"/>
  <pageMargins left="0.55118110236220474" right="0.51181102362204722" top="0.43307086614173229" bottom="0.55118110236220474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2:N51"/>
  <sheetViews>
    <sheetView showGridLines="0" zoomScale="85" zoomScaleNormal="85" workbookViewId="0"/>
  </sheetViews>
  <sheetFormatPr baseColWidth="10" defaultRowHeight="15" x14ac:dyDescent="0.25"/>
  <cols>
    <col min="1" max="1" width="5.85546875" style="1" customWidth="1"/>
    <col min="2" max="2" width="35.85546875" style="1" customWidth="1"/>
    <col min="3" max="5" width="14.7109375" style="1" customWidth="1"/>
    <col min="6" max="6" width="15.7109375" style="1" customWidth="1"/>
    <col min="7" max="7" width="16.85546875" style="1" customWidth="1"/>
    <col min="8" max="9" width="15.7109375" style="1" customWidth="1"/>
    <col min="10" max="11" width="12.7109375" style="1" customWidth="1"/>
    <col min="12" max="12" width="12.7109375" style="12" customWidth="1"/>
    <col min="13" max="13" width="15.28515625" style="1" bestFit="1" customWidth="1"/>
    <col min="14" max="14" width="15" style="1" bestFit="1" customWidth="1"/>
    <col min="15" max="16384" width="11.42578125" style="1"/>
  </cols>
  <sheetData>
    <row r="2" spans="2:14" ht="15" customHeight="1" x14ac:dyDescent="0.25">
      <c r="B2" s="43" t="s">
        <v>58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2:14" ht="15.75" customHeight="1" x14ac:dyDescent="0.25"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2:14" ht="15" customHeight="1" x14ac:dyDescent="0.25"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</row>
    <row r="5" spans="2:14" ht="15" customHeight="1" x14ac:dyDescent="0.25"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</row>
    <row r="6" spans="2:14" ht="15" customHeight="1" x14ac:dyDescent="0.25"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</row>
    <row r="8" spans="2:14" ht="15.75" x14ac:dyDescent="0.25">
      <c r="B8" s="2" t="s">
        <v>52</v>
      </c>
    </row>
    <row r="9" spans="2:14" x14ac:dyDescent="0.2">
      <c r="B9" s="3" t="s">
        <v>2</v>
      </c>
    </row>
    <row r="11" spans="2:14" x14ac:dyDescent="0.25">
      <c r="B11" s="4"/>
      <c r="J11" s="47"/>
      <c r="K11" s="47"/>
      <c r="L11" s="47"/>
    </row>
    <row r="12" spans="2:14" s="5" customFormat="1" ht="15" customHeight="1" x14ac:dyDescent="0.25">
      <c r="B12" s="45" t="s">
        <v>1</v>
      </c>
      <c r="C12" s="44" t="s">
        <v>0</v>
      </c>
      <c r="D12" s="44"/>
      <c r="E12" s="39" t="s">
        <v>44</v>
      </c>
      <c r="F12" s="39" t="s">
        <v>45</v>
      </c>
      <c r="G12" s="39" t="s">
        <v>54</v>
      </c>
      <c r="H12" s="39" t="s">
        <v>55</v>
      </c>
      <c r="I12" s="39" t="s">
        <v>56</v>
      </c>
      <c r="J12" s="48" t="s">
        <v>43</v>
      </c>
      <c r="K12" s="48"/>
      <c r="L12" s="48"/>
      <c r="M12" s="39" t="s">
        <v>49</v>
      </c>
      <c r="N12" s="41" t="s">
        <v>50</v>
      </c>
    </row>
    <row r="13" spans="2:14" s="5" customFormat="1" ht="40.5" customHeight="1" x14ac:dyDescent="0.25">
      <c r="B13" s="46"/>
      <c r="C13" s="28" t="s">
        <v>38</v>
      </c>
      <c r="D13" s="28" t="s">
        <v>37</v>
      </c>
      <c r="E13" s="40"/>
      <c r="F13" s="40"/>
      <c r="G13" s="40"/>
      <c r="H13" s="40"/>
      <c r="I13" s="40"/>
      <c r="J13" s="28" t="s">
        <v>46</v>
      </c>
      <c r="K13" s="28" t="s">
        <v>47</v>
      </c>
      <c r="L13" s="29" t="s">
        <v>48</v>
      </c>
      <c r="M13" s="40"/>
      <c r="N13" s="42"/>
    </row>
    <row r="14" spans="2:14" ht="20.100000000000001" customHeight="1" x14ac:dyDescent="0.25">
      <c r="B14" s="33" t="s">
        <v>3</v>
      </c>
      <c r="C14" s="34">
        <v>0</v>
      </c>
      <c r="D14" s="34">
        <v>0</v>
      </c>
      <c r="E14" s="35">
        <v>0</v>
      </c>
      <c r="F14" s="35">
        <v>0</v>
      </c>
      <c r="G14" s="9">
        <v>0</v>
      </c>
      <c r="H14" s="9">
        <v>0</v>
      </c>
      <c r="I14" s="9">
        <v>0</v>
      </c>
      <c r="J14" s="15">
        <f>IF(ISERROR(+G14/E14)=TRUE,0,++G14/E14)</f>
        <v>0</v>
      </c>
      <c r="K14" s="15">
        <f t="shared" ref="K14:K49" si="0">IF(ISERROR(+H14/E14)=TRUE,0,++H14/E14)</f>
        <v>0</v>
      </c>
      <c r="L14" s="15">
        <f t="shared" ref="L14:L49" si="1">IF(ISERROR(+I14/E14)=TRUE,0,++I14/E14)</f>
        <v>0</v>
      </c>
      <c r="M14" s="20">
        <f>IF(ISERROR(+E14-G14)=TRUE,0,++E14-G14)</f>
        <v>0</v>
      </c>
      <c r="N14" s="20">
        <f>IF(ISERROR(+E14-F14)=TRUE,0,++E14-F14)</f>
        <v>0</v>
      </c>
    </row>
    <row r="15" spans="2:14" ht="20.100000000000001" customHeight="1" x14ac:dyDescent="0.25">
      <c r="B15" s="32" t="s">
        <v>4</v>
      </c>
      <c r="C15" s="36">
        <v>0</v>
      </c>
      <c r="D15" s="36">
        <v>0</v>
      </c>
      <c r="E15" s="30">
        <v>0</v>
      </c>
      <c r="F15" s="30">
        <v>0</v>
      </c>
      <c r="G15" s="10">
        <v>0</v>
      </c>
      <c r="H15" s="10">
        <v>0</v>
      </c>
      <c r="I15" s="10">
        <v>0</v>
      </c>
      <c r="J15" s="16">
        <f t="shared" ref="J15:J49" si="2">IF(ISERROR(+G15/E15)=TRUE,0,++G15/E15)</f>
        <v>0</v>
      </c>
      <c r="K15" s="16">
        <f t="shared" si="0"/>
        <v>0</v>
      </c>
      <c r="L15" s="16">
        <f t="shared" si="1"/>
        <v>0</v>
      </c>
      <c r="M15" s="21">
        <f t="shared" ref="M15:M48" si="3">IF(ISERROR(+E15-G15)=TRUE,0,++E15-G15)</f>
        <v>0</v>
      </c>
      <c r="N15" s="21">
        <f t="shared" ref="N15:N49" si="4">IF(ISERROR(+E15-F15)=TRUE,0,++E15-F15)</f>
        <v>0</v>
      </c>
    </row>
    <row r="16" spans="2:14" ht="20.100000000000001" customHeight="1" x14ac:dyDescent="0.25">
      <c r="B16" s="32" t="s">
        <v>53</v>
      </c>
      <c r="C16" s="36">
        <v>0</v>
      </c>
      <c r="D16" s="36">
        <v>0</v>
      </c>
      <c r="E16" s="30">
        <v>0</v>
      </c>
      <c r="F16" s="30">
        <v>0</v>
      </c>
      <c r="G16" s="10">
        <v>0</v>
      </c>
      <c r="H16" s="10">
        <v>0</v>
      </c>
      <c r="I16" s="10">
        <v>0</v>
      </c>
      <c r="J16" s="16">
        <f t="shared" si="2"/>
        <v>0</v>
      </c>
      <c r="K16" s="16">
        <f t="shared" si="0"/>
        <v>0</v>
      </c>
      <c r="L16" s="16">
        <f t="shared" si="1"/>
        <v>0</v>
      </c>
      <c r="M16" s="21">
        <f t="shared" si="3"/>
        <v>0</v>
      </c>
      <c r="N16" s="21">
        <f t="shared" si="4"/>
        <v>0</v>
      </c>
    </row>
    <row r="17" spans="2:14" ht="20.100000000000001" customHeight="1" x14ac:dyDescent="0.25">
      <c r="B17" s="32" t="s">
        <v>5</v>
      </c>
      <c r="C17" s="36">
        <v>0</v>
      </c>
      <c r="D17" s="36">
        <v>0</v>
      </c>
      <c r="E17" s="30">
        <v>0</v>
      </c>
      <c r="F17" s="30">
        <v>0</v>
      </c>
      <c r="G17" s="10">
        <v>0</v>
      </c>
      <c r="H17" s="10">
        <v>0</v>
      </c>
      <c r="I17" s="10">
        <v>0</v>
      </c>
      <c r="J17" s="16">
        <f t="shared" si="2"/>
        <v>0</v>
      </c>
      <c r="K17" s="16">
        <f t="shared" si="0"/>
        <v>0</v>
      </c>
      <c r="L17" s="16">
        <f t="shared" si="1"/>
        <v>0</v>
      </c>
      <c r="M17" s="21">
        <f t="shared" si="3"/>
        <v>0</v>
      </c>
      <c r="N17" s="21">
        <f t="shared" si="4"/>
        <v>0</v>
      </c>
    </row>
    <row r="18" spans="2:14" ht="20.100000000000001" customHeight="1" x14ac:dyDescent="0.25">
      <c r="B18" s="32" t="s">
        <v>6</v>
      </c>
      <c r="C18" s="36">
        <v>0</v>
      </c>
      <c r="D18" s="36">
        <v>0</v>
      </c>
      <c r="E18" s="30">
        <v>0</v>
      </c>
      <c r="F18" s="30">
        <v>0</v>
      </c>
      <c r="G18" s="10">
        <v>0</v>
      </c>
      <c r="H18" s="10">
        <v>0</v>
      </c>
      <c r="I18" s="10">
        <v>0</v>
      </c>
      <c r="J18" s="16">
        <f t="shared" si="2"/>
        <v>0</v>
      </c>
      <c r="K18" s="16">
        <f t="shared" si="0"/>
        <v>0</v>
      </c>
      <c r="L18" s="16">
        <f t="shared" si="1"/>
        <v>0</v>
      </c>
      <c r="M18" s="21">
        <f t="shared" si="3"/>
        <v>0</v>
      </c>
      <c r="N18" s="21">
        <f t="shared" si="4"/>
        <v>0</v>
      </c>
    </row>
    <row r="19" spans="2:14" ht="20.100000000000001" customHeight="1" x14ac:dyDescent="0.25">
      <c r="B19" s="32" t="s">
        <v>7</v>
      </c>
      <c r="C19" s="36">
        <v>0</v>
      </c>
      <c r="D19" s="36">
        <v>0</v>
      </c>
      <c r="E19" s="30">
        <v>0</v>
      </c>
      <c r="F19" s="30">
        <v>0</v>
      </c>
      <c r="G19" s="10">
        <v>0</v>
      </c>
      <c r="H19" s="10">
        <v>0</v>
      </c>
      <c r="I19" s="10">
        <v>0</v>
      </c>
      <c r="J19" s="16">
        <f t="shared" si="2"/>
        <v>0</v>
      </c>
      <c r="K19" s="16">
        <f t="shared" si="0"/>
        <v>0</v>
      </c>
      <c r="L19" s="16">
        <f t="shared" si="1"/>
        <v>0</v>
      </c>
      <c r="M19" s="21">
        <f t="shared" si="3"/>
        <v>0</v>
      </c>
      <c r="N19" s="21">
        <f t="shared" si="4"/>
        <v>0</v>
      </c>
    </row>
    <row r="20" spans="2:14" ht="20.100000000000001" customHeight="1" x14ac:dyDescent="0.25">
      <c r="B20" s="32" t="s">
        <v>8</v>
      </c>
      <c r="C20" s="36">
        <v>0</v>
      </c>
      <c r="D20" s="36">
        <v>0</v>
      </c>
      <c r="E20" s="30">
        <v>0</v>
      </c>
      <c r="F20" s="30">
        <v>0</v>
      </c>
      <c r="G20" s="10">
        <v>0</v>
      </c>
      <c r="H20" s="10">
        <v>0</v>
      </c>
      <c r="I20" s="10">
        <v>0</v>
      </c>
      <c r="J20" s="16">
        <f t="shared" si="2"/>
        <v>0</v>
      </c>
      <c r="K20" s="16">
        <f t="shared" si="0"/>
        <v>0</v>
      </c>
      <c r="L20" s="16">
        <f t="shared" si="1"/>
        <v>0</v>
      </c>
      <c r="M20" s="21">
        <f t="shared" si="3"/>
        <v>0</v>
      </c>
      <c r="N20" s="21">
        <f t="shared" si="4"/>
        <v>0</v>
      </c>
    </row>
    <row r="21" spans="2:14" ht="20.100000000000001" customHeight="1" x14ac:dyDescent="0.25">
      <c r="B21" s="32" t="s">
        <v>9</v>
      </c>
      <c r="C21" s="36">
        <v>0</v>
      </c>
      <c r="D21" s="36">
        <v>0</v>
      </c>
      <c r="E21" s="30">
        <v>0</v>
      </c>
      <c r="F21" s="30">
        <v>0</v>
      </c>
      <c r="G21" s="10">
        <v>0</v>
      </c>
      <c r="H21" s="10">
        <v>0</v>
      </c>
      <c r="I21" s="10">
        <v>0</v>
      </c>
      <c r="J21" s="16">
        <f t="shared" si="2"/>
        <v>0</v>
      </c>
      <c r="K21" s="16">
        <f t="shared" si="0"/>
        <v>0</v>
      </c>
      <c r="L21" s="16">
        <f t="shared" si="1"/>
        <v>0</v>
      </c>
      <c r="M21" s="21">
        <f t="shared" si="3"/>
        <v>0</v>
      </c>
      <c r="N21" s="21">
        <f t="shared" si="4"/>
        <v>0</v>
      </c>
    </row>
    <row r="22" spans="2:14" ht="20.100000000000001" customHeight="1" x14ac:dyDescent="0.25">
      <c r="B22" s="32" t="s">
        <v>10</v>
      </c>
      <c r="C22" s="36">
        <v>0</v>
      </c>
      <c r="D22" s="36">
        <v>0</v>
      </c>
      <c r="E22" s="30">
        <v>0</v>
      </c>
      <c r="F22" s="30">
        <v>0</v>
      </c>
      <c r="G22" s="10">
        <v>0</v>
      </c>
      <c r="H22" s="10">
        <v>0</v>
      </c>
      <c r="I22" s="10">
        <v>0</v>
      </c>
      <c r="J22" s="16">
        <f t="shared" si="2"/>
        <v>0</v>
      </c>
      <c r="K22" s="16">
        <f t="shared" si="0"/>
        <v>0</v>
      </c>
      <c r="L22" s="16">
        <f t="shared" si="1"/>
        <v>0</v>
      </c>
      <c r="M22" s="21">
        <f t="shared" si="3"/>
        <v>0</v>
      </c>
      <c r="N22" s="21">
        <f t="shared" si="4"/>
        <v>0</v>
      </c>
    </row>
    <row r="23" spans="2:14" ht="20.100000000000001" customHeight="1" x14ac:dyDescent="0.25">
      <c r="B23" s="32" t="s">
        <v>11</v>
      </c>
      <c r="C23" s="36">
        <v>0</v>
      </c>
      <c r="D23" s="36">
        <v>0</v>
      </c>
      <c r="E23" s="30">
        <v>0</v>
      </c>
      <c r="F23" s="30">
        <v>0</v>
      </c>
      <c r="G23" s="10">
        <v>0</v>
      </c>
      <c r="H23" s="10">
        <v>0</v>
      </c>
      <c r="I23" s="10">
        <v>0</v>
      </c>
      <c r="J23" s="16">
        <f t="shared" si="2"/>
        <v>0</v>
      </c>
      <c r="K23" s="16">
        <f t="shared" si="0"/>
        <v>0</v>
      </c>
      <c r="L23" s="16">
        <f t="shared" si="1"/>
        <v>0</v>
      </c>
      <c r="M23" s="21">
        <f t="shared" si="3"/>
        <v>0</v>
      </c>
      <c r="N23" s="21">
        <f t="shared" si="4"/>
        <v>0</v>
      </c>
    </row>
    <row r="24" spans="2:14" ht="20.100000000000001" customHeight="1" x14ac:dyDescent="0.25">
      <c r="B24" s="32" t="s">
        <v>12</v>
      </c>
      <c r="C24" s="36">
        <v>0</v>
      </c>
      <c r="D24" s="36">
        <v>0</v>
      </c>
      <c r="E24" s="30">
        <v>0</v>
      </c>
      <c r="F24" s="30">
        <v>0</v>
      </c>
      <c r="G24" s="10">
        <v>0</v>
      </c>
      <c r="H24" s="10">
        <v>0</v>
      </c>
      <c r="I24" s="10">
        <v>0</v>
      </c>
      <c r="J24" s="16">
        <f t="shared" si="2"/>
        <v>0</v>
      </c>
      <c r="K24" s="16">
        <f t="shared" si="0"/>
        <v>0</v>
      </c>
      <c r="L24" s="16">
        <f t="shared" si="1"/>
        <v>0</v>
      </c>
      <c r="M24" s="21">
        <f t="shared" si="3"/>
        <v>0</v>
      </c>
      <c r="N24" s="21">
        <f t="shared" si="4"/>
        <v>0</v>
      </c>
    </row>
    <row r="25" spans="2:14" ht="20.100000000000001" customHeight="1" x14ac:dyDescent="0.25">
      <c r="B25" s="32" t="s">
        <v>13</v>
      </c>
      <c r="C25" s="36">
        <v>0</v>
      </c>
      <c r="D25" s="36">
        <v>0</v>
      </c>
      <c r="E25" s="30">
        <v>0</v>
      </c>
      <c r="F25" s="30">
        <v>0</v>
      </c>
      <c r="G25" s="10">
        <v>0</v>
      </c>
      <c r="H25" s="10">
        <v>0</v>
      </c>
      <c r="I25" s="10">
        <v>0</v>
      </c>
      <c r="J25" s="16">
        <f t="shared" si="2"/>
        <v>0</v>
      </c>
      <c r="K25" s="16">
        <f t="shared" si="0"/>
        <v>0</v>
      </c>
      <c r="L25" s="16">
        <f t="shared" si="1"/>
        <v>0</v>
      </c>
      <c r="M25" s="21">
        <f t="shared" si="3"/>
        <v>0</v>
      </c>
      <c r="N25" s="21">
        <f t="shared" si="4"/>
        <v>0</v>
      </c>
    </row>
    <row r="26" spans="2:14" ht="20.100000000000001" customHeight="1" x14ac:dyDescent="0.25">
      <c r="B26" s="32" t="s">
        <v>14</v>
      </c>
      <c r="C26" s="36">
        <v>0</v>
      </c>
      <c r="D26" s="36">
        <v>0</v>
      </c>
      <c r="E26" s="30">
        <v>0</v>
      </c>
      <c r="F26" s="30">
        <v>0</v>
      </c>
      <c r="G26" s="10">
        <v>0</v>
      </c>
      <c r="H26" s="10">
        <v>0</v>
      </c>
      <c r="I26" s="10">
        <v>0</v>
      </c>
      <c r="J26" s="16">
        <f t="shared" si="2"/>
        <v>0</v>
      </c>
      <c r="K26" s="16">
        <f t="shared" si="0"/>
        <v>0</v>
      </c>
      <c r="L26" s="16">
        <f t="shared" si="1"/>
        <v>0</v>
      </c>
      <c r="M26" s="21">
        <f t="shared" si="3"/>
        <v>0</v>
      </c>
      <c r="N26" s="21">
        <f t="shared" si="4"/>
        <v>0</v>
      </c>
    </row>
    <row r="27" spans="2:14" ht="20.100000000000001" customHeight="1" x14ac:dyDescent="0.25">
      <c r="B27" s="32" t="s">
        <v>15</v>
      </c>
      <c r="C27" s="36">
        <v>0</v>
      </c>
      <c r="D27" s="36">
        <v>0</v>
      </c>
      <c r="E27" s="30">
        <v>0</v>
      </c>
      <c r="F27" s="30">
        <v>0</v>
      </c>
      <c r="G27" s="10">
        <v>0</v>
      </c>
      <c r="H27" s="10">
        <v>0</v>
      </c>
      <c r="I27" s="10">
        <v>0</v>
      </c>
      <c r="J27" s="16">
        <f t="shared" si="2"/>
        <v>0</v>
      </c>
      <c r="K27" s="16">
        <f t="shared" si="0"/>
        <v>0</v>
      </c>
      <c r="L27" s="16">
        <f t="shared" si="1"/>
        <v>0</v>
      </c>
      <c r="M27" s="21">
        <f t="shared" si="3"/>
        <v>0</v>
      </c>
      <c r="N27" s="21">
        <f t="shared" si="4"/>
        <v>0</v>
      </c>
    </row>
    <row r="28" spans="2:14" ht="20.100000000000001" customHeight="1" x14ac:dyDescent="0.25">
      <c r="B28" s="32" t="s">
        <v>16</v>
      </c>
      <c r="C28" s="36">
        <v>0</v>
      </c>
      <c r="D28" s="36">
        <v>0</v>
      </c>
      <c r="E28" s="30">
        <v>0</v>
      </c>
      <c r="F28" s="30">
        <v>0</v>
      </c>
      <c r="G28" s="10">
        <v>0</v>
      </c>
      <c r="H28" s="10">
        <v>0</v>
      </c>
      <c r="I28" s="10">
        <v>0</v>
      </c>
      <c r="J28" s="16">
        <f t="shared" si="2"/>
        <v>0</v>
      </c>
      <c r="K28" s="16">
        <f t="shared" si="0"/>
        <v>0</v>
      </c>
      <c r="L28" s="16">
        <f t="shared" si="1"/>
        <v>0</v>
      </c>
      <c r="M28" s="21">
        <f t="shared" si="3"/>
        <v>0</v>
      </c>
      <c r="N28" s="21">
        <f t="shared" si="4"/>
        <v>0</v>
      </c>
    </row>
    <row r="29" spans="2:14" ht="20.100000000000001" customHeight="1" x14ac:dyDescent="0.25">
      <c r="B29" s="32" t="s">
        <v>17</v>
      </c>
      <c r="C29" s="36">
        <v>0</v>
      </c>
      <c r="D29" s="36">
        <v>0</v>
      </c>
      <c r="E29" s="30">
        <v>0</v>
      </c>
      <c r="F29" s="30">
        <v>0</v>
      </c>
      <c r="G29" s="10">
        <v>0</v>
      </c>
      <c r="H29" s="10">
        <v>0</v>
      </c>
      <c r="I29" s="10">
        <v>0</v>
      </c>
      <c r="J29" s="16">
        <f t="shared" si="2"/>
        <v>0</v>
      </c>
      <c r="K29" s="16">
        <f t="shared" si="0"/>
        <v>0</v>
      </c>
      <c r="L29" s="16">
        <f t="shared" si="1"/>
        <v>0</v>
      </c>
      <c r="M29" s="21">
        <f t="shared" si="3"/>
        <v>0</v>
      </c>
      <c r="N29" s="21">
        <f t="shared" si="4"/>
        <v>0</v>
      </c>
    </row>
    <row r="30" spans="2:14" ht="20.100000000000001" customHeight="1" x14ac:dyDescent="0.25">
      <c r="B30" s="32" t="s">
        <v>18</v>
      </c>
      <c r="C30" s="36">
        <v>0</v>
      </c>
      <c r="D30" s="36">
        <v>0</v>
      </c>
      <c r="E30" s="30">
        <v>0</v>
      </c>
      <c r="F30" s="30">
        <v>0</v>
      </c>
      <c r="G30" s="10">
        <v>0</v>
      </c>
      <c r="H30" s="10">
        <v>0</v>
      </c>
      <c r="I30" s="10">
        <v>0</v>
      </c>
      <c r="J30" s="16">
        <f t="shared" si="2"/>
        <v>0</v>
      </c>
      <c r="K30" s="16">
        <f t="shared" si="0"/>
        <v>0</v>
      </c>
      <c r="L30" s="16">
        <f t="shared" si="1"/>
        <v>0</v>
      </c>
      <c r="M30" s="21">
        <f t="shared" si="3"/>
        <v>0</v>
      </c>
      <c r="N30" s="21">
        <f t="shared" si="4"/>
        <v>0</v>
      </c>
    </row>
    <row r="31" spans="2:14" ht="20.100000000000001" customHeight="1" x14ac:dyDescent="0.25">
      <c r="B31" s="32" t="s">
        <v>19</v>
      </c>
      <c r="C31" s="36">
        <v>0</v>
      </c>
      <c r="D31" s="36">
        <v>0</v>
      </c>
      <c r="E31" s="30">
        <v>0</v>
      </c>
      <c r="F31" s="30">
        <v>0</v>
      </c>
      <c r="G31" s="10">
        <v>0</v>
      </c>
      <c r="H31" s="10">
        <v>0</v>
      </c>
      <c r="I31" s="10">
        <v>0</v>
      </c>
      <c r="J31" s="16">
        <f t="shared" si="2"/>
        <v>0</v>
      </c>
      <c r="K31" s="16">
        <f t="shared" si="0"/>
        <v>0</v>
      </c>
      <c r="L31" s="16">
        <f t="shared" si="1"/>
        <v>0</v>
      </c>
      <c r="M31" s="21">
        <f t="shared" si="3"/>
        <v>0</v>
      </c>
      <c r="N31" s="21">
        <f t="shared" si="4"/>
        <v>0</v>
      </c>
    </row>
    <row r="32" spans="2:14" ht="20.100000000000001" customHeight="1" x14ac:dyDescent="0.25">
      <c r="B32" s="32" t="s">
        <v>20</v>
      </c>
      <c r="C32" s="36">
        <v>0</v>
      </c>
      <c r="D32" s="36">
        <v>0</v>
      </c>
      <c r="E32" s="30">
        <v>0</v>
      </c>
      <c r="F32" s="30">
        <v>0</v>
      </c>
      <c r="G32" s="10">
        <v>0</v>
      </c>
      <c r="H32" s="10">
        <v>0</v>
      </c>
      <c r="I32" s="10">
        <v>0</v>
      </c>
      <c r="J32" s="16">
        <f t="shared" si="2"/>
        <v>0</v>
      </c>
      <c r="K32" s="16">
        <f t="shared" si="0"/>
        <v>0</v>
      </c>
      <c r="L32" s="16">
        <f t="shared" si="1"/>
        <v>0</v>
      </c>
      <c r="M32" s="21">
        <f t="shared" si="3"/>
        <v>0</v>
      </c>
      <c r="N32" s="21">
        <f t="shared" si="4"/>
        <v>0</v>
      </c>
    </row>
    <row r="33" spans="2:14" ht="20.100000000000001" customHeight="1" x14ac:dyDescent="0.25">
      <c r="B33" s="32" t="s">
        <v>21</v>
      </c>
      <c r="C33" s="36">
        <v>0</v>
      </c>
      <c r="D33" s="36">
        <v>0</v>
      </c>
      <c r="E33" s="30">
        <v>0</v>
      </c>
      <c r="F33" s="30">
        <v>0</v>
      </c>
      <c r="G33" s="10">
        <v>0</v>
      </c>
      <c r="H33" s="10">
        <v>0</v>
      </c>
      <c r="I33" s="10">
        <v>0</v>
      </c>
      <c r="J33" s="16">
        <f t="shared" si="2"/>
        <v>0</v>
      </c>
      <c r="K33" s="16">
        <f t="shared" si="0"/>
        <v>0</v>
      </c>
      <c r="L33" s="16">
        <f t="shared" si="1"/>
        <v>0</v>
      </c>
      <c r="M33" s="21">
        <f t="shared" si="3"/>
        <v>0</v>
      </c>
      <c r="N33" s="21">
        <f t="shared" si="4"/>
        <v>0</v>
      </c>
    </row>
    <row r="34" spans="2:14" ht="20.100000000000001" customHeight="1" x14ac:dyDescent="0.25">
      <c r="B34" s="32" t="s">
        <v>22</v>
      </c>
      <c r="C34" s="36">
        <v>0</v>
      </c>
      <c r="D34" s="36">
        <v>0</v>
      </c>
      <c r="E34" s="30">
        <v>0</v>
      </c>
      <c r="F34" s="30">
        <v>0</v>
      </c>
      <c r="G34" s="10">
        <v>0</v>
      </c>
      <c r="H34" s="10">
        <v>0</v>
      </c>
      <c r="I34" s="10">
        <v>0</v>
      </c>
      <c r="J34" s="16">
        <f t="shared" si="2"/>
        <v>0</v>
      </c>
      <c r="K34" s="16">
        <f t="shared" si="0"/>
        <v>0</v>
      </c>
      <c r="L34" s="16">
        <f t="shared" si="1"/>
        <v>0</v>
      </c>
      <c r="M34" s="21">
        <f t="shared" si="3"/>
        <v>0</v>
      </c>
      <c r="N34" s="21">
        <f t="shared" si="4"/>
        <v>0</v>
      </c>
    </row>
    <row r="35" spans="2:14" ht="20.100000000000001" customHeight="1" x14ac:dyDescent="0.25">
      <c r="B35" s="32" t="s">
        <v>23</v>
      </c>
      <c r="C35" s="36">
        <v>0</v>
      </c>
      <c r="D35" s="36">
        <v>0</v>
      </c>
      <c r="E35" s="30">
        <v>0</v>
      </c>
      <c r="F35" s="30">
        <v>0</v>
      </c>
      <c r="G35" s="10">
        <v>0</v>
      </c>
      <c r="H35" s="10">
        <v>0</v>
      </c>
      <c r="I35" s="10">
        <v>0</v>
      </c>
      <c r="J35" s="16">
        <f t="shared" si="2"/>
        <v>0</v>
      </c>
      <c r="K35" s="16">
        <f t="shared" si="0"/>
        <v>0</v>
      </c>
      <c r="L35" s="16">
        <f t="shared" si="1"/>
        <v>0</v>
      </c>
      <c r="M35" s="21">
        <f t="shared" si="3"/>
        <v>0</v>
      </c>
      <c r="N35" s="21">
        <f t="shared" si="4"/>
        <v>0</v>
      </c>
    </row>
    <row r="36" spans="2:14" ht="20.100000000000001" customHeight="1" x14ac:dyDescent="0.25">
      <c r="B36" s="32" t="s">
        <v>24</v>
      </c>
      <c r="C36" s="36">
        <v>0</v>
      </c>
      <c r="D36" s="36">
        <v>0</v>
      </c>
      <c r="E36" s="30">
        <v>0</v>
      </c>
      <c r="F36" s="30">
        <v>0</v>
      </c>
      <c r="G36" s="10">
        <v>0</v>
      </c>
      <c r="H36" s="10">
        <v>0</v>
      </c>
      <c r="I36" s="10">
        <v>0</v>
      </c>
      <c r="J36" s="16">
        <f t="shared" si="2"/>
        <v>0</v>
      </c>
      <c r="K36" s="16">
        <f t="shared" si="0"/>
        <v>0</v>
      </c>
      <c r="L36" s="16">
        <f t="shared" si="1"/>
        <v>0</v>
      </c>
      <c r="M36" s="21">
        <f t="shared" si="3"/>
        <v>0</v>
      </c>
      <c r="N36" s="21">
        <f t="shared" si="4"/>
        <v>0</v>
      </c>
    </row>
    <row r="37" spans="2:14" ht="20.100000000000001" customHeight="1" x14ac:dyDescent="0.25">
      <c r="B37" s="32" t="s">
        <v>25</v>
      </c>
      <c r="C37" s="36">
        <v>0</v>
      </c>
      <c r="D37" s="36">
        <v>0</v>
      </c>
      <c r="E37" s="30">
        <v>0</v>
      </c>
      <c r="F37" s="30">
        <v>0</v>
      </c>
      <c r="G37" s="10">
        <v>0</v>
      </c>
      <c r="H37" s="10">
        <v>0</v>
      </c>
      <c r="I37" s="10">
        <v>0</v>
      </c>
      <c r="J37" s="16">
        <f t="shared" si="2"/>
        <v>0</v>
      </c>
      <c r="K37" s="16">
        <f t="shared" si="0"/>
        <v>0</v>
      </c>
      <c r="L37" s="16">
        <f t="shared" si="1"/>
        <v>0</v>
      </c>
      <c r="M37" s="21">
        <f t="shared" si="3"/>
        <v>0</v>
      </c>
      <c r="N37" s="21">
        <f t="shared" si="4"/>
        <v>0</v>
      </c>
    </row>
    <row r="38" spans="2:14" ht="20.100000000000001" customHeight="1" x14ac:dyDescent="0.25">
      <c r="B38" s="32" t="s">
        <v>26</v>
      </c>
      <c r="C38" s="36">
        <v>0</v>
      </c>
      <c r="D38" s="36">
        <v>0</v>
      </c>
      <c r="E38" s="30">
        <v>0</v>
      </c>
      <c r="F38" s="30">
        <v>0</v>
      </c>
      <c r="G38" s="10">
        <v>0</v>
      </c>
      <c r="H38" s="10">
        <v>0</v>
      </c>
      <c r="I38" s="10">
        <v>0</v>
      </c>
      <c r="J38" s="16">
        <f t="shared" si="2"/>
        <v>0</v>
      </c>
      <c r="K38" s="16">
        <f t="shared" si="0"/>
        <v>0</v>
      </c>
      <c r="L38" s="16">
        <f t="shared" si="1"/>
        <v>0</v>
      </c>
      <c r="M38" s="21">
        <f t="shared" si="3"/>
        <v>0</v>
      </c>
      <c r="N38" s="21">
        <f t="shared" si="4"/>
        <v>0</v>
      </c>
    </row>
    <row r="39" spans="2:14" ht="20.100000000000001" customHeight="1" x14ac:dyDescent="0.25">
      <c r="B39" s="32" t="s">
        <v>27</v>
      </c>
      <c r="C39" s="36">
        <v>0</v>
      </c>
      <c r="D39" s="36">
        <v>0</v>
      </c>
      <c r="E39" s="30">
        <v>0</v>
      </c>
      <c r="F39" s="30">
        <v>0</v>
      </c>
      <c r="G39" s="10">
        <v>0</v>
      </c>
      <c r="H39" s="10">
        <v>0</v>
      </c>
      <c r="I39" s="10">
        <v>0</v>
      </c>
      <c r="J39" s="16">
        <f t="shared" si="2"/>
        <v>0</v>
      </c>
      <c r="K39" s="16">
        <f t="shared" si="0"/>
        <v>0</v>
      </c>
      <c r="L39" s="16">
        <f t="shared" si="1"/>
        <v>0</v>
      </c>
      <c r="M39" s="21">
        <f t="shared" si="3"/>
        <v>0</v>
      </c>
      <c r="N39" s="21">
        <f t="shared" si="4"/>
        <v>0</v>
      </c>
    </row>
    <row r="40" spans="2:14" ht="20.100000000000001" customHeight="1" x14ac:dyDescent="0.25">
      <c r="B40" s="32" t="s">
        <v>28</v>
      </c>
      <c r="C40" s="36">
        <v>0</v>
      </c>
      <c r="D40" s="36">
        <v>0</v>
      </c>
      <c r="E40" s="30">
        <v>0</v>
      </c>
      <c r="F40" s="30">
        <v>0</v>
      </c>
      <c r="G40" s="10">
        <v>0</v>
      </c>
      <c r="H40" s="10">
        <v>0</v>
      </c>
      <c r="I40" s="10">
        <v>0</v>
      </c>
      <c r="J40" s="16">
        <f t="shared" si="2"/>
        <v>0</v>
      </c>
      <c r="K40" s="16">
        <f t="shared" si="0"/>
        <v>0</v>
      </c>
      <c r="L40" s="16">
        <f t="shared" si="1"/>
        <v>0</v>
      </c>
      <c r="M40" s="21">
        <f t="shared" si="3"/>
        <v>0</v>
      </c>
      <c r="N40" s="21">
        <f t="shared" si="4"/>
        <v>0</v>
      </c>
    </row>
    <row r="41" spans="2:14" ht="20.100000000000001" customHeight="1" x14ac:dyDescent="0.25">
      <c r="B41" s="32" t="s">
        <v>29</v>
      </c>
      <c r="C41" s="36">
        <v>0</v>
      </c>
      <c r="D41" s="36">
        <v>0</v>
      </c>
      <c r="E41" s="30">
        <v>0</v>
      </c>
      <c r="F41" s="30">
        <v>0</v>
      </c>
      <c r="G41" s="10">
        <v>0</v>
      </c>
      <c r="H41" s="10">
        <v>0</v>
      </c>
      <c r="I41" s="10">
        <v>0</v>
      </c>
      <c r="J41" s="16">
        <f t="shared" si="2"/>
        <v>0</v>
      </c>
      <c r="K41" s="16">
        <f t="shared" si="0"/>
        <v>0</v>
      </c>
      <c r="L41" s="16">
        <f t="shared" si="1"/>
        <v>0</v>
      </c>
      <c r="M41" s="21">
        <f t="shared" si="3"/>
        <v>0</v>
      </c>
      <c r="N41" s="21">
        <f t="shared" si="4"/>
        <v>0</v>
      </c>
    </row>
    <row r="42" spans="2:14" ht="20.100000000000001" customHeight="1" x14ac:dyDescent="0.25">
      <c r="B42" s="32" t="s">
        <v>30</v>
      </c>
      <c r="C42" s="36">
        <v>0</v>
      </c>
      <c r="D42" s="36">
        <v>0</v>
      </c>
      <c r="E42" s="30">
        <v>0</v>
      </c>
      <c r="F42" s="30">
        <v>0</v>
      </c>
      <c r="G42" s="10">
        <v>0</v>
      </c>
      <c r="H42" s="10">
        <v>0</v>
      </c>
      <c r="I42" s="10">
        <v>0</v>
      </c>
      <c r="J42" s="16">
        <f t="shared" si="2"/>
        <v>0</v>
      </c>
      <c r="K42" s="16">
        <f t="shared" si="0"/>
        <v>0</v>
      </c>
      <c r="L42" s="16">
        <f t="shared" si="1"/>
        <v>0</v>
      </c>
      <c r="M42" s="21">
        <f t="shared" si="3"/>
        <v>0</v>
      </c>
      <c r="N42" s="21">
        <f t="shared" si="4"/>
        <v>0</v>
      </c>
    </row>
    <row r="43" spans="2:14" ht="20.100000000000001" customHeight="1" x14ac:dyDescent="0.25">
      <c r="B43" s="32" t="s">
        <v>31</v>
      </c>
      <c r="C43" s="36">
        <v>0</v>
      </c>
      <c r="D43" s="36">
        <v>0</v>
      </c>
      <c r="E43" s="30">
        <v>0</v>
      </c>
      <c r="F43" s="30">
        <v>0</v>
      </c>
      <c r="G43" s="10">
        <v>0</v>
      </c>
      <c r="H43" s="10">
        <v>0</v>
      </c>
      <c r="I43" s="10">
        <v>0</v>
      </c>
      <c r="J43" s="16">
        <f t="shared" si="2"/>
        <v>0</v>
      </c>
      <c r="K43" s="16">
        <f t="shared" si="0"/>
        <v>0</v>
      </c>
      <c r="L43" s="16">
        <f t="shared" si="1"/>
        <v>0</v>
      </c>
      <c r="M43" s="21">
        <f t="shared" si="3"/>
        <v>0</v>
      </c>
      <c r="N43" s="21">
        <f t="shared" si="4"/>
        <v>0</v>
      </c>
    </row>
    <row r="44" spans="2:14" ht="20.100000000000001" customHeight="1" x14ac:dyDescent="0.25">
      <c r="B44" s="32" t="s">
        <v>32</v>
      </c>
      <c r="C44" s="36">
        <v>0</v>
      </c>
      <c r="D44" s="36">
        <v>0</v>
      </c>
      <c r="E44" s="30">
        <v>0</v>
      </c>
      <c r="F44" s="30">
        <v>0</v>
      </c>
      <c r="G44" s="10">
        <v>0</v>
      </c>
      <c r="H44" s="10">
        <v>0</v>
      </c>
      <c r="I44" s="10">
        <v>0</v>
      </c>
      <c r="J44" s="16">
        <f t="shared" si="2"/>
        <v>0</v>
      </c>
      <c r="K44" s="16">
        <f t="shared" si="0"/>
        <v>0</v>
      </c>
      <c r="L44" s="16">
        <f t="shared" si="1"/>
        <v>0</v>
      </c>
      <c r="M44" s="21">
        <f t="shared" si="3"/>
        <v>0</v>
      </c>
      <c r="N44" s="21">
        <f t="shared" si="4"/>
        <v>0</v>
      </c>
    </row>
    <row r="45" spans="2:14" ht="20.100000000000001" customHeight="1" x14ac:dyDescent="0.25">
      <c r="B45" s="32" t="s">
        <v>33</v>
      </c>
      <c r="C45" s="36">
        <v>0</v>
      </c>
      <c r="D45" s="36">
        <v>0</v>
      </c>
      <c r="E45" s="30">
        <v>0</v>
      </c>
      <c r="F45" s="30">
        <v>0</v>
      </c>
      <c r="G45" s="10">
        <v>0</v>
      </c>
      <c r="H45" s="10">
        <v>0</v>
      </c>
      <c r="I45" s="10">
        <v>0</v>
      </c>
      <c r="J45" s="16">
        <f t="shared" si="2"/>
        <v>0</v>
      </c>
      <c r="K45" s="16">
        <f t="shared" si="0"/>
        <v>0</v>
      </c>
      <c r="L45" s="16">
        <f t="shared" si="1"/>
        <v>0</v>
      </c>
      <c r="M45" s="21">
        <f t="shared" si="3"/>
        <v>0</v>
      </c>
      <c r="N45" s="21">
        <f t="shared" si="4"/>
        <v>0</v>
      </c>
    </row>
    <row r="46" spans="2:14" ht="20.100000000000001" customHeight="1" x14ac:dyDescent="0.25">
      <c r="B46" s="32" t="s">
        <v>34</v>
      </c>
      <c r="C46" s="36">
        <v>0</v>
      </c>
      <c r="D46" s="36">
        <v>0</v>
      </c>
      <c r="E46" s="30">
        <v>0</v>
      </c>
      <c r="F46" s="30">
        <v>0</v>
      </c>
      <c r="G46" s="10">
        <v>0</v>
      </c>
      <c r="H46" s="10">
        <v>0</v>
      </c>
      <c r="I46" s="10">
        <v>0</v>
      </c>
      <c r="J46" s="16">
        <f t="shared" si="2"/>
        <v>0</v>
      </c>
      <c r="K46" s="16">
        <f t="shared" si="0"/>
        <v>0</v>
      </c>
      <c r="L46" s="16">
        <f t="shared" si="1"/>
        <v>0</v>
      </c>
      <c r="M46" s="21">
        <f t="shared" si="3"/>
        <v>0</v>
      </c>
      <c r="N46" s="21">
        <f t="shared" si="4"/>
        <v>0</v>
      </c>
    </row>
    <row r="47" spans="2:14" ht="20.100000000000001" customHeight="1" x14ac:dyDescent="0.25">
      <c r="B47" s="32" t="s">
        <v>35</v>
      </c>
      <c r="C47" s="36">
        <v>0</v>
      </c>
      <c r="D47" s="36">
        <v>0</v>
      </c>
      <c r="E47" s="30">
        <v>0</v>
      </c>
      <c r="F47" s="30">
        <v>0</v>
      </c>
      <c r="G47" s="10">
        <v>0</v>
      </c>
      <c r="H47" s="10">
        <v>0</v>
      </c>
      <c r="I47" s="10">
        <v>0</v>
      </c>
      <c r="J47" s="16">
        <f t="shared" si="2"/>
        <v>0</v>
      </c>
      <c r="K47" s="16">
        <f t="shared" si="0"/>
        <v>0</v>
      </c>
      <c r="L47" s="16">
        <f t="shared" si="1"/>
        <v>0</v>
      </c>
      <c r="M47" s="21">
        <f t="shared" si="3"/>
        <v>0</v>
      </c>
      <c r="N47" s="21">
        <f t="shared" si="4"/>
        <v>0</v>
      </c>
    </row>
    <row r="48" spans="2:14" ht="20.100000000000001" customHeight="1" x14ac:dyDescent="0.25">
      <c r="B48" s="37" t="s">
        <v>36</v>
      </c>
      <c r="C48" s="38">
        <v>0</v>
      </c>
      <c r="D48" s="38">
        <v>0</v>
      </c>
      <c r="E48" s="31">
        <v>0</v>
      </c>
      <c r="F48" s="31">
        <v>0</v>
      </c>
      <c r="G48" s="11">
        <v>0</v>
      </c>
      <c r="H48" s="11">
        <v>0</v>
      </c>
      <c r="I48" s="11">
        <v>0</v>
      </c>
      <c r="J48" s="19">
        <f t="shared" si="2"/>
        <v>0</v>
      </c>
      <c r="K48" s="19">
        <f t="shared" si="0"/>
        <v>0</v>
      </c>
      <c r="L48" s="17">
        <f t="shared" si="1"/>
        <v>0</v>
      </c>
      <c r="M48" s="22">
        <f t="shared" si="3"/>
        <v>0</v>
      </c>
      <c r="N48" s="22">
        <f t="shared" si="4"/>
        <v>0</v>
      </c>
    </row>
    <row r="49" spans="2:14" ht="23.25" customHeight="1" x14ac:dyDescent="0.25">
      <c r="B49" s="13" t="s">
        <v>39</v>
      </c>
      <c r="C49" s="13">
        <f>SUM(C14:C48)</f>
        <v>0</v>
      </c>
      <c r="D49" s="13">
        <f t="shared" ref="D49:I49" si="5">SUM(D14:D48)</f>
        <v>0</v>
      </c>
      <c r="E49" s="27">
        <f t="shared" si="5"/>
        <v>0</v>
      </c>
      <c r="F49" s="27">
        <f t="shared" si="5"/>
        <v>0</v>
      </c>
      <c r="G49" s="13">
        <f t="shared" si="5"/>
        <v>0</v>
      </c>
      <c r="H49" s="13">
        <f t="shared" si="5"/>
        <v>0</v>
      </c>
      <c r="I49" s="13">
        <f t="shared" si="5"/>
        <v>0</v>
      </c>
      <c r="J49" s="18">
        <f t="shared" si="2"/>
        <v>0</v>
      </c>
      <c r="K49" s="18">
        <f t="shared" si="0"/>
        <v>0</v>
      </c>
      <c r="L49" s="18">
        <f t="shared" si="1"/>
        <v>0</v>
      </c>
      <c r="M49" s="23">
        <f t="shared" ref="M49" si="6">SUM(M14:M48)</f>
        <v>0</v>
      </c>
      <c r="N49" s="23">
        <f t="shared" si="4"/>
        <v>0</v>
      </c>
    </row>
    <row r="51" spans="2:14" x14ac:dyDescent="0.2">
      <c r="B51" s="14" t="s">
        <v>57</v>
      </c>
    </row>
  </sheetData>
  <mergeCells count="12">
    <mergeCell ref="M12:M13"/>
    <mergeCell ref="N12:N13"/>
    <mergeCell ref="B2:N6"/>
    <mergeCell ref="J11:L11"/>
    <mergeCell ref="B12:B13"/>
    <mergeCell ref="C12:D12"/>
    <mergeCell ref="E12:E13"/>
    <mergeCell ref="F12:F13"/>
    <mergeCell ref="G12:G13"/>
    <mergeCell ref="H12:H13"/>
    <mergeCell ref="I12:I13"/>
    <mergeCell ref="J12:L12"/>
  </mergeCells>
  <printOptions horizontalCentered="1"/>
  <pageMargins left="0.55000000000000004" right="0.56999999999999995" top="0.46" bottom="0.54" header="0.31496062992125984" footer="0.31496062992125984"/>
  <pageSetup paperSize="9" scale="56" orientation="landscape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DYT</vt:lpstr>
      <vt:lpstr>ROOC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2014-11-07T17:58:32Z</cp:lastPrinted>
  <dcterms:created xsi:type="dcterms:W3CDTF">2011-03-09T14:32:28Z</dcterms:created>
  <dcterms:modified xsi:type="dcterms:W3CDTF">2014-11-07T17:58:34Z</dcterms:modified>
</cp:coreProperties>
</file>