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65" windowWidth="17595" windowHeight="9915"/>
  </bookViews>
  <sheets>
    <sheet name="RO" sheetId="1" r:id="rId1"/>
    <sheet name="RDR" sheetId="4" r:id="rId2"/>
    <sheet name="DYT" sheetId="6" r:id="rId3"/>
    <sheet name="ROOC" sheetId="5" r:id="rId4"/>
    <sheet name="RD" sheetId="7" state="hidden" r:id="rId5"/>
  </sheets>
  <definedNames>
    <definedName name="_xlnm.Print_Area" localSheetId="2">DYT!$B$2:$M$54</definedName>
    <definedName name="_xlnm.Print_Area" localSheetId="4">RD!$B$2:$M$54</definedName>
    <definedName name="_xlnm.Print_Area" localSheetId="1">RDR!$B$2:$M$54</definedName>
    <definedName name="_xlnm.Print_Area" localSheetId="0">RO!$B$2:$M$54</definedName>
    <definedName name="_xlnm.Print_Area" localSheetId="3">ROOC!$B$2:$M$54</definedName>
  </definedNames>
  <calcPr calcId="145621"/>
</workbook>
</file>

<file path=xl/calcChain.xml><?xml version="1.0" encoding="utf-8"?>
<calcChain xmlns="http://schemas.openxmlformats.org/spreadsheetml/2006/main">
  <c r="M52" i="5" l="1"/>
  <c r="H52" i="5"/>
  <c r="G52" i="5"/>
  <c r="F52" i="5"/>
  <c r="E52" i="5"/>
  <c r="D52" i="5"/>
  <c r="M52" i="6"/>
  <c r="H52" i="6"/>
  <c r="G52" i="6"/>
  <c r="F52" i="6"/>
  <c r="E52" i="6"/>
  <c r="D52" i="6"/>
  <c r="M52" i="1"/>
  <c r="M52" i="4"/>
  <c r="H52" i="4"/>
  <c r="G52" i="4"/>
  <c r="F52" i="4"/>
  <c r="E52" i="4"/>
  <c r="D52" i="4"/>
  <c r="C52" i="4"/>
  <c r="H52" i="1" l="1"/>
  <c r="G52" i="1"/>
  <c r="F52" i="1"/>
  <c r="E52" i="1"/>
  <c r="D52" i="1"/>
  <c r="C52" i="1"/>
  <c r="H52" i="7"/>
  <c r="G52" i="7"/>
  <c r="F52" i="7"/>
  <c r="D52" i="7"/>
  <c r="C52" i="7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C52" i="6"/>
  <c r="C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7"/>
  <c r="E52" i="7" s="1"/>
  <c r="E14" i="5"/>
  <c r="E14" i="4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M51" i="4" l="1"/>
  <c r="L51" i="4"/>
  <c r="K51" i="4"/>
  <c r="J51" i="4"/>
  <c r="M50" i="4"/>
  <c r="L50" i="4"/>
  <c r="K50" i="4"/>
  <c r="J50" i="4"/>
  <c r="M49" i="4"/>
  <c r="L49" i="4"/>
  <c r="K49" i="4"/>
  <c r="J49" i="4"/>
  <c r="M51" i="6"/>
  <c r="L51" i="6"/>
  <c r="K51" i="6"/>
  <c r="J51" i="6"/>
  <c r="M50" i="6"/>
  <c r="L50" i="6"/>
  <c r="K50" i="6"/>
  <c r="J50" i="6"/>
  <c r="M49" i="6"/>
  <c r="L49" i="6"/>
  <c r="K49" i="6"/>
  <c r="J49" i="6"/>
  <c r="M51" i="5"/>
  <c r="L51" i="5"/>
  <c r="K51" i="5"/>
  <c r="J51" i="5"/>
  <c r="M50" i="5"/>
  <c r="L50" i="5"/>
  <c r="K50" i="5"/>
  <c r="J50" i="5"/>
  <c r="M49" i="5"/>
  <c r="L49" i="5"/>
  <c r="K49" i="5"/>
  <c r="J49" i="5"/>
  <c r="M51" i="7"/>
  <c r="L51" i="7"/>
  <c r="K51" i="7"/>
  <c r="J51" i="7"/>
  <c r="M50" i="7"/>
  <c r="L50" i="7"/>
  <c r="K50" i="7"/>
  <c r="J50" i="7"/>
  <c r="M49" i="7"/>
  <c r="L49" i="7"/>
  <c r="K49" i="7"/>
  <c r="J49" i="7"/>
  <c r="M51" i="1"/>
  <c r="L51" i="1"/>
  <c r="K51" i="1"/>
  <c r="J51" i="1"/>
  <c r="M50" i="1"/>
  <c r="L50" i="1"/>
  <c r="K50" i="1"/>
  <c r="J50" i="1"/>
  <c r="M49" i="1"/>
  <c r="L49" i="1"/>
  <c r="K49" i="1"/>
  <c r="J49" i="1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4"/>
  <c r="M14" i="6"/>
  <c r="M14" i="5"/>
  <c r="M14" i="7"/>
  <c r="M14" i="1"/>
  <c r="I52" i="7" l="1"/>
  <c r="L48" i="7"/>
  <c r="K48" i="7"/>
  <c r="J48" i="7"/>
  <c r="L47" i="7"/>
  <c r="K47" i="7"/>
  <c r="J47" i="7"/>
  <c r="L46" i="7"/>
  <c r="K46" i="7"/>
  <c r="J46" i="7"/>
  <c r="L45" i="7"/>
  <c r="K45" i="7"/>
  <c r="J45" i="7"/>
  <c r="L44" i="7"/>
  <c r="K44" i="7"/>
  <c r="J44" i="7"/>
  <c r="L43" i="7"/>
  <c r="K43" i="7"/>
  <c r="J43" i="7"/>
  <c r="L42" i="7"/>
  <c r="K42" i="7"/>
  <c r="J42" i="7"/>
  <c r="L41" i="7"/>
  <c r="K41" i="7"/>
  <c r="J41" i="7"/>
  <c r="L40" i="7"/>
  <c r="K40" i="7"/>
  <c r="J40" i="7"/>
  <c r="L39" i="7"/>
  <c r="K39" i="7"/>
  <c r="J39" i="7"/>
  <c r="L38" i="7"/>
  <c r="K38" i="7"/>
  <c r="J38" i="7"/>
  <c r="L37" i="7"/>
  <c r="K37" i="7"/>
  <c r="J37" i="7"/>
  <c r="L36" i="7"/>
  <c r="K36" i="7"/>
  <c r="J36" i="7"/>
  <c r="L35" i="7"/>
  <c r="K35" i="7"/>
  <c r="J35" i="7"/>
  <c r="L34" i="7"/>
  <c r="K34" i="7"/>
  <c r="J34" i="7"/>
  <c r="L33" i="7"/>
  <c r="K33" i="7"/>
  <c r="J33" i="7"/>
  <c r="L32" i="7"/>
  <c r="K32" i="7"/>
  <c r="J32" i="7"/>
  <c r="L31" i="7"/>
  <c r="K31" i="7"/>
  <c r="J31" i="7"/>
  <c r="L30" i="7"/>
  <c r="K30" i="7"/>
  <c r="J30" i="7"/>
  <c r="L29" i="7"/>
  <c r="K29" i="7"/>
  <c r="J29" i="7"/>
  <c r="L28" i="7"/>
  <c r="K28" i="7"/>
  <c r="J28" i="7"/>
  <c r="L27" i="7"/>
  <c r="K27" i="7"/>
  <c r="J27" i="7"/>
  <c r="L26" i="7"/>
  <c r="K26" i="7"/>
  <c r="J26" i="7"/>
  <c r="L25" i="7"/>
  <c r="K25" i="7"/>
  <c r="J25" i="7"/>
  <c r="L24" i="7"/>
  <c r="K24" i="7"/>
  <c r="J24" i="7"/>
  <c r="L23" i="7"/>
  <c r="K23" i="7"/>
  <c r="J23" i="7"/>
  <c r="L22" i="7"/>
  <c r="K22" i="7"/>
  <c r="J22" i="7"/>
  <c r="L21" i="7"/>
  <c r="K21" i="7"/>
  <c r="J21" i="7"/>
  <c r="L20" i="7"/>
  <c r="K20" i="7"/>
  <c r="J20" i="7"/>
  <c r="L19" i="7"/>
  <c r="K19" i="7"/>
  <c r="J19" i="7"/>
  <c r="L18" i="7"/>
  <c r="K18" i="7"/>
  <c r="J18" i="7"/>
  <c r="L17" i="7"/>
  <c r="K17" i="7"/>
  <c r="J17" i="7"/>
  <c r="L16" i="7"/>
  <c r="K16" i="7"/>
  <c r="J16" i="7"/>
  <c r="L15" i="7"/>
  <c r="K15" i="7"/>
  <c r="J15" i="7"/>
  <c r="L14" i="7"/>
  <c r="K14" i="7"/>
  <c r="J14" i="7"/>
  <c r="I5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I52" i="6"/>
  <c r="L48" i="6"/>
  <c r="K48" i="6"/>
  <c r="J48" i="6"/>
  <c r="L47" i="6"/>
  <c r="K47" i="6"/>
  <c r="J47" i="6"/>
  <c r="L46" i="6"/>
  <c r="K46" i="6"/>
  <c r="J46" i="6"/>
  <c r="L45" i="6"/>
  <c r="K45" i="6"/>
  <c r="J45" i="6"/>
  <c r="L44" i="6"/>
  <c r="K44" i="6"/>
  <c r="J44" i="6"/>
  <c r="L43" i="6"/>
  <c r="K43" i="6"/>
  <c r="J43" i="6"/>
  <c r="L42" i="6"/>
  <c r="K42" i="6"/>
  <c r="J42" i="6"/>
  <c r="L41" i="6"/>
  <c r="K41" i="6"/>
  <c r="J41" i="6"/>
  <c r="L40" i="6"/>
  <c r="K40" i="6"/>
  <c r="J40" i="6"/>
  <c r="L39" i="6"/>
  <c r="K39" i="6"/>
  <c r="J39" i="6"/>
  <c r="L38" i="6"/>
  <c r="K38" i="6"/>
  <c r="J38" i="6"/>
  <c r="L37" i="6"/>
  <c r="K37" i="6"/>
  <c r="J37" i="6"/>
  <c r="L36" i="6"/>
  <c r="K36" i="6"/>
  <c r="J36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I52" i="5"/>
  <c r="L48" i="5"/>
  <c r="K48" i="5"/>
  <c r="J48" i="5"/>
  <c r="L47" i="5"/>
  <c r="K47" i="5"/>
  <c r="J47" i="5"/>
  <c r="L46" i="5"/>
  <c r="K46" i="5"/>
  <c r="J46" i="5"/>
  <c r="L45" i="5"/>
  <c r="K45" i="5"/>
  <c r="J45" i="5"/>
  <c r="L44" i="5"/>
  <c r="K44" i="5"/>
  <c r="J44" i="5"/>
  <c r="L43" i="5"/>
  <c r="K43" i="5"/>
  <c r="J43" i="5"/>
  <c r="L42" i="5"/>
  <c r="K42" i="5"/>
  <c r="J42" i="5"/>
  <c r="L41" i="5"/>
  <c r="K41" i="5"/>
  <c r="J41" i="5"/>
  <c r="L40" i="5"/>
  <c r="K40" i="5"/>
  <c r="J40" i="5"/>
  <c r="L39" i="5"/>
  <c r="K39" i="5"/>
  <c r="J39" i="5"/>
  <c r="L38" i="5"/>
  <c r="K38" i="5"/>
  <c r="J38" i="5"/>
  <c r="L37" i="5"/>
  <c r="K37" i="5"/>
  <c r="J37" i="5"/>
  <c r="L36" i="5"/>
  <c r="K36" i="5"/>
  <c r="J36" i="5"/>
  <c r="L35" i="5"/>
  <c r="K35" i="5"/>
  <c r="J35" i="5"/>
  <c r="L34" i="5"/>
  <c r="K34" i="5"/>
  <c r="J34" i="5"/>
  <c r="L33" i="5"/>
  <c r="K33" i="5"/>
  <c r="J33" i="5"/>
  <c r="L32" i="5"/>
  <c r="K32" i="5"/>
  <c r="J32" i="5"/>
  <c r="L31" i="5"/>
  <c r="K31" i="5"/>
  <c r="J31" i="5"/>
  <c r="L30" i="5"/>
  <c r="K30" i="5"/>
  <c r="J30" i="5"/>
  <c r="L29" i="5"/>
  <c r="K29" i="5"/>
  <c r="J29" i="5"/>
  <c r="L28" i="5"/>
  <c r="K28" i="5"/>
  <c r="J28" i="5"/>
  <c r="L27" i="5"/>
  <c r="K27" i="5"/>
  <c r="J27" i="5"/>
  <c r="L26" i="5"/>
  <c r="K26" i="5"/>
  <c r="J26" i="5"/>
  <c r="L25" i="5"/>
  <c r="K25" i="5"/>
  <c r="J25" i="5"/>
  <c r="L24" i="5"/>
  <c r="K24" i="5"/>
  <c r="J24" i="5"/>
  <c r="L23" i="5"/>
  <c r="K23" i="5"/>
  <c r="J23" i="5"/>
  <c r="L22" i="5"/>
  <c r="K22" i="5"/>
  <c r="J22" i="5"/>
  <c r="L21" i="5"/>
  <c r="K21" i="5"/>
  <c r="J21" i="5"/>
  <c r="L20" i="5"/>
  <c r="K20" i="5"/>
  <c r="J20" i="5"/>
  <c r="L19" i="5"/>
  <c r="K19" i="5"/>
  <c r="J19" i="5"/>
  <c r="L18" i="5"/>
  <c r="K18" i="5"/>
  <c r="J18" i="5"/>
  <c r="L17" i="5"/>
  <c r="K17" i="5"/>
  <c r="J17" i="5"/>
  <c r="L16" i="5"/>
  <c r="K16" i="5"/>
  <c r="J16" i="5"/>
  <c r="L15" i="5"/>
  <c r="K15" i="5"/>
  <c r="J15" i="5"/>
  <c r="L14" i="5"/>
  <c r="K14" i="5"/>
  <c r="J14" i="5"/>
  <c r="I52" i="4"/>
  <c r="L48" i="4"/>
  <c r="K48" i="4"/>
  <c r="J48" i="4"/>
  <c r="L47" i="4"/>
  <c r="K47" i="4"/>
  <c r="J47" i="4"/>
  <c r="L46" i="4"/>
  <c r="K46" i="4"/>
  <c r="J46" i="4"/>
  <c r="L45" i="4"/>
  <c r="K45" i="4"/>
  <c r="J45" i="4"/>
  <c r="L44" i="4"/>
  <c r="K44" i="4"/>
  <c r="J44" i="4"/>
  <c r="L43" i="4"/>
  <c r="K43" i="4"/>
  <c r="J43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M52" i="7" l="1"/>
  <c r="J52" i="7"/>
  <c r="L52" i="7"/>
  <c r="K52" i="7"/>
  <c r="K52" i="6"/>
  <c r="J52" i="6"/>
  <c r="L52" i="6"/>
  <c r="J52" i="5"/>
  <c r="L52" i="5"/>
  <c r="K52" i="5"/>
  <c r="J52" i="4"/>
  <c r="L52" i="4"/>
  <c r="K52" i="4"/>
  <c r="L52" i="1"/>
  <c r="J52" i="1" l="1"/>
  <c r="K52" i="1"/>
</calcChain>
</file>

<file path=xl/sharedStrings.xml><?xml version="1.0" encoding="utf-8"?>
<sst xmlns="http://schemas.openxmlformats.org/spreadsheetml/2006/main" count="285" uniqueCount="62">
  <si>
    <t>PRESUPUESTO</t>
  </si>
  <si>
    <t>UNIDAD EJECUTORA</t>
  </si>
  <si>
    <t>PLIEGO 011 MINISTERIO DE SALUD</t>
  </si>
  <si>
    <t>001 Administración Central</t>
  </si>
  <si>
    <t xml:space="preserve">005 Instituto Nacional de Salud Mental </t>
  </si>
  <si>
    <t>008 Instituto Nacional de Oftalmología</t>
  </si>
  <si>
    <t>009 Instituto Nacional de Rehabilitación</t>
  </si>
  <si>
    <t>010 Instituto Nacional de Salud del Niño</t>
  </si>
  <si>
    <t>011 Instituto Nacional Materno Perinatal</t>
  </si>
  <si>
    <t>015 Dirección de Salud IV Lima Este</t>
  </si>
  <si>
    <t>016 Hospital Nacional Hipólito Unanue</t>
  </si>
  <si>
    <t>017 Hospital Hermilio Valdizán</t>
  </si>
  <si>
    <t>020 Hospital Sergio Bernales</t>
  </si>
  <si>
    <t>021 Hospital Cayetano Heredia</t>
  </si>
  <si>
    <t>022 Dirección de Salud II Lima Sur</t>
  </si>
  <si>
    <t>025 Hospital de Apoyo Departamental María AuxiliadoraDirección de Salud II Lima Sur</t>
  </si>
  <si>
    <t>026 Dirección de Salud V Lima Ciudad</t>
  </si>
  <si>
    <t>027 Hospital Nacional Arzobispo Loayza</t>
  </si>
  <si>
    <t>028 Hospital Nacional Dos de Mayo</t>
  </si>
  <si>
    <t>029 Hospital de Apoyo Santa Rosa</t>
  </si>
  <si>
    <t>030 Hospital de Emergencias Casimiro Ulloa</t>
  </si>
  <si>
    <t>031 Hospital de Emergencias Pediátricas</t>
  </si>
  <si>
    <t>032 Hospital Víctor Larco Herrera</t>
  </si>
  <si>
    <t>033 Hospital Nacional Docente Madre Niño-San Bartolomé</t>
  </si>
  <si>
    <t>036 Hospital Puente Piedra y Servicios Básicos de Salud</t>
  </si>
  <si>
    <t>042 Hospital José Agurto Tello de Chosica</t>
  </si>
  <si>
    <t>043 Red de Salud San Juan de Lurigancho</t>
  </si>
  <si>
    <t>044 Red de Salud Rímac, San Martín de Porres Los Olivos</t>
  </si>
  <si>
    <t>045 Red de Salud Tupac Amaru</t>
  </si>
  <si>
    <t>046 Red de Salud Barranco Chorrillos Surco</t>
  </si>
  <si>
    <t>047 Red de Salud San Juan de Miraflores y Villa María</t>
  </si>
  <si>
    <t>048 Red de Salud Villa El Salvador, Lurín Pachacama</t>
  </si>
  <si>
    <t>049 Hospital San Juan de Lurigancho</t>
  </si>
  <si>
    <t>050 Hospital Vitarte</t>
  </si>
  <si>
    <t>053 Red de Salud Lima Ciudad</t>
  </si>
  <si>
    <t>123 Programa de Apoyo a la Reforma del Sector Salud PARSALUD</t>
  </si>
  <si>
    <t>124 Direcciòn de Abastecimientos de Recursos Estrategicos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</si>
  <si>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</si>
  <si>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</si>
  <si>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</si>
  <si>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</si>
  <si>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</si>
  <si>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</si>
  <si>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</si>
  <si>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COMPROMISO
ANUALIZADO
(2)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</si>
  <si>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</si>
  <si>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</si>
  <si>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</si>
  <si>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</si>
  <si>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</si>
  <si>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</si>
  <si>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007 Instituto Nacional de  Ciencias Neurologicas</t>
  </si>
  <si>
    <t>COMPROMETIDO
ENE-SET
(3)</t>
  </si>
  <si>
    <t>GIRO
ENE-SET
(5)</t>
  </si>
  <si>
    <t>INDICADOR</t>
  </si>
  <si>
    <t>SALDO
PIM - DEV</t>
  </si>
  <si>
    <t>DEVENGADO
ENE-MARZO
(4)</t>
  </si>
  <si>
    <t>EJECUCION PRESUPUESTAL MENSUALIZADA DE GASTOS 
MINISTERIO DE SALUD 2014
AL MES DE MARZO</t>
  </si>
  <si>
    <t>Fuente: Consulta Amigable y Base de Datos  MEF al 01 de Abril del 2014</t>
  </si>
  <si>
    <t>139. INSTITUTO NACIONAL DE SALUD DEL NIÑO - SAN BORJA</t>
  </si>
  <si>
    <t>140. HOSPITAL DE HUAYCAN</t>
  </si>
  <si>
    <t>141. RED DE SALUD LIMA NORTE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</si>
</sst>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64" formatCode="0.0%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4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</cellStyleXfs>
  <cellXfs count="41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164" fontId="0" fillId="0" borderId="0" xfId="1" applyNumberFormat="1" applyFont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4" fontId="1" fillId="33" borderId="2" xfId="1" applyNumberFormat="1" applyFont="1" applyFill="1" applyBorder="1" applyAlignment="1">
      <alignment vertical="center"/>
    </xf>
    <xf numFmtId="164" fontId="1" fillId="33" borderId="3" xfId="1" applyNumberFormat="1" applyFont="1" applyFill="1" applyBorder="1" applyAlignment="1">
      <alignment vertical="center"/>
    </xf>
    <xf numFmtId="164" fontId="6" fillId="33" borderId="1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6" fillId="33" borderId="1" xfId="1" applyNumberFormat="1" applyFont="1" applyFill="1" applyBorder="1" applyAlignment="1">
      <alignment vertical="center"/>
    </xf>
    <xf numFmtId="41" fontId="0" fillId="34" borderId="2" xfId="0" applyNumberFormat="1" applyFill="1" applyBorder="1" applyAlignment="1">
      <alignment vertical="center"/>
    </xf>
    <xf numFmtId="41" fontId="0" fillId="34" borderId="3" xfId="0" applyNumberFormat="1" applyFill="1" applyBorder="1" applyAlignment="1">
      <alignment vertical="center"/>
    </xf>
    <xf numFmtId="3" fontId="6" fillId="34" borderId="1" xfId="0" applyNumberFormat="1" applyFont="1" applyFill="1" applyBorder="1" applyAlignment="1">
      <alignment vertical="center"/>
    </xf>
    <xf numFmtId="3" fontId="19" fillId="35" borderId="18" xfId="0" applyNumberFormat="1" applyFont="1" applyFill="1" applyBorder="1" applyAlignment="1">
      <alignment horizontal="center" vertical="center" wrapText="1"/>
    </xf>
    <xf numFmtId="164" fontId="19" fillId="35" borderId="18" xfId="1" applyNumberFormat="1" applyFont="1" applyFill="1" applyBorder="1" applyAlignment="1">
      <alignment horizontal="center" vertical="center" wrapText="1"/>
    </xf>
    <xf numFmtId="41" fontId="23" fillId="34" borderId="3" xfId="0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34" borderId="2" xfId="0" applyNumberFormat="1" applyFont="1" applyFill="1" applyBorder="1" applyAlignment="1">
      <alignment vertical="center"/>
    </xf>
    <xf numFmtId="41" fontId="23" fillId="0" borderId="3" xfId="0" applyNumberFormat="1" applyFont="1" applyBorder="1" applyAlignment="1">
      <alignment vertical="center"/>
    </xf>
    <xf numFmtId="3" fontId="20" fillId="0" borderId="3" xfId="0" applyNumberFormat="1" applyFont="1" applyBorder="1" applyAlignment="1">
      <alignment vertical="center"/>
    </xf>
    <xf numFmtId="3" fontId="19" fillId="35" borderId="16" xfId="0" applyNumberFormat="1" applyFont="1" applyFill="1" applyBorder="1" applyAlignment="1">
      <alignment horizontal="center" vertical="center" wrapText="1"/>
    </xf>
    <xf numFmtId="3" fontId="19" fillId="35" borderId="19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3" fontId="19" fillId="35" borderId="15" xfId="0" applyNumberFormat="1" applyFont="1" applyFill="1" applyBorder="1" applyAlignment="1">
      <alignment horizontal="center" vertical="center" wrapText="1"/>
    </xf>
    <xf numFmtId="3" fontId="19" fillId="35" borderId="18" xfId="0" applyNumberFormat="1" applyFont="1" applyFill="1" applyBorder="1" applyAlignment="1">
      <alignment horizontal="center" vertical="center"/>
    </xf>
    <xf numFmtId="3" fontId="19" fillId="35" borderId="15" xfId="0" applyNumberFormat="1" applyFont="1" applyFill="1" applyBorder="1" applyAlignment="1">
      <alignment horizontal="center" vertical="center"/>
    </xf>
    <xf numFmtId="3" fontId="19" fillId="35" borderId="14" xfId="0" applyNumberFormat="1" applyFont="1" applyFill="1" applyBorder="1" applyAlignment="1">
      <alignment horizontal="center" vertical="center"/>
    </xf>
    <xf numFmtId="3" fontId="19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4" fontId="19" fillId="35" borderId="15" xfId="1" applyNumberFormat="1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1</xdr:row>
      <xdr:rowOff>76200</xdr:rowOff>
    </xdr:from>
    <xdr:to>
      <xdr:col>1</xdr:col>
      <xdr:colOff>1028700</xdr:colOff>
      <xdr:row>6</xdr:row>
      <xdr:rowOff>29701</xdr:rowOff>
    </xdr:to>
    <xdr:pic>
      <xdr:nvPicPr>
        <xdr:cNvPr id="2" name="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1</xdr:row>
      <xdr:rowOff>76200</xdr:rowOff>
    </xdr:from>
    <xdr:to>
      <xdr:col>1</xdr:col>
      <xdr:colOff>1028700</xdr:colOff>
      <xdr:row>6</xdr:row>
      <xdr:rowOff>29701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8" name="7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9" name="8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0" name="9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1" name="10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2" name="1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3" name="1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8" name="7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2" name="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8" name="7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9" name="8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0" name="9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1" name="10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2" name="1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M54"/>
  <sheetViews>
    <sheetView showGridLines="0" tabSelected="1" zoomScale="85" zoomScaleNormal="85" workbookViewId="0">
      <selection activeCell="H12" sqref="H12:H13"/>
    </sheetView>
  </sheetViews>
  <sheetFormatPr baseColWidth="10" defaultRowHeight="15" x14ac:dyDescent="0.25"/>
  <cols>
    <col min="1" max="1" width="5.85546875" style="1" customWidth="1"/>
    <col min="2" max="2" width="47.140625" style="1" customWidth="1"/>
    <col min="3" max="5" width="14.7109375" style="1" customWidth="1"/>
    <col min="6" max="6" width="15.7109375" style="1" customWidth="1"/>
    <col min="7" max="7" width="16.85546875" style="1" hidden="1" customWidth="1"/>
    <col min="8" max="8" width="15.7109375" style="1" customWidth="1"/>
    <col min="9" max="9" width="15.7109375" style="1" hidden="1" customWidth="1"/>
    <col min="10" max="10" width="12.7109375" style="1" hidden="1" customWidth="1"/>
    <col min="11" max="11" width="12.7109375" style="1" customWidth="1"/>
    <col min="12" max="12" width="12.7109375" style="10" hidden="1" customWidth="1"/>
    <col min="13" max="13" width="15.28515625" style="1" bestFit="1" customWidth="1"/>
    <col min="14" max="16384" width="11.42578125" style="1"/>
  </cols>
  <sheetData>
    <row r="2" spans="2:13" ht="15" customHeight="1" x14ac:dyDescent="0.25">
      <c r="B2" s="33" t="s">
        <v>57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2:13" ht="15.75" customHeight="1" x14ac:dyDescent="0.25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2:13" ht="15" customHeight="1" x14ac:dyDescent="0.25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2:13" ht="15" customHeight="1" x14ac:dyDescent="0.25"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2:13" ht="15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8" spans="2:13" ht="15.75" x14ac:dyDescent="0.25">
      <c r="B8" s="2" t="s">
        <v>40</v>
      </c>
    </row>
    <row r="9" spans="2:13" x14ac:dyDescent="0.2">
      <c r="B9" s="3" t="s">
        <v>2</v>
      </c>
    </row>
    <row r="11" spans="2:13" x14ac:dyDescent="0.25">
      <c r="B11" s="4"/>
      <c r="J11" s="39"/>
      <c r="K11" s="39"/>
      <c r="L11" s="39"/>
    </row>
    <row r="12" spans="2:13" s="5" customFormat="1" ht="15" customHeight="1" x14ac:dyDescent="0.25">
      <c r="B12" s="37" t="s">
        <v>1</v>
      </c>
      <c r="C12" s="36" t="s">
        <v>0</v>
      </c>
      <c r="D12" s="36"/>
      <c r="E12" s="34" t="s">
        <v>49</v>
      </c>
      <c r="F12" s="34" t="s">
        <v>44</v>
      </c>
      <c r="G12" s="34" t="s">
        <v>52</v>
      </c>
      <c r="H12" s="34" t="s">
        <v>56</v>
      </c>
      <c r="I12" s="34" t="s">
        <v>53</v>
      </c>
      <c r="J12" s="40" t="s">
        <v>54</v>
      </c>
      <c r="K12" s="40"/>
      <c r="L12" s="40"/>
      <c r="M12" s="31" t="s">
        <v>55</v>
      </c>
    </row>
    <row r="13" spans="2:13" s="5" customFormat="1" ht="40.5" customHeight="1" x14ac:dyDescent="0.25">
      <c r="B13" s="38"/>
      <c r="C13" s="22" t="s">
        <v>38</v>
      </c>
      <c r="D13" s="22" t="s">
        <v>37</v>
      </c>
      <c r="E13" s="35"/>
      <c r="F13" s="35"/>
      <c r="G13" s="35"/>
      <c r="H13" s="35"/>
      <c r="I13" s="35"/>
      <c r="J13" s="22" t="s">
        <v>45</v>
      </c>
      <c r="K13" s="22" t="s">
        <v>46</v>
      </c>
      <c r="L13" s="23" t="s">
        <v>47</v>
      </c>
      <c r="M13" s="32"/>
    </row>
    <row r="14" spans="2:13" ht="20.100000000000001" customHeight="1" x14ac:dyDescent="0.25">
      <c r="B14" s="6" t="s">
        <v>3</v>
      </c>
      <c r="C14" s="8">
        <v>2259275830</v>
      </c>
      <c r="D14" s="8">
        <v>2236985460</v>
      </c>
      <c r="E14" s="19">
        <f>+C14*30/100</f>
        <v>677782749</v>
      </c>
      <c r="F14" s="19">
        <v>250957622</v>
      </c>
      <c r="G14" s="8"/>
      <c r="H14" s="8">
        <v>175636306.30999997</v>
      </c>
      <c r="I14" s="8"/>
      <c r="J14" s="13">
        <f>IF(ISERROR(+G14/E14)=TRUE,0,++G14/E14)</f>
        <v>0</v>
      </c>
      <c r="K14" s="13">
        <f t="shared" ref="K14:K52" si="0">IF(ISERROR(+H14/E14)=TRUE,0,++H14/E14)</f>
        <v>0.25913363326100231</v>
      </c>
      <c r="L14" s="13">
        <f t="shared" ref="L14:L52" si="1">IF(ISERROR(+I14/E14)=TRUE,0,++I14/E14)</f>
        <v>0</v>
      </c>
      <c r="M14" s="16">
        <f>+D14-H14</f>
        <v>2061349153.6900001</v>
      </c>
    </row>
    <row r="15" spans="2:13" ht="20.100000000000001" customHeight="1" x14ac:dyDescent="0.25">
      <c r="B15" s="7" t="s">
        <v>4</v>
      </c>
      <c r="C15" s="9">
        <v>25212923</v>
      </c>
      <c r="D15" s="9">
        <v>25402965</v>
      </c>
      <c r="E15" s="20">
        <f t="shared" ref="E15:E51" si="2">+C15*30/100</f>
        <v>7563876.9000000004</v>
      </c>
      <c r="F15" s="20">
        <v>16645363</v>
      </c>
      <c r="G15" s="9"/>
      <c r="H15" s="9">
        <v>6303576.3500000006</v>
      </c>
      <c r="I15" s="9"/>
      <c r="J15" s="14">
        <f t="shared" ref="J15:J52" si="3">IF(ISERROR(+G15/E15)=TRUE,0,++G15/E15)</f>
        <v>0</v>
      </c>
      <c r="K15" s="14">
        <f t="shared" si="0"/>
        <v>0.8333790241879796</v>
      </c>
      <c r="L15" s="14">
        <f t="shared" si="1"/>
        <v>0</v>
      </c>
      <c r="M15" s="17">
        <f t="shared" ref="M15:M48" si="4">+D15-H15</f>
        <v>19099388.649999999</v>
      </c>
    </row>
    <row r="16" spans="2:13" ht="20.100000000000001" customHeight="1" x14ac:dyDescent="0.25">
      <c r="B16" s="7" t="s">
        <v>51</v>
      </c>
      <c r="C16" s="9">
        <v>27006765</v>
      </c>
      <c r="D16" s="9">
        <v>27667081</v>
      </c>
      <c r="E16" s="20">
        <f t="shared" si="2"/>
        <v>8102029.5</v>
      </c>
      <c r="F16" s="20">
        <v>12446527</v>
      </c>
      <c r="G16" s="9"/>
      <c r="H16" s="9">
        <v>8243256.7799999993</v>
      </c>
      <c r="I16" s="9"/>
      <c r="J16" s="14">
        <f t="shared" si="3"/>
        <v>0</v>
      </c>
      <c r="K16" s="14">
        <f t="shared" si="0"/>
        <v>1.0174310992079205</v>
      </c>
      <c r="L16" s="14">
        <f t="shared" si="1"/>
        <v>0</v>
      </c>
      <c r="M16" s="17">
        <f t="shared" si="4"/>
        <v>19423824.219999999</v>
      </c>
    </row>
    <row r="17" spans="2:13" ht="20.100000000000001" customHeight="1" x14ac:dyDescent="0.25">
      <c r="B17" s="7" t="s">
        <v>5</v>
      </c>
      <c r="C17" s="9">
        <v>15623020</v>
      </c>
      <c r="D17" s="9">
        <v>15844427</v>
      </c>
      <c r="E17" s="20">
        <f t="shared" si="2"/>
        <v>4686906</v>
      </c>
      <c r="F17" s="20">
        <v>8439594</v>
      </c>
      <c r="G17" s="9"/>
      <c r="H17" s="9">
        <v>4116756.5399999991</v>
      </c>
      <c r="I17" s="9"/>
      <c r="J17" s="14">
        <f t="shared" si="3"/>
        <v>0</v>
      </c>
      <c r="K17" s="14">
        <f t="shared" si="0"/>
        <v>0.87835270005415067</v>
      </c>
      <c r="L17" s="14">
        <f t="shared" si="1"/>
        <v>0</v>
      </c>
      <c r="M17" s="17">
        <f t="shared" si="4"/>
        <v>11727670.460000001</v>
      </c>
    </row>
    <row r="18" spans="2:13" ht="20.100000000000001" customHeight="1" x14ac:dyDescent="0.25">
      <c r="B18" s="7" t="s">
        <v>6</v>
      </c>
      <c r="C18" s="9">
        <v>35852743</v>
      </c>
      <c r="D18" s="9">
        <v>42580218</v>
      </c>
      <c r="E18" s="20">
        <f t="shared" si="2"/>
        <v>10755822.9</v>
      </c>
      <c r="F18" s="20">
        <v>7654923</v>
      </c>
      <c r="G18" s="9"/>
      <c r="H18" s="9">
        <v>5842915.4599999981</v>
      </c>
      <c r="I18" s="9"/>
      <c r="J18" s="14">
        <f t="shared" si="3"/>
        <v>0</v>
      </c>
      <c r="K18" s="14">
        <f t="shared" si="0"/>
        <v>0.54323276929373743</v>
      </c>
      <c r="L18" s="14">
        <f t="shared" si="1"/>
        <v>0</v>
      </c>
      <c r="M18" s="17">
        <f t="shared" si="4"/>
        <v>36737302.539999999</v>
      </c>
    </row>
    <row r="19" spans="2:13" ht="20.100000000000001" customHeight="1" x14ac:dyDescent="0.25">
      <c r="B19" s="7" t="s">
        <v>7</v>
      </c>
      <c r="C19" s="9">
        <v>111171339</v>
      </c>
      <c r="D19" s="9">
        <v>112899588</v>
      </c>
      <c r="E19" s="20">
        <f t="shared" si="2"/>
        <v>33351401.699999999</v>
      </c>
      <c r="F19" s="20">
        <v>53252018</v>
      </c>
      <c r="G19" s="9"/>
      <c r="H19" s="9">
        <v>34493865.390000008</v>
      </c>
      <c r="I19" s="9"/>
      <c r="J19" s="14">
        <f t="shared" si="3"/>
        <v>0</v>
      </c>
      <c r="K19" s="14">
        <f t="shared" si="0"/>
        <v>1.0342553425573118</v>
      </c>
      <c r="L19" s="14">
        <f t="shared" si="1"/>
        <v>0</v>
      </c>
      <c r="M19" s="17">
        <f t="shared" si="4"/>
        <v>78405722.609999985</v>
      </c>
    </row>
    <row r="20" spans="2:13" ht="20.100000000000001" customHeight="1" x14ac:dyDescent="0.25">
      <c r="B20" s="7" t="s">
        <v>8</v>
      </c>
      <c r="C20" s="9">
        <v>71246778</v>
      </c>
      <c r="D20" s="9">
        <v>73240091</v>
      </c>
      <c r="E20" s="20">
        <f t="shared" si="2"/>
        <v>21374033.399999999</v>
      </c>
      <c r="F20" s="20">
        <v>44451444</v>
      </c>
      <c r="G20" s="9"/>
      <c r="H20" s="9">
        <v>23781876.250000007</v>
      </c>
      <c r="I20" s="9"/>
      <c r="J20" s="14">
        <f t="shared" si="3"/>
        <v>0</v>
      </c>
      <c r="K20" s="14">
        <f t="shared" si="0"/>
        <v>1.1126527129877137</v>
      </c>
      <c r="L20" s="14">
        <f t="shared" si="1"/>
        <v>0</v>
      </c>
      <c r="M20" s="17">
        <f t="shared" si="4"/>
        <v>49458214.749999993</v>
      </c>
    </row>
    <row r="21" spans="2:13" ht="20.100000000000001" customHeight="1" x14ac:dyDescent="0.25">
      <c r="B21" s="7" t="s">
        <v>9</v>
      </c>
      <c r="C21" s="9">
        <v>78684430</v>
      </c>
      <c r="D21" s="9">
        <v>68701528</v>
      </c>
      <c r="E21" s="20">
        <f t="shared" si="2"/>
        <v>23605329</v>
      </c>
      <c r="F21" s="20">
        <v>27507532</v>
      </c>
      <c r="G21" s="9"/>
      <c r="H21" s="9">
        <v>20775502.969999995</v>
      </c>
      <c r="I21" s="9"/>
      <c r="J21" s="14">
        <f t="shared" si="3"/>
        <v>0</v>
      </c>
      <c r="K21" s="14">
        <f t="shared" si="0"/>
        <v>0.88011918707000425</v>
      </c>
      <c r="L21" s="14">
        <f t="shared" si="1"/>
        <v>0</v>
      </c>
      <c r="M21" s="17">
        <f t="shared" si="4"/>
        <v>47926025.030000001</v>
      </c>
    </row>
    <row r="22" spans="2:13" ht="20.100000000000001" customHeight="1" x14ac:dyDescent="0.25">
      <c r="B22" s="7" t="s">
        <v>10</v>
      </c>
      <c r="C22" s="9">
        <v>73519497</v>
      </c>
      <c r="D22" s="9">
        <v>82179186</v>
      </c>
      <c r="E22" s="20">
        <f t="shared" si="2"/>
        <v>22055849.100000001</v>
      </c>
      <c r="F22" s="20">
        <v>34143030</v>
      </c>
      <c r="G22" s="9"/>
      <c r="H22" s="9">
        <v>26158649.169999991</v>
      </c>
      <c r="I22" s="9"/>
      <c r="J22" s="14">
        <f t="shared" si="3"/>
        <v>0</v>
      </c>
      <c r="K22" s="14">
        <f t="shared" si="0"/>
        <v>1.186018686081779</v>
      </c>
      <c r="L22" s="14">
        <f t="shared" si="1"/>
        <v>0</v>
      </c>
      <c r="M22" s="17">
        <f t="shared" si="4"/>
        <v>56020536.830000013</v>
      </c>
    </row>
    <row r="23" spans="2:13" ht="20.100000000000001" customHeight="1" x14ac:dyDescent="0.25">
      <c r="B23" s="7" t="s">
        <v>11</v>
      </c>
      <c r="C23" s="9">
        <v>25937415</v>
      </c>
      <c r="D23" s="9">
        <v>26553244</v>
      </c>
      <c r="E23" s="20">
        <f t="shared" si="2"/>
        <v>7781224.5</v>
      </c>
      <c r="F23" s="20">
        <v>8997581</v>
      </c>
      <c r="G23" s="9"/>
      <c r="H23" s="9">
        <v>7103570.4899999984</v>
      </c>
      <c r="I23" s="9"/>
      <c r="J23" s="14">
        <f t="shared" si="3"/>
        <v>0</v>
      </c>
      <c r="K23" s="14">
        <f t="shared" si="0"/>
        <v>0.91291164905986177</v>
      </c>
      <c r="L23" s="14">
        <f t="shared" si="1"/>
        <v>0</v>
      </c>
      <c r="M23" s="17">
        <f t="shared" si="4"/>
        <v>19449673.510000002</v>
      </c>
    </row>
    <row r="24" spans="2:13" ht="20.100000000000001" customHeight="1" x14ac:dyDescent="0.25">
      <c r="B24" s="7" t="s">
        <v>12</v>
      </c>
      <c r="C24" s="9">
        <v>47028363</v>
      </c>
      <c r="D24" s="9">
        <v>48155354</v>
      </c>
      <c r="E24" s="20">
        <f t="shared" si="2"/>
        <v>14108508.9</v>
      </c>
      <c r="F24" s="20">
        <v>25007390</v>
      </c>
      <c r="G24" s="9"/>
      <c r="H24" s="9">
        <v>15333569.139999991</v>
      </c>
      <c r="I24" s="9"/>
      <c r="J24" s="14">
        <f t="shared" si="3"/>
        <v>0</v>
      </c>
      <c r="K24" s="14">
        <f t="shared" si="0"/>
        <v>1.0868313050431566</v>
      </c>
      <c r="L24" s="14">
        <f t="shared" si="1"/>
        <v>0</v>
      </c>
      <c r="M24" s="17">
        <f t="shared" si="4"/>
        <v>32821784.860000007</v>
      </c>
    </row>
    <row r="25" spans="2:13" ht="20.100000000000001" customHeight="1" x14ac:dyDescent="0.25">
      <c r="B25" s="7" t="s">
        <v>13</v>
      </c>
      <c r="C25" s="9">
        <v>73382398</v>
      </c>
      <c r="D25" s="9">
        <v>75682787</v>
      </c>
      <c r="E25" s="20">
        <f t="shared" si="2"/>
        <v>22014719.399999999</v>
      </c>
      <c r="F25" s="20">
        <v>48377855</v>
      </c>
      <c r="G25" s="9"/>
      <c r="H25" s="9">
        <v>31946563.959999997</v>
      </c>
      <c r="I25" s="9"/>
      <c r="J25" s="14">
        <f t="shared" si="3"/>
        <v>0</v>
      </c>
      <c r="K25" s="14">
        <f t="shared" si="0"/>
        <v>1.4511456348610103</v>
      </c>
      <c r="L25" s="14">
        <f t="shared" si="1"/>
        <v>0</v>
      </c>
      <c r="M25" s="17">
        <f t="shared" si="4"/>
        <v>43736223.040000007</v>
      </c>
    </row>
    <row r="26" spans="2:13" ht="20.100000000000001" customHeight="1" x14ac:dyDescent="0.25">
      <c r="B26" s="7" t="s">
        <v>14</v>
      </c>
      <c r="C26" s="9">
        <v>21573166</v>
      </c>
      <c r="D26" s="9">
        <v>32848884</v>
      </c>
      <c r="E26" s="20">
        <f t="shared" si="2"/>
        <v>6471949.7999999998</v>
      </c>
      <c r="F26" s="20">
        <v>9746281</v>
      </c>
      <c r="G26" s="9"/>
      <c r="H26" s="9">
        <v>5277233.9600000018</v>
      </c>
      <c r="I26" s="9"/>
      <c r="J26" s="14">
        <f t="shared" si="3"/>
        <v>0</v>
      </c>
      <c r="K26" s="14">
        <f t="shared" si="0"/>
        <v>0.81540094145971309</v>
      </c>
      <c r="L26" s="14">
        <f t="shared" si="1"/>
        <v>0</v>
      </c>
      <c r="M26" s="17">
        <f t="shared" si="4"/>
        <v>27571650.039999999</v>
      </c>
    </row>
    <row r="27" spans="2:13" ht="20.100000000000001" customHeight="1" x14ac:dyDescent="0.25">
      <c r="B27" s="7" t="s">
        <v>15</v>
      </c>
      <c r="C27" s="9">
        <v>71642637</v>
      </c>
      <c r="D27" s="9">
        <v>72096263</v>
      </c>
      <c r="E27" s="20">
        <f t="shared" si="2"/>
        <v>21492791.100000001</v>
      </c>
      <c r="F27" s="24">
        <v>41142489</v>
      </c>
      <c r="G27" s="9"/>
      <c r="H27" s="9">
        <v>21803003.449999992</v>
      </c>
      <c r="I27" s="9"/>
      <c r="J27" s="14">
        <f t="shared" si="3"/>
        <v>0</v>
      </c>
      <c r="K27" s="14">
        <f t="shared" si="0"/>
        <v>1.0144333208542649</v>
      </c>
      <c r="L27" s="14">
        <f t="shared" si="1"/>
        <v>0</v>
      </c>
      <c r="M27" s="17">
        <f t="shared" si="4"/>
        <v>50293259.550000012</v>
      </c>
    </row>
    <row r="28" spans="2:13" ht="20.100000000000001" customHeight="1" x14ac:dyDescent="0.25">
      <c r="B28" s="7" t="s">
        <v>16</v>
      </c>
      <c r="C28" s="9">
        <v>17893543</v>
      </c>
      <c r="D28" s="9">
        <v>16075607</v>
      </c>
      <c r="E28" s="20">
        <f t="shared" si="2"/>
        <v>5368062.9000000004</v>
      </c>
      <c r="F28" s="24">
        <v>6786920</v>
      </c>
      <c r="G28" s="9"/>
      <c r="H28" s="9">
        <v>4763634.0099999988</v>
      </c>
      <c r="I28" s="9"/>
      <c r="J28" s="14">
        <f t="shared" si="3"/>
        <v>0</v>
      </c>
      <c r="K28" s="14">
        <f t="shared" si="0"/>
        <v>0.88740279291436741</v>
      </c>
      <c r="L28" s="14">
        <f t="shared" si="1"/>
        <v>0</v>
      </c>
      <c r="M28" s="17">
        <f t="shared" si="4"/>
        <v>11311972.990000002</v>
      </c>
    </row>
    <row r="29" spans="2:13" ht="20.100000000000001" customHeight="1" x14ac:dyDescent="0.25">
      <c r="B29" s="7" t="s">
        <v>17</v>
      </c>
      <c r="C29" s="9">
        <v>97672565</v>
      </c>
      <c r="D29" s="9">
        <v>99155537</v>
      </c>
      <c r="E29" s="20">
        <f t="shared" si="2"/>
        <v>29301769.5</v>
      </c>
      <c r="F29" s="24">
        <v>43021967</v>
      </c>
      <c r="G29" s="9"/>
      <c r="H29" s="9">
        <v>37122577.340000004</v>
      </c>
      <c r="I29" s="9"/>
      <c r="J29" s="14">
        <f t="shared" si="3"/>
        <v>0</v>
      </c>
      <c r="K29" s="14">
        <f t="shared" si="0"/>
        <v>1.2669056501860751</v>
      </c>
      <c r="L29" s="14">
        <f t="shared" si="1"/>
        <v>0</v>
      </c>
      <c r="M29" s="17">
        <f t="shared" si="4"/>
        <v>62032959.659999996</v>
      </c>
    </row>
    <row r="30" spans="2:13" ht="20.100000000000001" customHeight="1" x14ac:dyDescent="0.25">
      <c r="B30" s="7" t="s">
        <v>18</v>
      </c>
      <c r="C30" s="9">
        <v>89021808</v>
      </c>
      <c r="D30" s="9">
        <v>91371496</v>
      </c>
      <c r="E30" s="20">
        <f t="shared" si="2"/>
        <v>26706542.399999999</v>
      </c>
      <c r="F30" s="24">
        <v>33216895</v>
      </c>
      <c r="G30" s="9"/>
      <c r="H30" s="9">
        <v>30825635.219999984</v>
      </c>
      <c r="I30" s="9"/>
      <c r="J30" s="14">
        <f t="shared" si="3"/>
        <v>0</v>
      </c>
      <c r="K30" s="14">
        <f t="shared" si="0"/>
        <v>1.1542353464670134</v>
      </c>
      <c r="L30" s="14">
        <f t="shared" si="1"/>
        <v>0</v>
      </c>
      <c r="M30" s="17">
        <f t="shared" si="4"/>
        <v>60545860.780000016</v>
      </c>
    </row>
    <row r="31" spans="2:13" ht="20.100000000000001" customHeight="1" x14ac:dyDescent="0.25">
      <c r="B31" s="7" t="s">
        <v>19</v>
      </c>
      <c r="C31" s="9">
        <v>50900685</v>
      </c>
      <c r="D31" s="9">
        <v>52899166</v>
      </c>
      <c r="E31" s="20">
        <f t="shared" si="2"/>
        <v>15270205.5</v>
      </c>
      <c r="F31" s="24">
        <v>19369954</v>
      </c>
      <c r="G31" s="9"/>
      <c r="H31" s="9">
        <v>18501242.409999985</v>
      </c>
      <c r="I31" s="9"/>
      <c r="J31" s="14">
        <f t="shared" si="3"/>
        <v>0</v>
      </c>
      <c r="K31" s="14">
        <f t="shared" si="0"/>
        <v>1.2115909252170827</v>
      </c>
      <c r="L31" s="14">
        <f t="shared" si="1"/>
        <v>0</v>
      </c>
      <c r="M31" s="17">
        <f t="shared" si="4"/>
        <v>34397923.590000018</v>
      </c>
    </row>
    <row r="32" spans="2:13" ht="20.100000000000001" customHeight="1" x14ac:dyDescent="0.25">
      <c r="B32" s="7" t="s">
        <v>20</v>
      </c>
      <c r="C32" s="9">
        <v>28800017</v>
      </c>
      <c r="D32" s="9">
        <v>30065399</v>
      </c>
      <c r="E32" s="20">
        <f t="shared" si="2"/>
        <v>8640005.0999999996</v>
      </c>
      <c r="F32" s="24">
        <v>12697942</v>
      </c>
      <c r="G32" s="9"/>
      <c r="H32" s="9">
        <v>10113072.780000001</v>
      </c>
      <c r="I32" s="9"/>
      <c r="J32" s="14">
        <f t="shared" si="3"/>
        <v>0</v>
      </c>
      <c r="K32" s="14">
        <f t="shared" si="0"/>
        <v>1.1704938438057173</v>
      </c>
      <c r="L32" s="14">
        <f t="shared" si="1"/>
        <v>0</v>
      </c>
      <c r="M32" s="17">
        <f t="shared" si="4"/>
        <v>19952326.219999999</v>
      </c>
    </row>
    <row r="33" spans="2:13" ht="20.100000000000001" customHeight="1" x14ac:dyDescent="0.25">
      <c r="B33" s="7" t="s">
        <v>21</v>
      </c>
      <c r="C33" s="9">
        <v>28783673</v>
      </c>
      <c r="D33" s="9">
        <v>29120213</v>
      </c>
      <c r="E33" s="20">
        <f t="shared" si="2"/>
        <v>8635101.9000000004</v>
      </c>
      <c r="F33" s="24">
        <v>9765008</v>
      </c>
      <c r="G33" s="9"/>
      <c r="H33" s="9">
        <v>6860755.1400000006</v>
      </c>
      <c r="I33" s="9"/>
      <c r="J33" s="14">
        <f t="shared" si="3"/>
        <v>0</v>
      </c>
      <c r="K33" s="14">
        <f t="shared" si="0"/>
        <v>0.79451930266161652</v>
      </c>
      <c r="L33" s="14">
        <f t="shared" si="1"/>
        <v>0</v>
      </c>
      <c r="M33" s="17">
        <f t="shared" si="4"/>
        <v>22259457.859999999</v>
      </c>
    </row>
    <row r="34" spans="2:13" ht="20.100000000000001" customHeight="1" x14ac:dyDescent="0.25">
      <c r="B34" s="7" t="s">
        <v>22</v>
      </c>
      <c r="C34" s="9">
        <v>40993248</v>
      </c>
      <c r="D34" s="9">
        <v>41463175</v>
      </c>
      <c r="E34" s="20">
        <f t="shared" si="2"/>
        <v>12297974.4</v>
      </c>
      <c r="F34" s="24">
        <v>15077284</v>
      </c>
      <c r="G34" s="9"/>
      <c r="H34" s="9">
        <v>12166755.290000001</v>
      </c>
      <c r="I34" s="9"/>
      <c r="J34" s="14">
        <f t="shared" si="3"/>
        <v>0</v>
      </c>
      <c r="K34" s="14">
        <f t="shared" si="0"/>
        <v>0.98933002251167479</v>
      </c>
      <c r="L34" s="14">
        <f t="shared" si="1"/>
        <v>0</v>
      </c>
      <c r="M34" s="17">
        <f t="shared" si="4"/>
        <v>29296419.710000001</v>
      </c>
    </row>
    <row r="35" spans="2:13" ht="20.100000000000001" customHeight="1" x14ac:dyDescent="0.25">
      <c r="B35" s="7" t="s">
        <v>23</v>
      </c>
      <c r="C35" s="9">
        <v>50409053</v>
      </c>
      <c r="D35" s="9">
        <v>51458593</v>
      </c>
      <c r="E35" s="20">
        <f t="shared" si="2"/>
        <v>15122715.9</v>
      </c>
      <c r="F35" s="24">
        <v>28024198</v>
      </c>
      <c r="G35" s="9"/>
      <c r="H35" s="9">
        <v>18129211.110000003</v>
      </c>
      <c r="I35" s="9"/>
      <c r="J35" s="14">
        <f t="shared" si="3"/>
        <v>0</v>
      </c>
      <c r="K35" s="14">
        <f t="shared" si="0"/>
        <v>1.1988065655587699</v>
      </c>
      <c r="L35" s="14">
        <f t="shared" si="1"/>
        <v>0</v>
      </c>
      <c r="M35" s="17">
        <f t="shared" si="4"/>
        <v>33329381.889999997</v>
      </c>
    </row>
    <row r="36" spans="2:13" ht="20.100000000000001" customHeight="1" x14ac:dyDescent="0.25">
      <c r="B36" s="7" t="s">
        <v>24</v>
      </c>
      <c r="C36" s="9">
        <v>38398054</v>
      </c>
      <c r="D36" s="9">
        <v>27499773</v>
      </c>
      <c r="E36" s="20">
        <f t="shared" si="2"/>
        <v>11519416.199999999</v>
      </c>
      <c r="F36" s="24">
        <v>11355411</v>
      </c>
      <c r="G36" s="9"/>
      <c r="H36" s="9">
        <v>9977267.0600000042</v>
      </c>
      <c r="I36" s="9"/>
      <c r="J36" s="14">
        <f t="shared" si="3"/>
        <v>0</v>
      </c>
      <c r="K36" s="14">
        <f t="shared" si="0"/>
        <v>0.86612610281413438</v>
      </c>
      <c r="L36" s="14">
        <f t="shared" si="1"/>
        <v>0</v>
      </c>
      <c r="M36" s="17">
        <f t="shared" si="4"/>
        <v>17522505.939999998</v>
      </c>
    </row>
    <row r="37" spans="2:13" ht="20.100000000000001" customHeight="1" x14ac:dyDescent="0.25">
      <c r="B37" s="7" t="s">
        <v>25</v>
      </c>
      <c r="C37" s="9">
        <v>15214925</v>
      </c>
      <c r="D37" s="9">
        <v>15637170</v>
      </c>
      <c r="E37" s="20">
        <f t="shared" si="2"/>
        <v>4564477.5</v>
      </c>
      <c r="F37" s="24">
        <v>4165350</v>
      </c>
      <c r="G37" s="9"/>
      <c r="H37" s="9">
        <v>4141776.1400000011</v>
      </c>
      <c r="I37" s="9"/>
      <c r="J37" s="14">
        <f t="shared" si="3"/>
        <v>0</v>
      </c>
      <c r="K37" s="14">
        <f t="shared" si="0"/>
        <v>0.90739326461791103</v>
      </c>
      <c r="L37" s="14">
        <f t="shared" si="1"/>
        <v>0</v>
      </c>
      <c r="M37" s="17">
        <f t="shared" si="4"/>
        <v>11495393.859999999</v>
      </c>
    </row>
    <row r="38" spans="2:13" ht="20.100000000000001" customHeight="1" x14ac:dyDescent="0.25">
      <c r="B38" s="7" t="s">
        <v>26</v>
      </c>
      <c r="C38" s="9">
        <v>36960622</v>
      </c>
      <c r="D38" s="9">
        <v>38320901</v>
      </c>
      <c r="E38" s="20">
        <f t="shared" si="2"/>
        <v>11088186.6</v>
      </c>
      <c r="F38" s="24">
        <v>14006581</v>
      </c>
      <c r="G38" s="9"/>
      <c r="H38" s="9">
        <v>13179941.359999992</v>
      </c>
      <c r="I38" s="9"/>
      <c r="J38" s="14">
        <f>IF(ISERROR(+G38/E44)=TRUE,0,++G38/E44)</f>
        <v>0</v>
      </c>
      <c r="K38" s="14">
        <f>IF(ISERROR(+H38/E44)=TRUE,0,++H38/E44)</f>
        <v>1.8568799808596794</v>
      </c>
      <c r="L38" s="14">
        <f>IF(ISERROR(+I38/E44)=TRUE,0,++I38/E44)</f>
        <v>0</v>
      </c>
      <c r="M38" s="17">
        <f t="shared" si="4"/>
        <v>25140959.640000008</v>
      </c>
    </row>
    <row r="39" spans="2:13" ht="20.100000000000001" customHeight="1" x14ac:dyDescent="0.25">
      <c r="B39" s="7" t="s">
        <v>27</v>
      </c>
      <c r="C39" s="9">
        <v>35563732</v>
      </c>
      <c r="D39" s="9">
        <v>38077750</v>
      </c>
      <c r="E39" s="20">
        <f t="shared" si="2"/>
        <v>10669119.6</v>
      </c>
      <c r="F39" s="24">
        <v>12855027</v>
      </c>
      <c r="G39" s="9"/>
      <c r="H39" s="9">
        <v>12785154.229999995</v>
      </c>
      <c r="I39" s="9"/>
      <c r="J39" s="14">
        <f t="shared" si="3"/>
        <v>0</v>
      </c>
      <c r="K39" s="14">
        <f t="shared" si="0"/>
        <v>1.1983326374933501</v>
      </c>
      <c r="L39" s="14">
        <f t="shared" si="1"/>
        <v>0</v>
      </c>
      <c r="M39" s="17">
        <f t="shared" si="4"/>
        <v>25292595.770000003</v>
      </c>
    </row>
    <row r="40" spans="2:13" ht="20.100000000000001" customHeight="1" x14ac:dyDescent="0.25">
      <c r="B40" s="7" t="s">
        <v>28</v>
      </c>
      <c r="C40" s="9">
        <v>43761972</v>
      </c>
      <c r="D40" s="9">
        <v>55006344</v>
      </c>
      <c r="E40" s="20">
        <f t="shared" si="2"/>
        <v>13128591.6</v>
      </c>
      <c r="F40" s="24">
        <v>18258538</v>
      </c>
      <c r="G40" s="9"/>
      <c r="H40" s="9">
        <v>15720877.630000008</v>
      </c>
      <c r="I40" s="9"/>
      <c r="J40" s="14">
        <f t="shared" si="3"/>
        <v>0</v>
      </c>
      <c r="K40" s="14">
        <f t="shared" si="0"/>
        <v>1.1974534747504835</v>
      </c>
      <c r="L40" s="14">
        <f t="shared" si="1"/>
        <v>0</v>
      </c>
      <c r="M40" s="17">
        <f t="shared" si="4"/>
        <v>39285466.36999999</v>
      </c>
    </row>
    <row r="41" spans="2:13" ht="20.100000000000001" customHeight="1" x14ac:dyDescent="0.25">
      <c r="B41" s="7" t="s">
        <v>29</v>
      </c>
      <c r="C41" s="9">
        <v>28842086</v>
      </c>
      <c r="D41" s="9">
        <v>29445916</v>
      </c>
      <c r="E41" s="20">
        <f t="shared" si="2"/>
        <v>8652625.8000000007</v>
      </c>
      <c r="F41" s="24">
        <v>11871864</v>
      </c>
      <c r="G41" s="9"/>
      <c r="H41" s="9">
        <v>10058980.359999996</v>
      </c>
      <c r="I41" s="9"/>
      <c r="J41" s="14">
        <f t="shared" si="3"/>
        <v>0</v>
      </c>
      <c r="K41" s="14">
        <f t="shared" si="0"/>
        <v>1.1625350029582922</v>
      </c>
      <c r="L41" s="14">
        <f t="shared" si="1"/>
        <v>0</v>
      </c>
      <c r="M41" s="17">
        <f t="shared" si="4"/>
        <v>19386935.640000004</v>
      </c>
    </row>
    <row r="42" spans="2:13" ht="20.100000000000001" customHeight="1" x14ac:dyDescent="0.25">
      <c r="B42" s="7" t="s">
        <v>30</v>
      </c>
      <c r="C42" s="9">
        <v>40256338</v>
      </c>
      <c r="D42" s="9">
        <v>41201218</v>
      </c>
      <c r="E42" s="20">
        <f t="shared" si="2"/>
        <v>12076901.4</v>
      </c>
      <c r="F42" s="24">
        <v>19458855</v>
      </c>
      <c r="G42" s="9"/>
      <c r="H42" s="9">
        <v>14967845.440000001</v>
      </c>
      <c r="I42" s="9"/>
      <c r="J42" s="14">
        <f t="shared" si="3"/>
        <v>0</v>
      </c>
      <c r="K42" s="14">
        <f t="shared" si="0"/>
        <v>1.2393779616350931</v>
      </c>
      <c r="L42" s="14">
        <f t="shared" si="1"/>
        <v>0</v>
      </c>
      <c r="M42" s="17">
        <f t="shared" si="4"/>
        <v>26233372.559999999</v>
      </c>
    </row>
    <row r="43" spans="2:13" ht="20.100000000000001" customHeight="1" x14ac:dyDescent="0.25">
      <c r="B43" s="7" t="s">
        <v>31</v>
      </c>
      <c r="C43" s="9">
        <v>38237576</v>
      </c>
      <c r="D43" s="9">
        <v>39534436</v>
      </c>
      <c r="E43" s="20">
        <f t="shared" si="2"/>
        <v>11471272.800000001</v>
      </c>
      <c r="F43" s="24">
        <v>21114146</v>
      </c>
      <c r="G43" s="9"/>
      <c r="H43" s="9">
        <v>12508712.139999989</v>
      </c>
      <c r="I43" s="9"/>
      <c r="J43" s="14">
        <f t="shared" si="3"/>
        <v>0</v>
      </c>
      <c r="K43" s="14">
        <f t="shared" si="0"/>
        <v>1.0904380322992571</v>
      </c>
      <c r="L43" s="14">
        <f t="shared" si="1"/>
        <v>0</v>
      </c>
      <c r="M43" s="17">
        <f t="shared" si="4"/>
        <v>27025723.860000011</v>
      </c>
    </row>
    <row r="44" spans="2:13" ht="20.100000000000001" customHeight="1" x14ac:dyDescent="0.25">
      <c r="B44" s="7" t="s">
        <v>32</v>
      </c>
      <c r="C44" s="9">
        <v>23659654</v>
      </c>
      <c r="D44" s="9">
        <v>24949502</v>
      </c>
      <c r="E44" s="20">
        <f t="shared" si="2"/>
        <v>7097896.2000000002</v>
      </c>
      <c r="F44" s="24">
        <v>10060382</v>
      </c>
      <c r="G44" s="9"/>
      <c r="H44" s="9">
        <v>9500859.6899999846</v>
      </c>
      <c r="I44" s="9"/>
      <c r="J44" s="14">
        <f>IF(ISERROR(+G44/#REF!)=TRUE,0,++G44/#REF!)</f>
        <v>0</v>
      </c>
      <c r="K44" s="14">
        <f>IF(ISERROR(+H44/#REF!)=TRUE,0,++H44/#REF!)</f>
        <v>0</v>
      </c>
      <c r="L44" s="14">
        <f>IF(ISERROR(+I44/#REF!)=TRUE,0,++I44/#REF!)</f>
        <v>0</v>
      </c>
      <c r="M44" s="17">
        <f t="shared" si="4"/>
        <v>15448642.310000015</v>
      </c>
    </row>
    <row r="45" spans="2:13" ht="20.100000000000001" customHeight="1" x14ac:dyDescent="0.25">
      <c r="B45" s="7" t="s">
        <v>33</v>
      </c>
      <c r="C45" s="9">
        <v>22138498</v>
      </c>
      <c r="D45" s="9">
        <v>23106100</v>
      </c>
      <c r="E45" s="20">
        <f t="shared" si="2"/>
        <v>6641549.4000000004</v>
      </c>
      <c r="F45" s="24">
        <v>9311292</v>
      </c>
      <c r="G45" s="9"/>
      <c r="H45" s="9">
        <v>8795019.5300000068</v>
      </c>
      <c r="I45" s="9"/>
      <c r="J45" s="14">
        <f t="shared" si="3"/>
        <v>0</v>
      </c>
      <c r="K45" s="14">
        <f t="shared" si="0"/>
        <v>1.3242421309099961</v>
      </c>
      <c r="L45" s="14">
        <f t="shared" si="1"/>
        <v>0</v>
      </c>
      <c r="M45" s="17">
        <f t="shared" si="4"/>
        <v>14311080.469999993</v>
      </c>
    </row>
    <row r="46" spans="2:13" ht="20.100000000000001" customHeight="1" x14ac:dyDescent="0.25">
      <c r="B46" s="7" t="s">
        <v>34</v>
      </c>
      <c r="C46" s="9">
        <v>62047504</v>
      </c>
      <c r="D46" s="9">
        <v>65816486</v>
      </c>
      <c r="E46" s="20">
        <f t="shared" si="2"/>
        <v>18614251.199999999</v>
      </c>
      <c r="F46" s="24">
        <v>23929850</v>
      </c>
      <c r="G46" s="9"/>
      <c r="H46" s="9">
        <v>21958946.49000001</v>
      </c>
      <c r="I46" s="9"/>
      <c r="J46" s="14">
        <f t="shared" si="3"/>
        <v>0</v>
      </c>
      <c r="K46" s="14">
        <f t="shared" si="0"/>
        <v>1.1796846541965658</v>
      </c>
      <c r="L46" s="14">
        <f t="shared" si="1"/>
        <v>0</v>
      </c>
      <c r="M46" s="17">
        <f t="shared" si="4"/>
        <v>43857539.50999999</v>
      </c>
    </row>
    <row r="47" spans="2:13" ht="20.100000000000001" customHeight="1" x14ac:dyDescent="0.25">
      <c r="B47" s="7" t="s">
        <v>35</v>
      </c>
      <c r="C47" s="9">
        <v>102132480</v>
      </c>
      <c r="D47" s="9">
        <v>105132480</v>
      </c>
      <c r="E47" s="20">
        <f t="shared" si="2"/>
        <v>30639744</v>
      </c>
      <c r="F47" s="24">
        <v>61223727</v>
      </c>
      <c r="G47" s="9"/>
      <c r="H47" s="9">
        <v>18312349.659999989</v>
      </c>
      <c r="I47" s="9"/>
      <c r="J47" s="14">
        <f t="shared" si="3"/>
        <v>0</v>
      </c>
      <c r="K47" s="14">
        <f t="shared" si="0"/>
        <v>0.59766653598672326</v>
      </c>
      <c r="L47" s="14">
        <f t="shared" si="1"/>
        <v>0</v>
      </c>
      <c r="M47" s="17">
        <f t="shared" si="4"/>
        <v>86820130.340000004</v>
      </c>
    </row>
    <row r="48" spans="2:13" ht="20.100000000000001" customHeight="1" x14ac:dyDescent="0.25">
      <c r="B48" s="7" t="s">
        <v>36</v>
      </c>
      <c r="C48" s="9">
        <v>349246275</v>
      </c>
      <c r="D48" s="9">
        <v>349246275</v>
      </c>
      <c r="E48" s="20">
        <f t="shared" si="2"/>
        <v>104773882.5</v>
      </c>
      <c r="F48" s="24">
        <v>181410450</v>
      </c>
      <c r="G48" s="9"/>
      <c r="H48" s="9">
        <v>69163152.360000014</v>
      </c>
      <c r="I48" s="9"/>
      <c r="J48" s="14">
        <f t="shared" si="3"/>
        <v>0</v>
      </c>
      <c r="K48" s="14">
        <f t="shared" si="0"/>
        <v>0.66011825380242084</v>
      </c>
      <c r="L48" s="14">
        <f t="shared" si="1"/>
        <v>0</v>
      </c>
      <c r="M48" s="17">
        <f t="shared" si="4"/>
        <v>280083122.63999999</v>
      </c>
    </row>
    <row r="49" spans="2:13" ht="20.100000000000001" customHeight="1" x14ac:dyDescent="0.25">
      <c r="B49" s="7" t="s">
        <v>59</v>
      </c>
      <c r="C49" s="9">
        <v>18523100</v>
      </c>
      <c r="D49" s="9">
        <v>18523100</v>
      </c>
      <c r="E49" s="20">
        <f t="shared" si="2"/>
        <v>5556930</v>
      </c>
      <c r="F49" s="24">
        <v>9383232</v>
      </c>
      <c r="G49" s="9"/>
      <c r="H49" s="9">
        <v>7597394.4000000022</v>
      </c>
      <c r="I49" s="9"/>
      <c r="J49" s="14">
        <f t="shared" ref="J49:J51" si="5">IF(ISERROR(+G49/E49)=TRUE,0,++G49/E49)</f>
        <v>0</v>
      </c>
      <c r="K49" s="14">
        <f t="shared" ref="K49:K51" si="6">IF(ISERROR(+H49/E49)=TRUE,0,++H49/E49)</f>
        <v>1.3671927485140181</v>
      </c>
      <c r="L49" s="14">
        <f t="shared" ref="L49:L51" si="7">IF(ISERROR(+I49/E49)=TRUE,0,++I49/E49)</f>
        <v>0</v>
      </c>
      <c r="M49" s="17">
        <f t="shared" ref="M49:M51" si="8">+D49-H49</f>
        <v>10925705.599999998</v>
      </c>
    </row>
    <row r="50" spans="2:13" ht="20.100000000000001" customHeight="1" x14ac:dyDescent="0.25">
      <c r="B50" s="7" t="s">
        <v>60</v>
      </c>
      <c r="C50" s="9">
        <v>0</v>
      </c>
      <c r="D50" s="9">
        <v>12307601</v>
      </c>
      <c r="E50" s="20">
        <f t="shared" si="2"/>
        <v>0</v>
      </c>
      <c r="F50" s="24">
        <v>2767782</v>
      </c>
      <c r="G50" s="9"/>
      <c r="H50" s="9">
        <v>2691876.5100000012</v>
      </c>
      <c r="I50" s="9"/>
      <c r="J50" s="14">
        <f t="shared" si="5"/>
        <v>0</v>
      </c>
      <c r="K50" s="14">
        <f t="shared" si="6"/>
        <v>0</v>
      </c>
      <c r="L50" s="14">
        <f t="shared" si="7"/>
        <v>0</v>
      </c>
      <c r="M50" s="17">
        <f t="shared" si="8"/>
        <v>9615724.4899999984</v>
      </c>
    </row>
    <row r="51" spans="2:13" ht="20.100000000000001" customHeight="1" x14ac:dyDescent="0.25">
      <c r="B51" s="7" t="s">
        <v>61</v>
      </c>
      <c r="C51" s="9">
        <v>0</v>
      </c>
      <c r="D51" s="9">
        <v>12089095</v>
      </c>
      <c r="E51" s="20">
        <f t="shared" si="2"/>
        <v>0</v>
      </c>
      <c r="F51" s="24">
        <v>3098003</v>
      </c>
      <c r="G51" s="9"/>
      <c r="H51" s="9">
        <v>2868127.91</v>
      </c>
      <c r="I51" s="9"/>
      <c r="J51" s="14">
        <f t="shared" si="5"/>
        <v>0</v>
      </c>
      <c r="K51" s="14">
        <f t="shared" si="6"/>
        <v>0</v>
      </c>
      <c r="L51" s="14">
        <f t="shared" si="7"/>
        <v>0</v>
      </c>
      <c r="M51" s="17">
        <f t="shared" si="8"/>
        <v>9220967.0899999999</v>
      </c>
    </row>
    <row r="52" spans="2:13" ht="23.25" customHeight="1" x14ac:dyDescent="0.25">
      <c r="B52" s="11" t="s">
        <v>39</v>
      </c>
      <c r="C52" s="11">
        <f>SUM(C14:C51)</f>
        <v>4196614712</v>
      </c>
      <c r="D52" s="11">
        <f t="shared" ref="D52:H52" si="9">SUM(D14:D51)</f>
        <v>4248340409</v>
      </c>
      <c r="E52" s="21">
        <f t="shared" si="9"/>
        <v>1258984413.6000001</v>
      </c>
      <c r="F52" s="21">
        <f t="shared" si="9"/>
        <v>1171000307</v>
      </c>
      <c r="G52" s="11">
        <f t="shared" si="9"/>
        <v>0</v>
      </c>
      <c r="H52" s="11">
        <f t="shared" si="9"/>
        <v>759527810.42999983</v>
      </c>
      <c r="I52" s="11">
        <f t="shared" ref="I52" si="10">SUM(I14:I48)</f>
        <v>0</v>
      </c>
      <c r="J52" s="15">
        <f t="shared" si="3"/>
        <v>0</v>
      </c>
      <c r="K52" s="15">
        <f t="shared" si="0"/>
        <v>0.6032861107931986</v>
      </c>
      <c r="L52" s="15">
        <f t="shared" si="1"/>
        <v>0</v>
      </c>
      <c r="M52" s="11">
        <f t="shared" ref="M52" si="11">SUM(M14:M51)</f>
        <v>3488812598.5700006</v>
      </c>
    </row>
    <row r="54" spans="2:13" x14ac:dyDescent="0.2">
      <c r="B54" s="12" t="s">
        <v>58</v>
      </c>
    </row>
  </sheetData>
  <mergeCells count="11">
    <mergeCell ref="M12:M13"/>
    <mergeCell ref="B2:M6"/>
    <mergeCell ref="I12:I13"/>
    <mergeCell ref="C12:D12"/>
    <mergeCell ref="B12:B13"/>
    <mergeCell ref="F12:F13"/>
    <mergeCell ref="H12:H13"/>
    <mergeCell ref="J11:L11"/>
    <mergeCell ref="E12:E13"/>
    <mergeCell ref="J12:L12"/>
    <mergeCell ref="G12:G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M54"/>
  <sheetViews>
    <sheetView showGridLines="0" tabSelected="1" zoomScale="85" zoomScaleNormal="85" workbookViewId="0">
      <selection activeCell="H12" sqref="H12:H13"/>
    </sheetView>
  </sheetViews>
  <sheetFormatPr baseColWidth="10" defaultRowHeight="15" x14ac:dyDescent="0.25"/>
  <cols>
    <col min="1" max="1" width="5.85546875" style="1" customWidth="1"/>
    <col min="2" max="2" width="35.85546875" style="1" customWidth="1"/>
    <col min="3" max="5" width="14.7109375" style="1" customWidth="1"/>
    <col min="6" max="6" width="15.7109375" style="1" customWidth="1"/>
    <col min="7" max="7" width="16.85546875" style="1" hidden="1" customWidth="1"/>
    <col min="8" max="8" width="15.7109375" style="1" customWidth="1"/>
    <col min="9" max="9" width="15.7109375" style="1" hidden="1" customWidth="1"/>
    <col min="10" max="10" width="12.7109375" style="1" hidden="1" customWidth="1"/>
    <col min="11" max="11" width="12.7109375" style="1" customWidth="1"/>
    <col min="12" max="12" width="12.7109375" style="10" hidden="1" customWidth="1"/>
    <col min="13" max="13" width="15.28515625" style="1" bestFit="1" customWidth="1"/>
    <col min="14" max="16384" width="11.42578125" style="1"/>
  </cols>
  <sheetData>
    <row r="2" spans="2:13" ht="15" customHeight="1" x14ac:dyDescent="0.25">
      <c r="B2" s="33" t="s">
        <v>57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2:13" ht="15.75" customHeight="1" x14ac:dyDescent="0.25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2:13" ht="15" customHeight="1" x14ac:dyDescent="0.25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2:13" ht="15" customHeight="1" x14ac:dyDescent="0.25"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2:13" ht="15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8" spans="2:13" ht="15.75" x14ac:dyDescent="0.25">
      <c r="B8" s="2" t="s">
        <v>41</v>
      </c>
    </row>
    <row r="9" spans="2:13" x14ac:dyDescent="0.2">
      <c r="B9" s="3" t="s">
        <v>2</v>
      </c>
    </row>
    <row r="11" spans="2:13" x14ac:dyDescent="0.25">
      <c r="B11" s="4"/>
      <c r="J11" s="39"/>
      <c r="K11" s="39"/>
      <c r="L11" s="39"/>
    </row>
    <row r="12" spans="2:13" s="5" customFormat="1" ht="15" customHeight="1" x14ac:dyDescent="0.25">
      <c r="B12" s="37" t="s">
        <v>1</v>
      </c>
      <c r="C12" s="36" t="s">
        <v>0</v>
      </c>
      <c r="D12" s="36"/>
      <c r="E12" s="34" t="s">
        <v>43</v>
      </c>
      <c r="F12" s="34" t="s">
        <v>44</v>
      </c>
      <c r="G12" s="34" t="s">
        <v>52</v>
      </c>
      <c r="H12" s="34" t="s">
        <v>56</v>
      </c>
      <c r="I12" s="34" t="s">
        <v>53</v>
      </c>
      <c r="J12" s="40" t="s">
        <v>54</v>
      </c>
      <c r="K12" s="40"/>
      <c r="L12" s="40"/>
      <c r="M12" s="31" t="s">
        <v>55</v>
      </c>
    </row>
    <row r="13" spans="2:13" s="5" customFormat="1" ht="40.5" customHeight="1" x14ac:dyDescent="0.25">
      <c r="B13" s="38"/>
      <c r="C13" s="22" t="s">
        <v>38</v>
      </c>
      <c r="D13" s="22" t="s">
        <v>37</v>
      </c>
      <c r="E13" s="35"/>
      <c r="F13" s="35"/>
      <c r="G13" s="35"/>
      <c r="H13" s="35"/>
      <c r="I13" s="35"/>
      <c r="J13" s="22" t="s">
        <v>45</v>
      </c>
      <c r="K13" s="22" t="s">
        <v>46</v>
      </c>
      <c r="L13" s="23" t="s">
        <v>47</v>
      </c>
      <c r="M13" s="32"/>
    </row>
    <row r="14" spans="2:13" ht="20.100000000000001" customHeight="1" x14ac:dyDescent="0.25">
      <c r="B14" s="6" t="s">
        <v>3</v>
      </c>
      <c r="C14" s="8">
        <v>45071322</v>
      </c>
      <c r="D14" s="8">
        <v>76696734</v>
      </c>
      <c r="E14" s="19">
        <f>+C14*30/100</f>
        <v>13521396.6</v>
      </c>
      <c r="F14" s="19">
        <v>14018578</v>
      </c>
      <c r="G14" s="8"/>
      <c r="H14" s="8">
        <v>11902561.110000005</v>
      </c>
      <c r="I14" s="8"/>
      <c r="J14" s="13">
        <f>IF(ISERROR(+G14/E14)=TRUE,0,++G14/E14)</f>
        <v>0</v>
      </c>
      <c r="K14" s="13">
        <f t="shared" ref="K14:K52" si="0">IF(ISERROR(+H14/E14)=TRUE,0,++H14/E14)</f>
        <v>0.88027601453536286</v>
      </c>
      <c r="L14" s="13">
        <f t="shared" ref="L14:L52" si="1">IF(ISERROR(+I14/E14)=TRUE,0,++I14/E14)</f>
        <v>0</v>
      </c>
      <c r="M14" s="16">
        <f>+D14-H14</f>
        <v>64794172.889999993</v>
      </c>
    </row>
    <row r="15" spans="2:13" ht="20.100000000000001" customHeight="1" x14ac:dyDescent="0.25">
      <c r="B15" s="7" t="s">
        <v>4</v>
      </c>
      <c r="C15" s="9">
        <v>1446061</v>
      </c>
      <c r="D15" s="9">
        <v>2839121</v>
      </c>
      <c r="E15" s="20">
        <f t="shared" ref="E15:E51" si="2">+C15*30/100</f>
        <v>433818.3</v>
      </c>
      <c r="F15" s="24">
        <v>855832</v>
      </c>
      <c r="G15" s="9"/>
      <c r="H15" s="9">
        <v>276764.53999999998</v>
      </c>
      <c r="I15" s="9"/>
      <c r="J15" s="14">
        <f t="shared" ref="J15:J52" si="3">IF(ISERROR(+G15/E15)=TRUE,0,++G15/E15)</f>
        <v>0</v>
      </c>
      <c r="K15" s="14">
        <f t="shared" si="0"/>
        <v>0.63797340960489679</v>
      </c>
      <c r="L15" s="14">
        <f t="shared" si="1"/>
        <v>0</v>
      </c>
      <c r="M15" s="17">
        <f t="shared" ref="M15:M48" si="4">+D15-H15</f>
        <v>2562356.46</v>
      </c>
    </row>
    <row r="16" spans="2:13" ht="20.100000000000001" customHeight="1" x14ac:dyDescent="0.25">
      <c r="B16" s="7" t="s">
        <v>51</v>
      </c>
      <c r="C16" s="9">
        <v>12124454</v>
      </c>
      <c r="D16" s="9">
        <v>12396426</v>
      </c>
      <c r="E16" s="20">
        <f t="shared" si="2"/>
        <v>3637336.2</v>
      </c>
      <c r="F16" s="24">
        <v>2156378</v>
      </c>
      <c r="G16" s="9"/>
      <c r="H16" s="9">
        <v>1407214.64</v>
      </c>
      <c r="I16" s="9"/>
      <c r="J16" s="14">
        <f t="shared" si="3"/>
        <v>0</v>
      </c>
      <c r="K16" s="14">
        <f t="shared" si="0"/>
        <v>0.38688055286173434</v>
      </c>
      <c r="L16" s="14">
        <f t="shared" si="1"/>
        <v>0</v>
      </c>
      <c r="M16" s="17">
        <f t="shared" si="4"/>
        <v>10989211.359999999</v>
      </c>
    </row>
    <row r="17" spans="2:13" ht="20.100000000000001" customHeight="1" x14ac:dyDescent="0.25">
      <c r="B17" s="7" t="s">
        <v>5</v>
      </c>
      <c r="C17" s="9">
        <v>19416779</v>
      </c>
      <c r="D17" s="9">
        <v>20928086</v>
      </c>
      <c r="E17" s="20">
        <f t="shared" si="2"/>
        <v>5825033.7000000002</v>
      </c>
      <c r="F17" s="24">
        <v>6158467</v>
      </c>
      <c r="G17" s="9"/>
      <c r="H17" s="9">
        <v>4316223.87</v>
      </c>
      <c r="I17" s="9"/>
      <c r="J17" s="14">
        <f t="shared" si="3"/>
        <v>0</v>
      </c>
      <c r="K17" s="14">
        <f t="shared" si="0"/>
        <v>0.74097835176472882</v>
      </c>
      <c r="L17" s="14">
        <f t="shared" si="1"/>
        <v>0</v>
      </c>
      <c r="M17" s="17">
        <f t="shared" si="4"/>
        <v>16611862.129999999</v>
      </c>
    </row>
    <row r="18" spans="2:13" ht="20.100000000000001" customHeight="1" x14ac:dyDescent="0.25">
      <c r="B18" s="7" t="s">
        <v>6</v>
      </c>
      <c r="C18" s="9">
        <v>3255917</v>
      </c>
      <c r="D18" s="9">
        <v>4611964</v>
      </c>
      <c r="E18" s="20">
        <f t="shared" si="2"/>
        <v>976775.1</v>
      </c>
      <c r="F18" s="24">
        <v>115005</v>
      </c>
      <c r="G18" s="9"/>
      <c r="H18" s="9">
        <v>113997.08</v>
      </c>
      <c r="I18" s="9"/>
      <c r="J18" s="14">
        <f t="shared" si="3"/>
        <v>0</v>
      </c>
      <c r="K18" s="14">
        <f t="shared" si="0"/>
        <v>0.1167076023948604</v>
      </c>
      <c r="L18" s="14">
        <f t="shared" si="1"/>
        <v>0</v>
      </c>
      <c r="M18" s="17">
        <f t="shared" si="4"/>
        <v>4497966.92</v>
      </c>
    </row>
    <row r="19" spans="2:13" ht="20.100000000000001" customHeight="1" x14ac:dyDescent="0.25">
      <c r="B19" s="7" t="s">
        <v>7</v>
      </c>
      <c r="C19" s="9">
        <v>26303233</v>
      </c>
      <c r="D19" s="9">
        <v>28767543</v>
      </c>
      <c r="E19" s="20">
        <f t="shared" si="2"/>
        <v>7890969.9000000004</v>
      </c>
      <c r="F19" s="24">
        <v>6143783</v>
      </c>
      <c r="G19" s="9"/>
      <c r="H19" s="9">
        <v>3787704.4600000009</v>
      </c>
      <c r="I19" s="9"/>
      <c r="J19" s="14">
        <f t="shared" si="3"/>
        <v>0</v>
      </c>
      <c r="K19" s="14">
        <f t="shared" si="0"/>
        <v>0.4800049306993302</v>
      </c>
      <c r="L19" s="14">
        <f t="shared" si="1"/>
        <v>0</v>
      </c>
      <c r="M19" s="17">
        <f t="shared" si="4"/>
        <v>24979838.539999999</v>
      </c>
    </row>
    <row r="20" spans="2:13" ht="20.100000000000001" customHeight="1" x14ac:dyDescent="0.25">
      <c r="B20" s="7" t="s">
        <v>8</v>
      </c>
      <c r="C20" s="9">
        <v>24000000</v>
      </c>
      <c r="D20" s="9">
        <v>25136860</v>
      </c>
      <c r="E20" s="20">
        <f t="shared" si="2"/>
        <v>7200000</v>
      </c>
      <c r="F20" s="24">
        <v>7680607</v>
      </c>
      <c r="G20" s="9"/>
      <c r="H20" s="9">
        <v>4598159.3200000012</v>
      </c>
      <c r="I20" s="9"/>
      <c r="J20" s="14">
        <f t="shared" si="3"/>
        <v>0</v>
      </c>
      <c r="K20" s="14">
        <f t="shared" si="0"/>
        <v>0.63863323888888901</v>
      </c>
      <c r="L20" s="14">
        <f t="shared" si="1"/>
        <v>0</v>
      </c>
      <c r="M20" s="17">
        <f t="shared" si="4"/>
        <v>20538700.68</v>
      </c>
    </row>
    <row r="21" spans="2:13" ht="20.100000000000001" customHeight="1" x14ac:dyDescent="0.25">
      <c r="B21" s="7" t="s">
        <v>9</v>
      </c>
      <c r="C21" s="9">
        <v>7200000</v>
      </c>
      <c r="D21" s="9">
        <v>7402671</v>
      </c>
      <c r="E21" s="20">
        <f t="shared" si="2"/>
        <v>2160000</v>
      </c>
      <c r="F21" s="24">
        <v>1657952</v>
      </c>
      <c r="G21" s="9"/>
      <c r="H21" s="9">
        <v>1128952.3599999999</v>
      </c>
      <c r="I21" s="9"/>
      <c r="J21" s="14">
        <f t="shared" si="3"/>
        <v>0</v>
      </c>
      <c r="K21" s="14">
        <f t="shared" si="0"/>
        <v>0.52266312962962957</v>
      </c>
      <c r="L21" s="14">
        <f t="shared" si="1"/>
        <v>0</v>
      </c>
      <c r="M21" s="17">
        <f t="shared" si="4"/>
        <v>6273718.6400000006</v>
      </c>
    </row>
    <row r="22" spans="2:13" ht="20.100000000000001" customHeight="1" x14ac:dyDescent="0.25">
      <c r="B22" s="7" t="s">
        <v>10</v>
      </c>
      <c r="C22" s="9">
        <v>16000000</v>
      </c>
      <c r="D22" s="9">
        <v>16566572</v>
      </c>
      <c r="E22" s="20">
        <f t="shared" si="2"/>
        <v>4800000</v>
      </c>
      <c r="F22" s="24">
        <v>3377073</v>
      </c>
      <c r="G22" s="9"/>
      <c r="H22" s="9">
        <v>3065851.1500000004</v>
      </c>
      <c r="I22" s="9"/>
      <c r="J22" s="14">
        <f t="shared" si="3"/>
        <v>0</v>
      </c>
      <c r="K22" s="14">
        <f t="shared" si="0"/>
        <v>0.6387189895833334</v>
      </c>
      <c r="L22" s="14">
        <f t="shared" si="1"/>
        <v>0</v>
      </c>
      <c r="M22" s="17">
        <f t="shared" si="4"/>
        <v>13500720.85</v>
      </c>
    </row>
    <row r="23" spans="2:13" ht="20.100000000000001" customHeight="1" x14ac:dyDescent="0.25">
      <c r="B23" s="7" t="s">
        <v>11</v>
      </c>
      <c r="C23" s="9">
        <v>5116146</v>
      </c>
      <c r="D23" s="9">
        <v>7127338</v>
      </c>
      <c r="E23" s="20">
        <f t="shared" si="2"/>
        <v>1534843.8</v>
      </c>
      <c r="F23" s="24">
        <v>919610</v>
      </c>
      <c r="G23" s="9"/>
      <c r="H23" s="9">
        <v>540038.67000000004</v>
      </c>
      <c r="I23" s="9"/>
      <c r="J23" s="14">
        <f t="shared" si="3"/>
        <v>0</v>
      </c>
      <c r="K23" s="14">
        <f t="shared" si="0"/>
        <v>0.35185252727345939</v>
      </c>
      <c r="L23" s="14">
        <f t="shared" si="1"/>
        <v>0</v>
      </c>
      <c r="M23" s="17">
        <f t="shared" si="4"/>
        <v>6587299.3300000001</v>
      </c>
    </row>
    <row r="24" spans="2:13" ht="20.100000000000001" customHeight="1" x14ac:dyDescent="0.25">
      <c r="B24" s="7" t="s">
        <v>12</v>
      </c>
      <c r="C24" s="9">
        <v>7037300</v>
      </c>
      <c r="D24" s="9">
        <v>8535844</v>
      </c>
      <c r="E24" s="20">
        <f t="shared" si="2"/>
        <v>2111190</v>
      </c>
      <c r="F24" s="24">
        <v>782665</v>
      </c>
      <c r="G24" s="9"/>
      <c r="H24" s="9">
        <v>360246.61</v>
      </c>
      <c r="I24" s="9"/>
      <c r="J24" s="14">
        <f t="shared" si="3"/>
        <v>0</v>
      </c>
      <c r="K24" s="14">
        <f t="shared" si="0"/>
        <v>0.17063675462653763</v>
      </c>
      <c r="L24" s="14">
        <f t="shared" si="1"/>
        <v>0</v>
      </c>
      <c r="M24" s="17">
        <f t="shared" si="4"/>
        <v>8175597.3899999997</v>
      </c>
    </row>
    <row r="25" spans="2:13" ht="20.100000000000001" customHeight="1" x14ac:dyDescent="0.25">
      <c r="B25" s="7" t="s">
        <v>13</v>
      </c>
      <c r="C25" s="9">
        <v>23771601</v>
      </c>
      <c r="D25" s="9">
        <v>24679478</v>
      </c>
      <c r="E25" s="20">
        <f t="shared" si="2"/>
        <v>7131480.2999999998</v>
      </c>
      <c r="F25" s="24">
        <v>2219180</v>
      </c>
      <c r="G25" s="9"/>
      <c r="H25" s="9">
        <v>1800519.58</v>
      </c>
      <c r="I25" s="9"/>
      <c r="J25" s="14">
        <f t="shared" si="3"/>
        <v>0</v>
      </c>
      <c r="K25" s="14">
        <f t="shared" si="0"/>
        <v>0.25247487257308976</v>
      </c>
      <c r="L25" s="14">
        <f t="shared" si="1"/>
        <v>0</v>
      </c>
      <c r="M25" s="17">
        <f t="shared" si="4"/>
        <v>22878958.420000002</v>
      </c>
    </row>
    <row r="26" spans="2:13" ht="20.100000000000001" customHeight="1" x14ac:dyDescent="0.25">
      <c r="B26" s="7" t="s">
        <v>14</v>
      </c>
      <c r="C26" s="9">
        <v>4607070</v>
      </c>
      <c r="D26" s="9">
        <v>5484888</v>
      </c>
      <c r="E26" s="20">
        <f t="shared" si="2"/>
        <v>1382121</v>
      </c>
      <c r="F26" s="24">
        <v>1015747</v>
      </c>
      <c r="G26" s="9"/>
      <c r="H26" s="9">
        <v>575482.38</v>
      </c>
      <c r="I26" s="9"/>
      <c r="J26" s="14">
        <f t="shared" si="3"/>
        <v>0</v>
      </c>
      <c r="K26" s="14">
        <f t="shared" si="0"/>
        <v>0.41637626517504617</v>
      </c>
      <c r="L26" s="14">
        <f t="shared" si="1"/>
        <v>0</v>
      </c>
      <c r="M26" s="17">
        <f t="shared" si="4"/>
        <v>4909405.62</v>
      </c>
    </row>
    <row r="27" spans="2:13" ht="20.100000000000001" customHeight="1" x14ac:dyDescent="0.25">
      <c r="B27" s="7" t="s">
        <v>15</v>
      </c>
      <c r="C27" s="9">
        <v>10665000</v>
      </c>
      <c r="D27" s="9">
        <v>12398205</v>
      </c>
      <c r="E27" s="20">
        <f t="shared" si="2"/>
        <v>3199500</v>
      </c>
      <c r="F27" s="24">
        <v>758981</v>
      </c>
      <c r="G27" s="9"/>
      <c r="H27" s="9">
        <v>372823.19999999995</v>
      </c>
      <c r="I27" s="9"/>
      <c r="J27" s="14">
        <f t="shared" si="3"/>
        <v>0</v>
      </c>
      <c r="K27" s="14">
        <f t="shared" si="0"/>
        <v>0.11652545710267227</v>
      </c>
      <c r="L27" s="14">
        <f t="shared" si="1"/>
        <v>0</v>
      </c>
      <c r="M27" s="17">
        <f t="shared" si="4"/>
        <v>12025381.800000001</v>
      </c>
    </row>
    <row r="28" spans="2:13" ht="20.100000000000001" customHeight="1" x14ac:dyDescent="0.25">
      <c r="B28" s="7" t="s">
        <v>16</v>
      </c>
      <c r="C28" s="9">
        <v>6211107</v>
      </c>
      <c r="D28" s="9">
        <v>7219781</v>
      </c>
      <c r="E28" s="20">
        <f t="shared" si="2"/>
        <v>1863332.1</v>
      </c>
      <c r="F28" s="24">
        <v>1732798</v>
      </c>
      <c r="G28" s="9"/>
      <c r="H28" s="9">
        <v>833546.2</v>
      </c>
      <c r="I28" s="9"/>
      <c r="J28" s="14">
        <f t="shared" si="3"/>
        <v>0</v>
      </c>
      <c r="K28" s="14">
        <f t="shared" si="0"/>
        <v>0.44734172722082122</v>
      </c>
      <c r="L28" s="14">
        <f t="shared" si="1"/>
        <v>0</v>
      </c>
      <c r="M28" s="17">
        <f t="shared" si="4"/>
        <v>6386234.7999999998</v>
      </c>
    </row>
    <row r="29" spans="2:13" ht="20.100000000000001" customHeight="1" x14ac:dyDescent="0.25">
      <c r="B29" s="7" t="s">
        <v>17</v>
      </c>
      <c r="C29" s="9">
        <v>45000000</v>
      </c>
      <c r="D29" s="9">
        <v>47602781</v>
      </c>
      <c r="E29" s="20">
        <f t="shared" si="2"/>
        <v>13500000</v>
      </c>
      <c r="F29" s="24">
        <v>7223433</v>
      </c>
      <c r="G29" s="9"/>
      <c r="H29" s="9">
        <v>3275565.97</v>
      </c>
      <c r="I29" s="9"/>
      <c r="J29" s="14">
        <f t="shared" si="3"/>
        <v>0</v>
      </c>
      <c r="K29" s="14">
        <f t="shared" si="0"/>
        <v>0.24263451629629632</v>
      </c>
      <c r="L29" s="14">
        <f t="shared" si="1"/>
        <v>0</v>
      </c>
      <c r="M29" s="17">
        <f t="shared" si="4"/>
        <v>44327215.030000001</v>
      </c>
    </row>
    <row r="30" spans="2:13" ht="20.100000000000001" customHeight="1" x14ac:dyDescent="0.25">
      <c r="B30" s="7" t="s">
        <v>18</v>
      </c>
      <c r="C30" s="9">
        <v>17240662</v>
      </c>
      <c r="D30" s="9">
        <v>18347861</v>
      </c>
      <c r="E30" s="20">
        <f t="shared" si="2"/>
        <v>5172198.5999999996</v>
      </c>
      <c r="F30" s="24">
        <v>2129654</v>
      </c>
      <c r="G30" s="9"/>
      <c r="H30" s="9">
        <v>1451958.5799999996</v>
      </c>
      <c r="I30" s="9"/>
      <c r="J30" s="14">
        <f t="shared" si="3"/>
        <v>0</v>
      </c>
      <c r="K30" s="14">
        <f t="shared" si="0"/>
        <v>0.28072367136095661</v>
      </c>
      <c r="L30" s="14">
        <f t="shared" si="1"/>
        <v>0</v>
      </c>
      <c r="M30" s="17">
        <f t="shared" si="4"/>
        <v>16895902.420000002</v>
      </c>
    </row>
    <row r="31" spans="2:13" ht="20.100000000000001" customHeight="1" x14ac:dyDescent="0.25">
      <c r="B31" s="7" t="s">
        <v>19</v>
      </c>
      <c r="C31" s="9">
        <v>8775387</v>
      </c>
      <c r="D31" s="9">
        <v>8787472</v>
      </c>
      <c r="E31" s="20">
        <f t="shared" si="2"/>
        <v>2632616.1</v>
      </c>
      <c r="F31" s="24">
        <v>2259399</v>
      </c>
      <c r="G31" s="9"/>
      <c r="H31" s="9">
        <v>1837795.44</v>
      </c>
      <c r="I31" s="9"/>
      <c r="J31" s="14">
        <f t="shared" si="3"/>
        <v>0</v>
      </c>
      <c r="K31" s="14">
        <f t="shared" si="0"/>
        <v>0.69808713849315129</v>
      </c>
      <c r="L31" s="14">
        <f t="shared" si="1"/>
        <v>0</v>
      </c>
      <c r="M31" s="17">
        <f t="shared" si="4"/>
        <v>6949676.5600000005</v>
      </c>
    </row>
    <row r="32" spans="2:13" ht="20.100000000000001" customHeight="1" x14ac:dyDescent="0.25">
      <c r="B32" s="7" t="s">
        <v>20</v>
      </c>
      <c r="C32" s="9">
        <v>10096174</v>
      </c>
      <c r="D32" s="9">
        <v>10885036</v>
      </c>
      <c r="E32" s="20">
        <f t="shared" si="2"/>
        <v>3028852.2</v>
      </c>
      <c r="F32" s="24">
        <v>1927405</v>
      </c>
      <c r="G32" s="9"/>
      <c r="H32" s="9">
        <v>1478218.49</v>
      </c>
      <c r="I32" s="9"/>
      <c r="J32" s="14">
        <f t="shared" si="3"/>
        <v>0</v>
      </c>
      <c r="K32" s="14">
        <f t="shared" si="0"/>
        <v>0.48804576532324684</v>
      </c>
      <c r="L32" s="14">
        <f t="shared" si="1"/>
        <v>0</v>
      </c>
      <c r="M32" s="17">
        <f t="shared" si="4"/>
        <v>9406817.5099999998</v>
      </c>
    </row>
    <row r="33" spans="2:13" ht="20.100000000000001" customHeight="1" x14ac:dyDescent="0.25">
      <c r="B33" s="7" t="s">
        <v>21</v>
      </c>
      <c r="C33" s="9">
        <v>4633802</v>
      </c>
      <c r="D33" s="9">
        <v>4669558</v>
      </c>
      <c r="E33" s="20">
        <f t="shared" si="2"/>
        <v>1390140.6</v>
      </c>
      <c r="F33" s="24">
        <v>573379</v>
      </c>
      <c r="G33" s="9"/>
      <c r="H33" s="9">
        <v>219072.58</v>
      </c>
      <c r="I33" s="9"/>
      <c r="J33" s="14">
        <f t="shared" si="3"/>
        <v>0</v>
      </c>
      <c r="K33" s="14">
        <f t="shared" si="0"/>
        <v>0.15759023223981802</v>
      </c>
      <c r="L33" s="14">
        <f t="shared" si="1"/>
        <v>0</v>
      </c>
      <c r="M33" s="17">
        <f t="shared" si="4"/>
        <v>4450485.42</v>
      </c>
    </row>
    <row r="34" spans="2:13" ht="20.100000000000001" customHeight="1" x14ac:dyDescent="0.25">
      <c r="B34" s="7" t="s">
        <v>22</v>
      </c>
      <c r="C34" s="9">
        <v>3060000</v>
      </c>
      <c r="D34" s="9">
        <v>4141718</v>
      </c>
      <c r="E34" s="20">
        <f t="shared" si="2"/>
        <v>918000</v>
      </c>
      <c r="F34" s="24">
        <v>1145283</v>
      </c>
      <c r="G34" s="9"/>
      <c r="H34" s="9">
        <v>495804.43</v>
      </c>
      <c r="I34" s="9"/>
      <c r="J34" s="14">
        <f t="shared" si="3"/>
        <v>0</v>
      </c>
      <c r="K34" s="14">
        <f t="shared" si="0"/>
        <v>0.54009197167755996</v>
      </c>
      <c r="L34" s="14">
        <f t="shared" si="1"/>
        <v>0</v>
      </c>
      <c r="M34" s="17">
        <f t="shared" si="4"/>
        <v>3645913.57</v>
      </c>
    </row>
    <row r="35" spans="2:13" ht="20.100000000000001" customHeight="1" x14ac:dyDescent="0.25">
      <c r="B35" s="7" t="s">
        <v>23</v>
      </c>
      <c r="C35" s="9">
        <v>8874500</v>
      </c>
      <c r="D35" s="9">
        <v>9439157</v>
      </c>
      <c r="E35" s="20">
        <f t="shared" si="2"/>
        <v>2662350</v>
      </c>
      <c r="F35" s="24">
        <v>1794951</v>
      </c>
      <c r="G35" s="9"/>
      <c r="H35" s="9">
        <v>956302.85</v>
      </c>
      <c r="I35" s="9"/>
      <c r="J35" s="14">
        <f t="shared" si="3"/>
        <v>0</v>
      </c>
      <c r="K35" s="14">
        <f t="shared" si="0"/>
        <v>0.35919501568163464</v>
      </c>
      <c r="L35" s="14">
        <f t="shared" si="1"/>
        <v>0</v>
      </c>
      <c r="M35" s="17">
        <f t="shared" si="4"/>
        <v>8482854.1500000004</v>
      </c>
    </row>
    <row r="36" spans="2:13" ht="20.100000000000001" customHeight="1" x14ac:dyDescent="0.25">
      <c r="B36" s="7" t="s">
        <v>24</v>
      </c>
      <c r="C36" s="9">
        <v>5931765</v>
      </c>
      <c r="D36" s="9">
        <v>5334901</v>
      </c>
      <c r="E36" s="20">
        <f t="shared" si="2"/>
        <v>1779529.5</v>
      </c>
      <c r="F36" s="24">
        <v>426519</v>
      </c>
      <c r="G36" s="9"/>
      <c r="H36" s="9">
        <v>177235.94</v>
      </c>
      <c r="I36" s="9"/>
      <c r="J36" s="14">
        <f t="shared" si="3"/>
        <v>0</v>
      </c>
      <c r="K36" s="14">
        <f t="shared" si="0"/>
        <v>9.9597078890796692E-2</v>
      </c>
      <c r="L36" s="14">
        <f t="shared" si="1"/>
        <v>0</v>
      </c>
      <c r="M36" s="17">
        <f t="shared" si="4"/>
        <v>5157665.0599999996</v>
      </c>
    </row>
    <row r="37" spans="2:13" ht="20.100000000000001" customHeight="1" x14ac:dyDescent="0.25">
      <c r="B37" s="7" t="s">
        <v>25</v>
      </c>
      <c r="C37" s="9">
        <v>2907000</v>
      </c>
      <c r="D37" s="9">
        <v>3338213</v>
      </c>
      <c r="E37" s="20">
        <f t="shared" si="2"/>
        <v>872100</v>
      </c>
      <c r="F37" s="24">
        <v>437430</v>
      </c>
      <c r="G37" s="9"/>
      <c r="H37" s="9">
        <v>351797.31</v>
      </c>
      <c r="I37" s="9"/>
      <c r="J37" s="14">
        <f t="shared" si="3"/>
        <v>0</v>
      </c>
      <c r="K37" s="14">
        <f t="shared" si="0"/>
        <v>0.40339102167182661</v>
      </c>
      <c r="L37" s="14">
        <f t="shared" si="1"/>
        <v>0</v>
      </c>
      <c r="M37" s="17">
        <f t="shared" si="4"/>
        <v>2986415.69</v>
      </c>
    </row>
    <row r="38" spans="2:13" ht="20.100000000000001" customHeight="1" x14ac:dyDescent="0.25">
      <c r="B38" s="7" t="s">
        <v>26</v>
      </c>
      <c r="C38" s="9">
        <v>2787507</v>
      </c>
      <c r="D38" s="9">
        <v>2787507</v>
      </c>
      <c r="E38" s="20">
        <f t="shared" si="2"/>
        <v>836252.1</v>
      </c>
      <c r="F38" s="24">
        <v>642420</v>
      </c>
      <c r="G38" s="9"/>
      <c r="H38" s="9">
        <v>340936.98</v>
      </c>
      <c r="I38" s="9"/>
      <c r="J38" s="14">
        <f t="shared" si="3"/>
        <v>0</v>
      </c>
      <c r="K38" s="14">
        <f t="shared" si="0"/>
        <v>0.407696411165963</v>
      </c>
      <c r="L38" s="14">
        <f t="shared" si="1"/>
        <v>0</v>
      </c>
      <c r="M38" s="17">
        <f t="shared" si="4"/>
        <v>2446570.02</v>
      </c>
    </row>
    <row r="39" spans="2:13" ht="20.100000000000001" customHeight="1" x14ac:dyDescent="0.25">
      <c r="B39" s="7" t="s">
        <v>27</v>
      </c>
      <c r="C39" s="9">
        <v>3449024</v>
      </c>
      <c r="D39" s="9">
        <v>3989206</v>
      </c>
      <c r="E39" s="20">
        <f t="shared" si="2"/>
        <v>1034707.2</v>
      </c>
      <c r="F39" s="24">
        <v>629737</v>
      </c>
      <c r="G39" s="9"/>
      <c r="H39" s="9">
        <v>500364.6</v>
      </c>
      <c r="I39" s="9"/>
      <c r="J39" s="14">
        <f t="shared" si="3"/>
        <v>0</v>
      </c>
      <c r="K39" s="14">
        <f t="shared" si="0"/>
        <v>0.48358086229611624</v>
      </c>
      <c r="L39" s="14">
        <f t="shared" si="1"/>
        <v>0</v>
      </c>
      <c r="M39" s="17">
        <f t="shared" si="4"/>
        <v>3488841.4</v>
      </c>
    </row>
    <row r="40" spans="2:13" ht="20.100000000000001" customHeight="1" x14ac:dyDescent="0.25">
      <c r="B40" s="7" t="s">
        <v>28</v>
      </c>
      <c r="C40" s="9">
        <v>3128480</v>
      </c>
      <c r="D40" s="9">
        <v>4493626</v>
      </c>
      <c r="E40" s="20">
        <f t="shared" si="2"/>
        <v>938544</v>
      </c>
      <c r="F40" s="24">
        <v>2025142</v>
      </c>
      <c r="G40" s="9"/>
      <c r="H40" s="9">
        <v>1795521.4200000002</v>
      </c>
      <c r="I40" s="9"/>
      <c r="J40" s="14">
        <f t="shared" si="3"/>
        <v>0</v>
      </c>
      <c r="K40" s="14">
        <f t="shared" si="0"/>
        <v>1.9130924282718766</v>
      </c>
      <c r="L40" s="14">
        <f t="shared" si="1"/>
        <v>0</v>
      </c>
      <c r="M40" s="17">
        <f t="shared" si="4"/>
        <v>2698104.58</v>
      </c>
    </row>
    <row r="41" spans="2:13" ht="20.100000000000001" customHeight="1" x14ac:dyDescent="0.25">
      <c r="B41" s="7" t="s">
        <v>29</v>
      </c>
      <c r="C41" s="9">
        <v>2759807</v>
      </c>
      <c r="D41" s="9">
        <v>2821267</v>
      </c>
      <c r="E41" s="20">
        <f t="shared" si="2"/>
        <v>827942.1</v>
      </c>
      <c r="F41" s="24">
        <v>309157</v>
      </c>
      <c r="G41" s="9"/>
      <c r="H41" s="9">
        <v>260312.04</v>
      </c>
      <c r="I41" s="9"/>
      <c r="J41" s="14">
        <f t="shared" si="3"/>
        <v>0</v>
      </c>
      <c r="K41" s="14">
        <f t="shared" si="0"/>
        <v>0.31440850755143385</v>
      </c>
      <c r="L41" s="14">
        <f t="shared" si="1"/>
        <v>0</v>
      </c>
      <c r="M41" s="17">
        <f t="shared" si="4"/>
        <v>2560954.96</v>
      </c>
    </row>
    <row r="42" spans="2:13" ht="20.100000000000001" customHeight="1" x14ac:dyDescent="0.25">
      <c r="B42" s="7" t="s">
        <v>30</v>
      </c>
      <c r="C42" s="9">
        <v>3389646</v>
      </c>
      <c r="D42" s="9">
        <v>3674815</v>
      </c>
      <c r="E42" s="20">
        <f t="shared" si="2"/>
        <v>1016893.8</v>
      </c>
      <c r="F42" s="24">
        <v>940738</v>
      </c>
      <c r="G42" s="9"/>
      <c r="H42" s="9">
        <v>459235.4</v>
      </c>
      <c r="I42" s="9"/>
      <c r="J42" s="14">
        <f t="shared" si="3"/>
        <v>0</v>
      </c>
      <c r="K42" s="14">
        <f t="shared" si="0"/>
        <v>0.45160605758438099</v>
      </c>
      <c r="L42" s="14">
        <f t="shared" si="1"/>
        <v>0</v>
      </c>
      <c r="M42" s="17">
        <f t="shared" si="4"/>
        <v>3215579.6</v>
      </c>
    </row>
    <row r="43" spans="2:13" ht="20.100000000000001" customHeight="1" x14ac:dyDescent="0.25">
      <c r="B43" s="7" t="s">
        <v>31</v>
      </c>
      <c r="C43" s="9">
        <v>2992486</v>
      </c>
      <c r="D43" s="9">
        <v>3262886</v>
      </c>
      <c r="E43" s="20">
        <f t="shared" si="2"/>
        <v>897745.8</v>
      </c>
      <c r="F43" s="24">
        <v>112550</v>
      </c>
      <c r="G43" s="9"/>
      <c r="H43" s="9">
        <v>103150</v>
      </c>
      <c r="I43" s="9"/>
      <c r="J43" s="14">
        <f t="shared" si="3"/>
        <v>0</v>
      </c>
      <c r="K43" s="14">
        <f t="shared" si="0"/>
        <v>0.11489889454230807</v>
      </c>
      <c r="L43" s="14">
        <f t="shared" si="1"/>
        <v>0</v>
      </c>
      <c r="M43" s="17">
        <f t="shared" si="4"/>
        <v>3159736</v>
      </c>
    </row>
    <row r="44" spans="2:13" ht="20.100000000000001" customHeight="1" x14ac:dyDescent="0.25">
      <c r="B44" s="7" t="s">
        <v>32</v>
      </c>
      <c r="C44" s="9">
        <v>6591241</v>
      </c>
      <c r="D44" s="9">
        <v>6858244</v>
      </c>
      <c r="E44" s="20">
        <f t="shared" si="2"/>
        <v>1977372.3</v>
      </c>
      <c r="F44" s="24">
        <v>1027569</v>
      </c>
      <c r="G44" s="9"/>
      <c r="H44" s="9">
        <v>684030.67</v>
      </c>
      <c r="I44" s="9"/>
      <c r="J44" s="14">
        <f t="shared" si="3"/>
        <v>0</v>
      </c>
      <c r="K44" s="14">
        <f t="shared" si="0"/>
        <v>0.34592912523352332</v>
      </c>
      <c r="L44" s="14">
        <f t="shared" si="1"/>
        <v>0</v>
      </c>
      <c r="M44" s="17">
        <f t="shared" si="4"/>
        <v>6174213.3300000001</v>
      </c>
    </row>
    <row r="45" spans="2:13" ht="20.100000000000001" customHeight="1" x14ac:dyDescent="0.25">
      <c r="B45" s="7" t="s">
        <v>33</v>
      </c>
      <c r="C45" s="9">
        <v>5523041</v>
      </c>
      <c r="D45" s="9">
        <v>5997734</v>
      </c>
      <c r="E45" s="20">
        <f t="shared" si="2"/>
        <v>1656912.3</v>
      </c>
      <c r="F45" s="24">
        <v>1450058</v>
      </c>
      <c r="G45" s="9"/>
      <c r="H45" s="9">
        <v>1107107.03</v>
      </c>
      <c r="I45" s="9"/>
      <c r="J45" s="14">
        <f t="shared" si="3"/>
        <v>0</v>
      </c>
      <c r="K45" s="14">
        <f t="shared" si="0"/>
        <v>0.66817479114615785</v>
      </c>
      <c r="L45" s="14">
        <f t="shared" si="1"/>
        <v>0</v>
      </c>
      <c r="M45" s="17">
        <f t="shared" si="4"/>
        <v>4890626.97</v>
      </c>
    </row>
    <row r="46" spans="2:13" ht="20.100000000000001" customHeight="1" x14ac:dyDescent="0.25">
      <c r="B46" s="7" t="s">
        <v>34</v>
      </c>
      <c r="C46" s="9">
        <v>3498843</v>
      </c>
      <c r="D46" s="9">
        <v>4089212</v>
      </c>
      <c r="E46" s="20">
        <f t="shared" si="2"/>
        <v>1049652.8999999999</v>
      </c>
      <c r="F46" s="24">
        <v>1045612</v>
      </c>
      <c r="G46" s="9"/>
      <c r="H46" s="9">
        <v>522688.11999999994</v>
      </c>
      <c r="I46" s="9"/>
      <c r="J46" s="14">
        <f t="shared" si="3"/>
        <v>0</v>
      </c>
      <c r="K46" s="14">
        <f t="shared" si="0"/>
        <v>0.49796282180518908</v>
      </c>
      <c r="L46" s="14">
        <f t="shared" si="1"/>
        <v>0</v>
      </c>
      <c r="M46" s="17">
        <f t="shared" si="4"/>
        <v>3566523.88</v>
      </c>
    </row>
    <row r="47" spans="2:13" ht="20.100000000000001" customHeight="1" x14ac:dyDescent="0.25">
      <c r="B47" s="7" t="s">
        <v>35</v>
      </c>
      <c r="C47" s="9">
        <v>120000</v>
      </c>
      <c r="D47" s="9">
        <v>3178852</v>
      </c>
      <c r="E47" s="20">
        <f t="shared" si="2"/>
        <v>36000</v>
      </c>
      <c r="F47" s="24">
        <v>601819</v>
      </c>
      <c r="G47" s="9"/>
      <c r="H47" s="9">
        <v>343877.82999999996</v>
      </c>
      <c r="I47" s="9"/>
      <c r="J47" s="14">
        <f t="shared" si="3"/>
        <v>0</v>
      </c>
      <c r="K47" s="14">
        <f t="shared" si="0"/>
        <v>9.5521619444444426</v>
      </c>
      <c r="L47" s="14">
        <f t="shared" si="1"/>
        <v>0</v>
      </c>
      <c r="M47" s="17">
        <f t="shared" si="4"/>
        <v>2834974.17</v>
      </c>
    </row>
    <row r="48" spans="2:13" ht="20.100000000000001" customHeight="1" x14ac:dyDescent="0.25">
      <c r="B48" s="7" t="s">
        <v>36</v>
      </c>
      <c r="C48" s="9">
        <v>100000</v>
      </c>
      <c r="D48" s="9">
        <v>2076159</v>
      </c>
      <c r="E48" s="20">
        <f t="shared" si="2"/>
        <v>30000</v>
      </c>
      <c r="F48" s="24">
        <v>187736</v>
      </c>
      <c r="G48" s="9"/>
      <c r="H48" s="9">
        <v>485.36</v>
      </c>
      <c r="I48" s="9"/>
      <c r="J48" s="14">
        <f t="shared" si="3"/>
        <v>0</v>
      </c>
      <c r="K48" s="14">
        <f t="shared" si="0"/>
        <v>1.6178666666666668E-2</v>
      </c>
      <c r="L48" s="14">
        <f t="shared" si="1"/>
        <v>0</v>
      </c>
      <c r="M48" s="17">
        <f t="shared" si="4"/>
        <v>2075673.64</v>
      </c>
    </row>
    <row r="49" spans="2:13" ht="20.100000000000001" customHeight="1" x14ac:dyDescent="0.25">
      <c r="B49" s="7" t="s">
        <v>59</v>
      </c>
      <c r="C49" s="9">
        <v>6181868</v>
      </c>
      <c r="D49" s="9">
        <v>6185041</v>
      </c>
      <c r="E49" s="20">
        <f t="shared" si="2"/>
        <v>1854560.4</v>
      </c>
      <c r="F49" s="24">
        <v>0</v>
      </c>
      <c r="G49" s="9"/>
      <c r="H49" s="9">
        <v>0</v>
      </c>
      <c r="I49" s="9"/>
      <c r="J49" s="14">
        <f t="shared" ref="J49:J51" si="5">IF(ISERROR(+G49/E49)=TRUE,0,++G49/E49)</f>
        <v>0</v>
      </c>
      <c r="K49" s="14">
        <f t="shared" ref="K49:K51" si="6">IF(ISERROR(+H49/E49)=TRUE,0,++H49/E49)</f>
        <v>0</v>
      </c>
      <c r="L49" s="14">
        <f t="shared" ref="L49:L51" si="7">IF(ISERROR(+I49/E49)=TRUE,0,++I49/E49)</f>
        <v>0</v>
      </c>
      <c r="M49" s="17">
        <f t="shared" ref="M49:M51" si="8">+D49-H49</f>
        <v>6185041</v>
      </c>
    </row>
    <row r="50" spans="2:13" ht="20.100000000000001" customHeight="1" x14ac:dyDescent="0.25">
      <c r="B50" s="7" t="s">
        <v>60</v>
      </c>
      <c r="C50" s="9">
        <v>0</v>
      </c>
      <c r="D50" s="9">
        <v>780000</v>
      </c>
      <c r="E50" s="20">
        <f t="shared" si="2"/>
        <v>0</v>
      </c>
      <c r="F50" s="24">
        <v>91383</v>
      </c>
      <c r="G50" s="9"/>
      <c r="H50" s="9">
        <v>32641</v>
      </c>
      <c r="I50" s="9"/>
      <c r="J50" s="14">
        <f t="shared" si="5"/>
        <v>0</v>
      </c>
      <c r="K50" s="14">
        <f t="shared" si="6"/>
        <v>0</v>
      </c>
      <c r="L50" s="14">
        <f t="shared" si="7"/>
        <v>0</v>
      </c>
      <c r="M50" s="17">
        <f t="shared" si="8"/>
        <v>747359</v>
      </c>
    </row>
    <row r="51" spans="2:13" ht="20.100000000000001" customHeight="1" x14ac:dyDescent="0.25">
      <c r="B51" s="7" t="s">
        <v>61</v>
      </c>
      <c r="C51" s="9">
        <v>0</v>
      </c>
      <c r="D51" s="9">
        <v>997998</v>
      </c>
      <c r="E51" s="20">
        <f t="shared" si="2"/>
        <v>0</v>
      </c>
      <c r="F51" s="24">
        <v>46800</v>
      </c>
      <c r="G51" s="9"/>
      <c r="H51" s="9">
        <v>15600</v>
      </c>
      <c r="I51" s="9"/>
      <c r="J51" s="14">
        <f t="shared" si="5"/>
        <v>0</v>
      </c>
      <c r="K51" s="14">
        <f t="shared" si="6"/>
        <v>0</v>
      </c>
      <c r="L51" s="14">
        <f t="shared" si="7"/>
        <v>0</v>
      </c>
      <c r="M51" s="17">
        <f t="shared" si="8"/>
        <v>982398</v>
      </c>
    </row>
    <row r="52" spans="2:13" ht="23.25" customHeight="1" x14ac:dyDescent="0.25">
      <c r="B52" s="11" t="s">
        <v>39</v>
      </c>
      <c r="C52" s="11">
        <f>SUM(C14:C51)</f>
        <v>359267223</v>
      </c>
      <c r="D52" s="11">
        <f t="shared" ref="D52:H52" si="9">SUM(D14:D51)</f>
        <v>424530755</v>
      </c>
      <c r="E52" s="21">
        <f t="shared" si="9"/>
        <v>107780166.89999998</v>
      </c>
      <c r="F52" s="21">
        <f t="shared" si="9"/>
        <v>76620830</v>
      </c>
      <c r="G52" s="11">
        <f t="shared" si="9"/>
        <v>0</v>
      </c>
      <c r="H52" s="11">
        <f t="shared" si="9"/>
        <v>51489787.210000001</v>
      </c>
      <c r="I52" s="11">
        <f t="shared" ref="I52" si="10">SUM(I14:I48)</f>
        <v>0</v>
      </c>
      <c r="J52" s="15">
        <f t="shared" si="3"/>
        <v>0</v>
      </c>
      <c r="K52" s="15">
        <f t="shared" si="0"/>
        <v>0.47772970381251112</v>
      </c>
      <c r="L52" s="15">
        <f t="shared" si="1"/>
        <v>0</v>
      </c>
      <c r="M52" s="11">
        <f t="shared" ref="M52" si="11">SUM(M14:M51)</f>
        <v>373040967.78999996</v>
      </c>
    </row>
    <row r="54" spans="2:13" x14ac:dyDescent="0.2">
      <c r="B54" s="12" t="s">
        <v>58</v>
      </c>
    </row>
  </sheetData>
  <mergeCells count="11">
    <mergeCell ref="B2:M6"/>
    <mergeCell ref="J11:L11"/>
    <mergeCell ref="J12:L12"/>
    <mergeCell ref="M12:M13"/>
    <mergeCell ref="I12:I13"/>
    <mergeCell ref="B12:B13"/>
    <mergeCell ref="C12:D12"/>
    <mergeCell ref="F12:F13"/>
    <mergeCell ref="G12:G13"/>
    <mergeCell ref="H12:H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M54"/>
  <sheetViews>
    <sheetView showGridLines="0" tabSelected="1" zoomScale="85" zoomScaleNormal="85" workbookViewId="0">
      <selection activeCell="H12" sqref="H12:H13"/>
    </sheetView>
  </sheetViews>
  <sheetFormatPr baseColWidth="10" defaultRowHeight="15" x14ac:dyDescent="0.25"/>
  <cols>
    <col min="1" max="1" width="5.85546875" style="1" customWidth="1"/>
    <col min="2" max="2" width="35.85546875" style="1" customWidth="1"/>
    <col min="3" max="5" width="14.7109375" style="1" customWidth="1"/>
    <col min="6" max="6" width="15.7109375" style="1" customWidth="1"/>
    <col min="7" max="7" width="16.85546875" style="1" hidden="1" customWidth="1"/>
    <col min="8" max="8" width="15.7109375" style="1" customWidth="1"/>
    <col min="9" max="9" width="15.7109375" style="1" hidden="1" customWidth="1"/>
    <col min="10" max="10" width="12.7109375" style="1" hidden="1" customWidth="1"/>
    <col min="11" max="11" width="12.7109375" style="1" customWidth="1"/>
    <col min="12" max="12" width="12.7109375" style="10" hidden="1" customWidth="1"/>
    <col min="13" max="13" width="15.28515625" style="1" bestFit="1" customWidth="1"/>
    <col min="14" max="16384" width="11.42578125" style="1"/>
  </cols>
  <sheetData>
    <row r="2" spans="2:13" ht="15" customHeight="1" x14ac:dyDescent="0.25">
      <c r="B2" s="33" t="s">
        <v>57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2:13" ht="15.75" customHeight="1" x14ac:dyDescent="0.25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2:13" ht="15" customHeight="1" x14ac:dyDescent="0.25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2:13" ht="15" customHeight="1" x14ac:dyDescent="0.25"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2:13" ht="15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8" spans="2:13" ht="15.75" x14ac:dyDescent="0.25">
      <c r="B8" s="2" t="s">
        <v>42</v>
      </c>
    </row>
    <row r="9" spans="2:13" x14ac:dyDescent="0.2">
      <c r="B9" s="3" t="s">
        <v>2</v>
      </c>
    </row>
    <row r="11" spans="2:13" x14ac:dyDescent="0.25">
      <c r="B11" s="4"/>
      <c r="J11" s="39"/>
      <c r="K11" s="39"/>
      <c r="L11" s="39"/>
    </row>
    <row r="12" spans="2:13" s="5" customFormat="1" ht="15" customHeight="1" x14ac:dyDescent="0.25">
      <c r="B12" s="37" t="s">
        <v>1</v>
      </c>
      <c r="C12" s="36" t="s">
        <v>0</v>
      </c>
      <c r="D12" s="36"/>
      <c r="E12" s="34" t="s">
        <v>43</v>
      </c>
      <c r="F12" s="34" t="s">
        <v>44</v>
      </c>
      <c r="G12" s="34" t="s">
        <v>52</v>
      </c>
      <c r="H12" s="34" t="s">
        <v>56</v>
      </c>
      <c r="I12" s="34" t="s">
        <v>53</v>
      </c>
      <c r="J12" s="40" t="s">
        <v>54</v>
      </c>
      <c r="K12" s="40"/>
      <c r="L12" s="40"/>
      <c r="M12" s="31" t="s">
        <v>55</v>
      </c>
    </row>
    <row r="13" spans="2:13" s="5" customFormat="1" ht="40.5" customHeight="1" x14ac:dyDescent="0.25">
      <c r="B13" s="38"/>
      <c r="C13" s="22" t="s">
        <v>38</v>
      </c>
      <c r="D13" s="22" t="s">
        <v>37</v>
      </c>
      <c r="E13" s="35"/>
      <c r="F13" s="35"/>
      <c r="G13" s="35"/>
      <c r="H13" s="35"/>
      <c r="I13" s="35"/>
      <c r="J13" s="22" t="s">
        <v>45</v>
      </c>
      <c r="K13" s="22" t="s">
        <v>46</v>
      </c>
      <c r="L13" s="23" t="s">
        <v>47</v>
      </c>
      <c r="M13" s="32"/>
    </row>
    <row r="14" spans="2:13" ht="20.100000000000001" customHeight="1" x14ac:dyDescent="0.25">
      <c r="B14" s="26" t="s">
        <v>3</v>
      </c>
      <c r="C14" s="26">
        <v>0</v>
      </c>
      <c r="D14" s="26">
        <v>1553882</v>
      </c>
      <c r="E14" s="19">
        <f>+D14*30/100</f>
        <v>466164.6</v>
      </c>
      <c r="F14" s="28">
        <v>0</v>
      </c>
      <c r="G14" s="8"/>
      <c r="H14" s="8">
        <v>0</v>
      </c>
      <c r="I14" s="8"/>
      <c r="J14" s="13">
        <f>IF(ISERROR(+G14/E14)=TRUE,0,++G14/E14)</f>
        <v>0</v>
      </c>
      <c r="K14" s="13">
        <f t="shared" ref="K14:K52" si="0">IF(ISERROR(+H14/E14)=TRUE,0,++H14/E14)</f>
        <v>0</v>
      </c>
      <c r="L14" s="13">
        <f t="shared" ref="L14:L52" si="1">IF(ISERROR(+I14/E14)=TRUE,0,++I14/E14)</f>
        <v>0</v>
      </c>
      <c r="M14" s="16">
        <f>+D14-H14</f>
        <v>1553882</v>
      </c>
    </row>
    <row r="15" spans="2:13" ht="20.100000000000001" customHeight="1" x14ac:dyDescent="0.25">
      <c r="B15" s="25" t="s">
        <v>4</v>
      </c>
      <c r="C15" s="25">
        <v>0</v>
      </c>
      <c r="D15" s="25">
        <v>274568</v>
      </c>
      <c r="E15" s="24">
        <f t="shared" ref="E15:E51" si="2">+D15*30/100</f>
        <v>82370.399999999994</v>
      </c>
      <c r="F15" s="24">
        <v>170968</v>
      </c>
      <c r="G15" s="9"/>
      <c r="H15" s="9">
        <v>0</v>
      </c>
      <c r="I15" s="9"/>
      <c r="J15" s="14">
        <f t="shared" ref="J15:J52" si="3">IF(ISERROR(+G15/E15)=TRUE,0,++G15/E15)</f>
        <v>0</v>
      </c>
      <c r="K15" s="14">
        <f t="shared" si="0"/>
        <v>0</v>
      </c>
      <c r="L15" s="14">
        <f t="shared" si="1"/>
        <v>0</v>
      </c>
      <c r="M15" s="17">
        <f t="shared" ref="M15:M48" si="4">+D15-H15</f>
        <v>274568</v>
      </c>
    </row>
    <row r="16" spans="2:13" ht="20.100000000000001" customHeight="1" x14ac:dyDescent="0.25">
      <c r="B16" s="25" t="s">
        <v>51</v>
      </c>
      <c r="C16" s="25">
        <v>0</v>
      </c>
      <c r="D16" s="25">
        <v>514081</v>
      </c>
      <c r="E16" s="24">
        <f t="shared" si="2"/>
        <v>154224.29999999999</v>
      </c>
      <c r="F16" s="24">
        <v>355865</v>
      </c>
      <c r="G16" s="9"/>
      <c r="H16" s="9">
        <v>278610.62</v>
      </c>
      <c r="I16" s="9"/>
      <c r="J16" s="14">
        <f t="shared" si="3"/>
        <v>0</v>
      </c>
      <c r="K16" s="14">
        <f t="shared" si="0"/>
        <v>1.8065286728485719</v>
      </c>
      <c r="L16" s="14">
        <f t="shared" si="1"/>
        <v>0</v>
      </c>
      <c r="M16" s="17">
        <f t="shared" si="4"/>
        <v>235470.38</v>
      </c>
    </row>
    <row r="17" spans="2:13" ht="20.100000000000001" customHeight="1" x14ac:dyDescent="0.25">
      <c r="B17" s="25" t="s">
        <v>5</v>
      </c>
      <c r="C17" s="25">
        <v>0</v>
      </c>
      <c r="D17" s="25">
        <v>463334</v>
      </c>
      <c r="E17" s="24">
        <f t="shared" si="2"/>
        <v>139000.20000000001</v>
      </c>
      <c r="F17" s="24">
        <v>362914</v>
      </c>
      <c r="G17" s="9"/>
      <c r="H17" s="9">
        <v>239544.9</v>
      </c>
      <c r="I17" s="9"/>
      <c r="J17" s="14">
        <f t="shared" si="3"/>
        <v>0</v>
      </c>
      <c r="K17" s="14">
        <f t="shared" si="0"/>
        <v>1.7233421246875902</v>
      </c>
      <c r="L17" s="14">
        <f t="shared" si="1"/>
        <v>0</v>
      </c>
      <c r="M17" s="17">
        <f t="shared" si="4"/>
        <v>223789.1</v>
      </c>
    </row>
    <row r="18" spans="2:13" ht="20.100000000000001" customHeight="1" x14ac:dyDescent="0.25">
      <c r="B18" s="25" t="s">
        <v>6</v>
      </c>
      <c r="C18" s="25">
        <v>0</v>
      </c>
      <c r="D18" s="25"/>
      <c r="E18" s="24">
        <f t="shared" si="2"/>
        <v>0</v>
      </c>
      <c r="F18" s="24"/>
      <c r="G18" s="9"/>
      <c r="H18" s="9"/>
      <c r="I18" s="9"/>
      <c r="J18" s="14">
        <f t="shared" si="3"/>
        <v>0</v>
      </c>
      <c r="K18" s="14">
        <f t="shared" si="0"/>
        <v>0</v>
      </c>
      <c r="L18" s="14">
        <f t="shared" si="1"/>
        <v>0</v>
      </c>
      <c r="M18" s="17">
        <f t="shared" si="4"/>
        <v>0</v>
      </c>
    </row>
    <row r="19" spans="2:13" ht="20.100000000000001" customHeight="1" x14ac:dyDescent="0.25">
      <c r="B19" s="25" t="s">
        <v>7</v>
      </c>
      <c r="C19" s="25">
        <v>0</v>
      </c>
      <c r="D19" s="25">
        <v>5351559</v>
      </c>
      <c r="E19" s="24">
        <f t="shared" si="2"/>
        <v>1605467.7</v>
      </c>
      <c r="F19" s="24">
        <v>2614121</v>
      </c>
      <c r="G19" s="9"/>
      <c r="H19" s="9">
        <v>947566.94</v>
      </c>
      <c r="I19" s="9"/>
      <c r="J19" s="14">
        <f t="shared" si="3"/>
        <v>0</v>
      </c>
      <c r="K19" s="14">
        <f t="shared" si="0"/>
        <v>0.59021239729706176</v>
      </c>
      <c r="L19" s="14">
        <f t="shared" si="1"/>
        <v>0</v>
      </c>
      <c r="M19" s="17">
        <f t="shared" si="4"/>
        <v>4403992.0600000005</v>
      </c>
    </row>
    <row r="20" spans="2:13" ht="20.100000000000001" customHeight="1" x14ac:dyDescent="0.25">
      <c r="B20" s="25" t="s">
        <v>8</v>
      </c>
      <c r="C20" s="25">
        <v>0</v>
      </c>
      <c r="D20" s="25">
        <v>2254919</v>
      </c>
      <c r="E20" s="24">
        <f t="shared" si="2"/>
        <v>676475.7</v>
      </c>
      <c r="F20" s="24">
        <v>1434250</v>
      </c>
      <c r="G20" s="9"/>
      <c r="H20" s="9">
        <v>829596.66999999993</v>
      </c>
      <c r="I20" s="9"/>
      <c r="J20" s="14">
        <f t="shared" si="3"/>
        <v>0</v>
      </c>
      <c r="K20" s="14">
        <f t="shared" si="0"/>
        <v>1.226351027834407</v>
      </c>
      <c r="L20" s="14">
        <f t="shared" si="1"/>
        <v>0</v>
      </c>
      <c r="M20" s="17">
        <f t="shared" si="4"/>
        <v>1425322.33</v>
      </c>
    </row>
    <row r="21" spans="2:13" ht="20.100000000000001" customHeight="1" x14ac:dyDescent="0.25">
      <c r="B21" s="25" t="s">
        <v>9</v>
      </c>
      <c r="C21" s="25">
        <v>0</v>
      </c>
      <c r="D21" s="25">
        <v>5255811</v>
      </c>
      <c r="E21" s="24">
        <f t="shared" si="2"/>
        <v>1576743.3</v>
      </c>
      <c r="F21" s="24">
        <v>2460923</v>
      </c>
      <c r="G21" s="9"/>
      <c r="H21" s="9">
        <v>122744.46000000002</v>
      </c>
      <c r="I21" s="9"/>
      <c r="J21" s="14">
        <f t="shared" si="3"/>
        <v>0</v>
      </c>
      <c r="K21" s="14">
        <f t="shared" si="0"/>
        <v>7.78468251617115E-2</v>
      </c>
      <c r="L21" s="14">
        <f t="shared" si="1"/>
        <v>0</v>
      </c>
      <c r="M21" s="17">
        <f t="shared" si="4"/>
        <v>5133066.54</v>
      </c>
    </row>
    <row r="22" spans="2:13" ht="20.100000000000001" customHeight="1" x14ac:dyDescent="0.25">
      <c r="B22" s="25" t="s">
        <v>10</v>
      </c>
      <c r="C22" s="25">
        <v>0</v>
      </c>
      <c r="D22" s="25">
        <v>12367178</v>
      </c>
      <c r="E22" s="24">
        <f t="shared" si="2"/>
        <v>3710153.4</v>
      </c>
      <c r="F22" s="24">
        <v>2816431</v>
      </c>
      <c r="G22" s="9"/>
      <c r="H22" s="9">
        <v>1815551.8</v>
      </c>
      <c r="I22" s="9"/>
      <c r="J22" s="14">
        <f t="shared" si="3"/>
        <v>0</v>
      </c>
      <c r="K22" s="14">
        <f t="shared" si="0"/>
        <v>0.48934682862439061</v>
      </c>
      <c r="L22" s="14">
        <f t="shared" si="1"/>
        <v>0</v>
      </c>
      <c r="M22" s="17">
        <f t="shared" si="4"/>
        <v>10551626.199999999</v>
      </c>
    </row>
    <row r="23" spans="2:13" ht="20.100000000000001" customHeight="1" x14ac:dyDescent="0.25">
      <c r="B23" s="25" t="s">
        <v>11</v>
      </c>
      <c r="C23" s="25">
        <v>0</v>
      </c>
      <c r="D23" s="25">
        <v>578831</v>
      </c>
      <c r="E23" s="24">
        <f t="shared" si="2"/>
        <v>173649.3</v>
      </c>
      <c r="F23" s="24">
        <v>0</v>
      </c>
      <c r="G23" s="9"/>
      <c r="H23" s="9">
        <v>0</v>
      </c>
      <c r="I23" s="9"/>
      <c r="J23" s="14">
        <f t="shared" si="3"/>
        <v>0</v>
      </c>
      <c r="K23" s="14">
        <f t="shared" si="0"/>
        <v>0</v>
      </c>
      <c r="L23" s="14">
        <f t="shared" si="1"/>
        <v>0</v>
      </c>
      <c r="M23" s="17">
        <f t="shared" si="4"/>
        <v>578831</v>
      </c>
    </row>
    <row r="24" spans="2:13" ht="20.100000000000001" customHeight="1" x14ac:dyDescent="0.25">
      <c r="B24" s="25" t="s">
        <v>12</v>
      </c>
      <c r="C24" s="25">
        <v>0</v>
      </c>
      <c r="D24" s="25">
        <v>9201754</v>
      </c>
      <c r="E24" s="24">
        <f t="shared" si="2"/>
        <v>2760526.2</v>
      </c>
      <c r="F24" s="24">
        <v>1111616</v>
      </c>
      <c r="G24" s="9"/>
      <c r="H24" s="9">
        <v>0</v>
      </c>
      <c r="I24" s="9"/>
      <c r="J24" s="14">
        <f t="shared" si="3"/>
        <v>0</v>
      </c>
      <c r="K24" s="14">
        <f t="shared" si="0"/>
        <v>0</v>
      </c>
      <c r="L24" s="14">
        <f t="shared" si="1"/>
        <v>0</v>
      </c>
      <c r="M24" s="17">
        <f t="shared" si="4"/>
        <v>9201754</v>
      </c>
    </row>
    <row r="25" spans="2:13" ht="20.100000000000001" customHeight="1" x14ac:dyDescent="0.25">
      <c r="B25" s="25" t="s">
        <v>13</v>
      </c>
      <c r="C25" s="25">
        <v>0</v>
      </c>
      <c r="D25" s="25">
        <v>14185363</v>
      </c>
      <c r="E25" s="24">
        <f t="shared" si="2"/>
        <v>4255608.9000000004</v>
      </c>
      <c r="F25" s="24">
        <v>6379836</v>
      </c>
      <c r="G25" s="9"/>
      <c r="H25" s="9">
        <v>5779106.9499999993</v>
      </c>
      <c r="I25" s="9"/>
      <c r="J25" s="14">
        <f t="shared" si="3"/>
        <v>0</v>
      </c>
      <c r="K25" s="14">
        <f t="shared" si="0"/>
        <v>1.3579976651519829</v>
      </c>
      <c r="L25" s="14">
        <f t="shared" si="1"/>
        <v>0</v>
      </c>
      <c r="M25" s="17">
        <f t="shared" si="4"/>
        <v>8406256.0500000007</v>
      </c>
    </row>
    <row r="26" spans="2:13" ht="20.100000000000001" customHeight="1" x14ac:dyDescent="0.25">
      <c r="B26" s="25" t="s">
        <v>14</v>
      </c>
      <c r="C26" s="25">
        <v>0</v>
      </c>
      <c r="D26" s="25">
        <v>2061431</v>
      </c>
      <c r="E26" s="24">
        <f t="shared" si="2"/>
        <v>618429.30000000005</v>
      </c>
      <c r="F26" s="24">
        <v>131346</v>
      </c>
      <c r="G26" s="9"/>
      <c r="H26" s="9">
        <v>9462</v>
      </c>
      <c r="I26" s="9"/>
      <c r="J26" s="14">
        <f t="shared" si="3"/>
        <v>0</v>
      </c>
      <c r="K26" s="14">
        <f t="shared" si="0"/>
        <v>1.5300051275060867E-2</v>
      </c>
      <c r="L26" s="14">
        <f t="shared" si="1"/>
        <v>0</v>
      </c>
      <c r="M26" s="17">
        <f t="shared" si="4"/>
        <v>2051969</v>
      </c>
    </row>
    <row r="27" spans="2:13" ht="20.100000000000001" customHeight="1" x14ac:dyDescent="0.25">
      <c r="B27" s="25" t="s">
        <v>15</v>
      </c>
      <c r="C27" s="25">
        <v>0</v>
      </c>
      <c r="D27" s="25">
        <v>12476227</v>
      </c>
      <c r="E27" s="24">
        <f t="shared" si="2"/>
        <v>3742868.1</v>
      </c>
      <c r="F27" s="24">
        <v>2453298</v>
      </c>
      <c r="G27" s="9"/>
      <c r="H27" s="9">
        <v>1091057.68</v>
      </c>
      <c r="I27" s="9"/>
      <c r="J27" s="14">
        <f t="shared" si="3"/>
        <v>0</v>
      </c>
      <c r="K27" s="14">
        <f t="shared" si="0"/>
        <v>0.29150310693556097</v>
      </c>
      <c r="L27" s="14">
        <f t="shared" si="1"/>
        <v>0</v>
      </c>
      <c r="M27" s="17">
        <f t="shared" si="4"/>
        <v>11385169.32</v>
      </c>
    </row>
    <row r="28" spans="2:13" ht="20.100000000000001" customHeight="1" x14ac:dyDescent="0.25">
      <c r="B28" s="25" t="s">
        <v>16</v>
      </c>
      <c r="C28" s="25">
        <v>0</v>
      </c>
      <c r="D28" s="25">
        <v>1538877</v>
      </c>
      <c r="E28" s="24">
        <f t="shared" si="2"/>
        <v>461663.1</v>
      </c>
      <c r="F28" s="24">
        <v>1192110</v>
      </c>
      <c r="G28" s="9"/>
      <c r="H28" s="9">
        <v>44777.63</v>
      </c>
      <c r="I28" s="9"/>
      <c r="J28" s="14">
        <f t="shared" si="3"/>
        <v>0</v>
      </c>
      <c r="K28" s="14">
        <f t="shared" si="0"/>
        <v>9.6992005642209653E-2</v>
      </c>
      <c r="L28" s="14">
        <f t="shared" si="1"/>
        <v>0</v>
      </c>
      <c r="M28" s="17">
        <f t="shared" si="4"/>
        <v>1494099.37</v>
      </c>
    </row>
    <row r="29" spans="2:13" ht="20.100000000000001" customHeight="1" x14ac:dyDescent="0.25">
      <c r="B29" s="25" t="s">
        <v>17</v>
      </c>
      <c r="C29" s="25">
        <v>0</v>
      </c>
      <c r="D29" s="25">
        <v>24917435</v>
      </c>
      <c r="E29" s="24">
        <f t="shared" si="2"/>
        <v>7475230.5</v>
      </c>
      <c r="F29" s="24">
        <v>6765595</v>
      </c>
      <c r="G29" s="9"/>
      <c r="H29" s="9">
        <v>847680.39</v>
      </c>
      <c r="I29" s="9"/>
      <c r="J29" s="14">
        <f t="shared" si="3"/>
        <v>0</v>
      </c>
      <c r="K29" s="14">
        <f t="shared" si="0"/>
        <v>0.11339856209116228</v>
      </c>
      <c r="L29" s="14">
        <f t="shared" si="1"/>
        <v>0</v>
      </c>
      <c r="M29" s="17">
        <f t="shared" si="4"/>
        <v>24069754.609999999</v>
      </c>
    </row>
    <row r="30" spans="2:13" ht="20.100000000000001" customHeight="1" x14ac:dyDescent="0.25">
      <c r="B30" s="25" t="s">
        <v>18</v>
      </c>
      <c r="C30" s="25">
        <v>0</v>
      </c>
      <c r="D30" s="25">
        <v>11724964</v>
      </c>
      <c r="E30" s="24">
        <f t="shared" si="2"/>
        <v>3517489.2</v>
      </c>
      <c r="F30" s="24">
        <v>3268297</v>
      </c>
      <c r="G30" s="9"/>
      <c r="H30" s="9">
        <v>1118295.2099999997</v>
      </c>
      <c r="I30" s="9"/>
      <c r="J30" s="14">
        <f t="shared" si="3"/>
        <v>0</v>
      </c>
      <c r="K30" s="14">
        <f t="shared" si="0"/>
        <v>0.31792427678242757</v>
      </c>
      <c r="L30" s="14">
        <f t="shared" si="1"/>
        <v>0</v>
      </c>
      <c r="M30" s="17">
        <f t="shared" si="4"/>
        <v>10606668.790000001</v>
      </c>
    </row>
    <row r="31" spans="2:13" ht="20.100000000000001" customHeight="1" x14ac:dyDescent="0.25">
      <c r="B31" s="25" t="s">
        <v>19</v>
      </c>
      <c r="C31" s="25">
        <v>0</v>
      </c>
      <c r="D31" s="25">
        <v>1302377</v>
      </c>
      <c r="E31" s="24">
        <f t="shared" si="2"/>
        <v>390713.1</v>
      </c>
      <c r="F31" s="24">
        <v>492668</v>
      </c>
      <c r="G31" s="9"/>
      <c r="H31" s="9">
        <v>379278.20999999996</v>
      </c>
      <c r="I31" s="9"/>
      <c r="J31" s="14">
        <f t="shared" si="3"/>
        <v>0</v>
      </c>
      <c r="K31" s="14">
        <f t="shared" si="0"/>
        <v>0.97073328229844347</v>
      </c>
      <c r="L31" s="14">
        <f t="shared" si="1"/>
        <v>0</v>
      </c>
      <c r="M31" s="17">
        <f t="shared" si="4"/>
        <v>923098.79</v>
      </c>
    </row>
    <row r="32" spans="2:13" ht="20.100000000000001" customHeight="1" x14ac:dyDescent="0.25">
      <c r="B32" s="25" t="s">
        <v>20</v>
      </c>
      <c r="C32" s="25">
        <v>0</v>
      </c>
      <c r="D32" s="25">
        <v>2198551</v>
      </c>
      <c r="E32" s="24">
        <f t="shared" si="2"/>
        <v>659565.30000000005</v>
      </c>
      <c r="F32" s="24">
        <v>417892</v>
      </c>
      <c r="G32" s="9"/>
      <c r="H32" s="9">
        <v>382917.48</v>
      </c>
      <c r="I32" s="9"/>
      <c r="J32" s="14">
        <f t="shared" si="3"/>
        <v>0</v>
      </c>
      <c r="K32" s="14">
        <f t="shared" si="0"/>
        <v>0.58056037817635331</v>
      </c>
      <c r="L32" s="14">
        <f t="shared" si="1"/>
        <v>0</v>
      </c>
      <c r="M32" s="17">
        <f t="shared" si="4"/>
        <v>1815633.52</v>
      </c>
    </row>
    <row r="33" spans="2:13" ht="20.100000000000001" customHeight="1" x14ac:dyDescent="0.25">
      <c r="B33" s="25" t="s">
        <v>21</v>
      </c>
      <c r="C33" s="25">
        <v>0</v>
      </c>
      <c r="D33" s="25">
        <v>841967</v>
      </c>
      <c r="E33" s="24">
        <f t="shared" si="2"/>
        <v>252590.1</v>
      </c>
      <c r="F33" s="24">
        <v>176491</v>
      </c>
      <c r="G33" s="9"/>
      <c r="H33" s="9">
        <v>1833.27</v>
      </c>
      <c r="I33" s="9"/>
      <c r="J33" s="14">
        <f t="shared" si="3"/>
        <v>0</v>
      </c>
      <c r="K33" s="14">
        <f t="shared" si="0"/>
        <v>7.2578854040597791E-3</v>
      </c>
      <c r="L33" s="14">
        <f t="shared" si="1"/>
        <v>0</v>
      </c>
      <c r="M33" s="17">
        <f t="shared" si="4"/>
        <v>840133.73</v>
      </c>
    </row>
    <row r="34" spans="2:13" ht="20.100000000000001" customHeight="1" x14ac:dyDescent="0.25">
      <c r="B34" s="25" t="s">
        <v>22</v>
      </c>
      <c r="C34" s="25">
        <v>0</v>
      </c>
      <c r="D34" s="25">
        <v>432011</v>
      </c>
      <c r="E34" s="24">
        <f t="shared" si="2"/>
        <v>129603.3</v>
      </c>
      <c r="F34" s="24">
        <v>61928</v>
      </c>
      <c r="G34" s="9"/>
      <c r="H34" s="9">
        <v>20942.980000000003</v>
      </c>
      <c r="I34" s="9"/>
      <c r="J34" s="14">
        <f t="shared" si="3"/>
        <v>0</v>
      </c>
      <c r="K34" s="14">
        <f t="shared" si="0"/>
        <v>0.16159295326585049</v>
      </c>
      <c r="L34" s="14">
        <f t="shared" si="1"/>
        <v>0</v>
      </c>
      <c r="M34" s="17">
        <f t="shared" si="4"/>
        <v>411068.02</v>
      </c>
    </row>
    <row r="35" spans="2:13" ht="20.100000000000001" customHeight="1" x14ac:dyDescent="0.25">
      <c r="B35" s="25" t="s">
        <v>23</v>
      </c>
      <c r="C35" s="25">
        <v>0</v>
      </c>
      <c r="D35" s="25">
        <v>1999786</v>
      </c>
      <c r="E35" s="24">
        <f t="shared" si="2"/>
        <v>599935.80000000005</v>
      </c>
      <c r="F35" s="24">
        <v>1036040</v>
      </c>
      <c r="G35" s="9"/>
      <c r="H35" s="9">
        <v>424061.44</v>
      </c>
      <c r="I35" s="9"/>
      <c r="J35" s="14">
        <f t="shared" si="3"/>
        <v>0</v>
      </c>
      <c r="K35" s="14">
        <f t="shared" si="0"/>
        <v>0.7068446990494649</v>
      </c>
      <c r="L35" s="14">
        <f t="shared" si="1"/>
        <v>0</v>
      </c>
      <c r="M35" s="17">
        <f t="shared" si="4"/>
        <v>1575724.56</v>
      </c>
    </row>
    <row r="36" spans="2:13" ht="20.100000000000001" customHeight="1" x14ac:dyDescent="0.25">
      <c r="B36" s="25" t="s">
        <v>24</v>
      </c>
      <c r="C36" s="25">
        <v>0</v>
      </c>
      <c r="D36" s="25">
        <v>1428367</v>
      </c>
      <c r="E36" s="24">
        <f t="shared" si="2"/>
        <v>428510.1</v>
      </c>
      <c r="F36" s="24">
        <v>283489</v>
      </c>
      <c r="G36" s="9"/>
      <c r="H36" s="9">
        <v>106747.36</v>
      </c>
      <c r="I36" s="9"/>
      <c r="J36" s="14">
        <f t="shared" si="3"/>
        <v>0</v>
      </c>
      <c r="K36" s="14">
        <f t="shared" si="0"/>
        <v>0.24911282137807256</v>
      </c>
      <c r="L36" s="14">
        <f t="shared" si="1"/>
        <v>0</v>
      </c>
      <c r="M36" s="17">
        <f t="shared" si="4"/>
        <v>1321619.6399999999</v>
      </c>
    </row>
    <row r="37" spans="2:13" ht="20.100000000000001" customHeight="1" x14ac:dyDescent="0.25">
      <c r="B37" s="25" t="s">
        <v>25</v>
      </c>
      <c r="C37" s="25">
        <v>0</v>
      </c>
      <c r="D37" s="25">
        <v>249537</v>
      </c>
      <c r="E37" s="24">
        <f t="shared" si="2"/>
        <v>74861.100000000006</v>
      </c>
      <c r="F37" s="24">
        <v>12900</v>
      </c>
      <c r="G37" s="9"/>
      <c r="H37" s="9">
        <v>0</v>
      </c>
      <c r="I37" s="9"/>
      <c r="J37" s="14">
        <f t="shared" si="3"/>
        <v>0</v>
      </c>
      <c r="K37" s="14">
        <f t="shared" si="0"/>
        <v>0</v>
      </c>
      <c r="L37" s="14">
        <f t="shared" si="1"/>
        <v>0</v>
      </c>
      <c r="M37" s="17">
        <f t="shared" si="4"/>
        <v>249537</v>
      </c>
    </row>
    <row r="38" spans="2:13" ht="20.100000000000001" customHeight="1" x14ac:dyDescent="0.25">
      <c r="B38" s="25" t="s">
        <v>26</v>
      </c>
      <c r="C38" s="25">
        <v>0</v>
      </c>
      <c r="D38" s="25">
        <v>2395467</v>
      </c>
      <c r="E38" s="24">
        <f t="shared" si="2"/>
        <v>718640.1</v>
      </c>
      <c r="F38" s="24">
        <v>239594</v>
      </c>
      <c r="G38" s="9"/>
      <c r="H38" s="9">
        <v>136918.9</v>
      </c>
      <c r="I38" s="9"/>
      <c r="J38" s="14">
        <f t="shared" si="3"/>
        <v>0</v>
      </c>
      <c r="K38" s="14">
        <f t="shared" si="0"/>
        <v>0.19052499296935976</v>
      </c>
      <c r="L38" s="14">
        <f t="shared" si="1"/>
        <v>0</v>
      </c>
      <c r="M38" s="17">
        <f t="shared" si="4"/>
        <v>2258548.1</v>
      </c>
    </row>
    <row r="39" spans="2:13" ht="20.100000000000001" customHeight="1" x14ac:dyDescent="0.25">
      <c r="B39" s="25" t="s">
        <v>27</v>
      </c>
      <c r="C39" s="25">
        <v>0</v>
      </c>
      <c r="D39" s="25">
        <v>1329839</v>
      </c>
      <c r="E39" s="24">
        <f t="shared" si="2"/>
        <v>398951.7</v>
      </c>
      <c r="F39" s="24">
        <v>206938</v>
      </c>
      <c r="G39" s="9"/>
      <c r="H39" s="9">
        <v>177907</v>
      </c>
      <c r="I39" s="9"/>
      <c r="J39" s="14">
        <f t="shared" si="3"/>
        <v>0</v>
      </c>
      <c r="K39" s="14">
        <f t="shared" si="0"/>
        <v>0.4459361872627689</v>
      </c>
      <c r="L39" s="14">
        <f t="shared" si="1"/>
        <v>0</v>
      </c>
      <c r="M39" s="17">
        <f t="shared" si="4"/>
        <v>1151932</v>
      </c>
    </row>
    <row r="40" spans="2:13" ht="20.100000000000001" customHeight="1" x14ac:dyDescent="0.25">
      <c r="B40" s="30" t="s">
        <v>28</v>
      </c>
      <c r="C40" s="25">
        <v>0</v>
      </c>
      <c r="D40" s="25">
        <v>2080818</v>
      </c>
      <c r="E40" s="24">
        <f t="shared" si="2"/>
        <v>624245.4</v>
      </c>
      <c r="F40" s="24">
        <v>241476</v>
      </c>
      <c r="G40" s="9"/>
      <c r="H40" s="9">
        <v>210607.27999999997</v>
      </c>
      <c r="I40" s="9"/>
      <c r="J40" s="14">
        <f t="shared" si="3"/>
        <v>0</v>
      </c>
      <c r="K40" s="14">
        <f t="shared" si="0"/>
        <v>0.337378985892407</v>
      </c>
      <c r="L40" s="14">
        <f t="shared" si="1"/>
        <v>0</v>
      </c>
      <c r="M40" s="17">
        <f t="shared" si="4"/>
        <v>1870210.72</v>
      </c>
    </row>
    <row r="41" spans="2:13" ht="20.100000000000001" customHeight="1" x14ac:dyDescent="0.25">
      <c r="B41" s="25" t="s">
        <v>29</v>
      </c>
      <c r="C41" s="25">
        <v>0</v>
      </c>
      <c r="D41" s="25">
        <v>617547</v>
      </c>
      <c r="E41" s="24">
        <f t="shared" si="2"/>
        <v>185264.1</v>
      </c>
      <c r="F41" s="24">
        <v>244378</v>
      </c>
      <c r="G41" s="9"/>
      <c r="H41" s="9">
        <v>85385.4</v>
      </c>
      <c r="I41" s="9"/>
      <c r="J41" s="14">
        <f t="shared" si="3"/>
        <v>0</v>
      </c>
      <c r="K41" s="14">
        <f t="shared" si="0"/>
        <v>0.46088475856898337</v>
      </c>
      <c r="L41" s="14">
        <f t="shared" si="1"/>
        <v>0</v>
      </c>
      <c r="M41" s="17">
        <f t="shared" si="4"/>
        <v>532161.6</v>
      </c>
    </row>
    <row r="42" spans="2:13" ht="20.100000000000001" customHeight="1" x14ac:dyDescent="0.25">
      <c r="B42" s="25" t="s">
        <v>30</v>
      </c>
      <c r="C42" s="25">
        <v>0</v>
      </c>
      <c r="D42" s="25">
        <v>1222175</v>
      </c>
      <c r="E42" s="24">
        <f t="shared" si="2"/>
        <v>366652.5</v>
      </c>
      <c r="F42" s="24">
        <v>189480</v>
      </c>
      <c r="G42" s="9"/>
      <c r="H42" s="9">
        <v>131280.09</v>
      </c>
      <c r="I42" s="9"/>
      <c r="J42" s="14">
        <f t="shared" si="3"/>
        <v>0</v>
      </c>
      <c r="K42" s="14">
        <f t="shared" si="0"/>
        <v>0.35805044285801951</v>
      </c>
      <c r="L42" s="14">
        <f t="shared" si="1"/>
        <v>0</v>
      </c>
      <c r="M42" s="17">
        <f t="shared" si="4"/>
        <v>1090894.9099999999</v>
      </c>
    </row>
    <row r="43" spans="2:13" ht="20.100000000000001" customHeight="1" x14ac:dyDescent="0.25">
      <c r="B43" s="25" t="s">
        <v>31</v>
      </c>
      <c r="C43" s="25">
        <v>0</v>
      </c>
      <c r="D43" s="25">
        <v>2137834</v>
      </c>
      <c r="E43" s="24">
        <f t="shared" si="2"/>
        <v>641350.19999999995</v>
      </c>
      <c r="F43" s="24">
        <v>379746</v>
      </c>
      <c r="G43" s="9"/>
      <c r="H43" s="9">
        <v>207254.47</v>
      </c>
      <c r="I43" s="9"/>
      <c r="J43" s="14">
        <f t="shared" si="3"/>
        <v>0</v>
      </c>
      <c r="K43" s="14">
        <f t="shared" si="0"/>
        <v>0.32315335677762325</v>
      </c>
      <c r="L43" s="14">
        <f t="shared" si="1"/>
        <v>0</v>
      </c>
      <c r="M43" s="17">
        <f t="shared" si="4"/>
        <v>1930579.53</v>
      </c>
    </row>
    <row r="44" spans="2:13" ht="20.100000000000001" customHeight="1" x14ac:dyDescent="0.25">
      <c r="B44" s="25" t="s">
        <v>32</v>
      </c>
      <c r="C44" s="25">
        <v>0</v>
      </c>
      <c r="D44" s="25">
        <v>1382544</v>
      </c>
      <c r="E44" s="24">
        <f t="shared" si="2"/>
        <v>414763.2</v>
      </c>
      <c r="F44" s="24">
        <v>10000</v>
      </c>
      <c r="G44" s="9"/>
      <c r="H44" s="9">
        <v>0</v>
      </c>
      <c r="I44" s="9"/>
      <c r="J44" s="14">
        <f t="shared" si="3"/>
        <v>0</v>
      </c>
      <c r="K44" s="14">
        <f t="shared" si="0"/>
        <v>0</v>
      </c>
      <c r="L44" s="14">
        <f t="shared" si="1"/>
        <v>0</v>
      </c>
      <c r="M44" s="17">
        <f t="shared" si="4"/>
        <v>1382544</v>
      </c>
    </row>
    <row r="45" spans="2:13" ht="20.100000000000001" customHeight="1" x14ac:dyDescent="0.25">
      <c r="B45" s="25" t="s">
        <v>33</v>
      </c>
      <c r="C45" s="25">
        <v>0</v>
      </c>
      <c r="D45" s="25">
        <v>1018589</v>
      </c>
      <c r="E45" s="24">
        <f t="shared" si="2"/>
        <v>305576.7</v>
      </c>
      <c r="F45" s="24">
        <v>39088</v>
      </c>
      <c r="G45" s="9"/>
      <c r="H45" s="9">
        <v>0</v>
      </c>
      <c r="I45" s="9"/>
      <c r="J45" s="14">
        <f t="shared" si="3"/>
        <v>0</v>
      </c>
      <c r="K45" s="14">
        <f t="shared" si="0"/>
        <v>0</v>
      </c>
      <c r="L45" s="14">
        <f t="shared" si="1"/>
        <v>0</v>
      </c>
      <c r="M45" s="17">
        <f t="shared" si="4"/>
        <v>1018589</v>
      </c>
    </row>
    <row r="46" spans="2:13" ht="20.100000000000001" customHeight="1" x14ac:dyDescent="0.25">
      <c r="B46" s="25" t="s">
        <v>34</v>
      </c>
      <c r="C46" s="25">
        <v>0</v>
      </c>
      <c r="D46" s="25">
        <v>1590675</v>
      </c>
      <c r="E46" s="24">
        <f t="shared" si="2"/>
        <v>477202.5</v>
      </c>
      <c r="F46" s="24">
        <v>0</v>
      </c>
      <c r="G46" s="9"/>
      <c r="H46" s="9">
        <v>0</v>
      </c>
      <c r="I46" s="9"/>
      <c r="J46" s="14">
        <f t="shared" si="3"/>
        <v>0</v>
      </c>
      <c r="K46" s="14">
        <f t="shared" si="0"/>
        <v>0</v>
      </c>
      <c r="L46" s="14">
        <f t="shared" si="1"/>
        <v>0</v>
      </c>
      <c r="M46" s="17">
        <f t="shared" si="4"/>
        <v>1590675</v>
      </c>
    </row>
    <row r="47" spans="2:13" ht="20.100000000000001" customHeight="1" x14ac:dyDescent="0.25">
      <c r="B47" s="25" t="s">
        <v>35</v>
      </c>
      <c r="C47" s="25">
        <v>0</v>
      </c>
      <c r="D47" s="25">
        <v>8206337</v>
      </c>
      <c r="E47" s="24">
        <f t="shared" si="2"/>
        <v>2461901.1</v>
      </c>
      <c r="F47" s="24">
        <v>1784380</v>
      </c>
      <c r="G47" s="9"/>
      <c r="H47" s="9">
        <v>464280.21</v>
      </c>
      <c r="I47" s="9"/>
      <c r="J47" s="14">
        <f t="shared" si="3"/>
        <v>0</v>
      </c>
      <c r="K47" s="14">
        <f t="shared" si="0"/>
        <v>0.1885860524616525</v>
      </c>
      <c r="L47" s="14">
        <f t="shared" si="1"/>
        <v>0</v>
      </c>
      <c r="M47" s="17">
        <f t="shared" si="4"/>
        <v>7742056.79</v>
      </c>
    </row>
    <row r="48" spans="2:13" ht="20.100000000000001" customHeight="1" x14ac:dyDescent="0.25">
      <c r="B48" s="25" t="s">
        <v>36</v>
      </c>
      <c r="C48" s="25">
        <v>0</v>
      </c>
      <c r="D48" s="25"/>
      <c r="E48" s="24">
        <f t="shared" si="2"/>
        <v>0</v>
      </c>
      <c r="F48" s="24">
        <v>0</v>
      </c>
      <c r="G48" s="9"/>
      <c r="H48" s="9">
        <v>0</v>
      </c>
      <c r="I48" s="9"/>
      <c r="J48" s="14">
        <f t="shared" si="3"/>
        <v>0</v>
      </c>
      <c r="K48" s="14">
        <f t="shared" si="0"/>
        <v>0</v>
      </c>
      <c r="L48" s="14">
        <f t="shared" si="1"/>
        <v>0</v>
      </c>
      <c r="M48" s="17">
        <f t="shared" si="4"/>
        <v>0</v>
      </c>
    </row>
    <row r="49" spans="2:13" ht="20.100000000000001" customHeight="1" x14ac:dyDescent="0.25">
      <c r="B49" s="25" t="s">
        <v>59</v>
      </c>
      <c r="C49" s="29">
        <v>0</v>
      </c>
      <c r="D49" s="29">
        <v>700000</v>
      </c>
      <c r="E49" s="24">
        <f t="shared" si="2"/>
        <v>210000</v>
      </c>
      <c r="F49" s="24">
        <v>0</v>
      </c>
      <c r="G49" s="9"/>
      <c r="H49" s="9">
        <v>0</v>
      </c>
      <c r="I49" s="9"/>
      <c r="J49" s="14">
        <f t="shared" ref="J49:J51" si="5">IF(ISERROR(+G49/E49)=TRUE,0,++G49/E49)</f>
        <v>0</v>
      </c>
      <c r="K49" s="14">
        <f t="shared" ref="K49:K51" si="6">IF(ISERROR(+H49/E49)=TRUE,0,++H49/E49)</f>
        <v>0</v>
      </c>
      <c r="L49" s="14">
        <f t="shared" ref="L49:L51" si="7">IF(ISERROR(+I49/E49)=TRUE,0,++I49/E49)</f>
        <v>0</v>
      </c>
      <c r="M49" s="17">
        <f t="shared" ref="M49:M51" si="8">+D49-H49</f>
        <v>700000</v>
      </c>
    </row>
    <row r="50" spans="2:13" ht="20.100000000000001" customHeight="1" x14ac:dyDescent="0.25">
      <c r="B50" s="25" t="s">
        <v>60</v>
      </c>
      <c r="C50" s="29">
        <v>0</v>
      </c>
      <c r="D50" s="29"/>
      <c r="E50" s="24">
        <f t="shared" si="2"/>
        <v>0</v>
      </c>
      <c r="F50" s="24">
        <v>0</v>
      </c>
      <c r="G50" s="9"/>
      <c r="H50" s="9">
        <v>0</v>
      </c>
      <c r="I50" s="9"/>
      <c r="J50" s="14">
        <f t="shared" si="5"/>
        <v>0</v>
      </c>
      <c r="K50" s="14">
        <f t="shared" si="6"/>
        <v>0</v>
      </c>
      <c r="L50" s="14">
        <f t="shared" si="7"/>
        <v>0</v>
      </c>
      <c r="M50" s="17">
        <f t="shared" si="8"/>
        <v>0</v>
      </c>
    </row>
    <row r="51" spans="2:13" ht="20.100000000000001" customHeight="1" x14ac:dyDescent="0.25">
      <c r="B51" s="25" t="s">
        <v>61</v>
      </c>
      <c r="C51" s="29">
        <v>0</v>
      </c>
      <c r="D51" s="29">
        <v>446069</v>
      </c>
      <c r="E51" s="24">
        <f t="shared" si="2"/>
        <v>133820.70000000001</v>
      </c>
      <c r="F51" s="24">
        <v>0</v>
      </c>
      <c r="G51" s="9"/>
      <c r="H51" s="9">
        <v>0</v>
      </c>
      <c r="I51" s="9"/>
      <c r="J51" s="14">
        <f t="shared" si="5"/>
        <v>0</v>
      </c>
      <c r="K51" s="14">
        <f t="shared" si="6"/>
        <v>0</v>
      </c>
      <c r="L51" s="14">
        <f t="shared" si="7"/>
        <v>0</v>
      </c>
      <c r="M51" s="17">
        <f t="shared" si="8"/>
        <v>446069</v>
      </c>
    </row>
    <row r="52" spans="2:13" ht="23.25" customHeight="1" x14ac:dyDescent="0.25">
      <c r="B52" s="11" t="s">
        <v>39</v>
      </c>
      <c r="C52" s="11">
        <f>SUM(C14:C51)</f>
        <v>0</v>
      </c>
      <c r="D52" s="11">
        <f t="shared" ref="D52:H52" si="9">SUM(D14:D51)</f>
        <v>136300704</v>
      </c>
      <c r="E52" s="21">
        <f t="shared" si="9"/>
        <v>40890211.200000025</v>
      </c>
      <c r="F52" s="21">
        <f t="shared" si="9"/>
        <v>37334058</v>
      </c>
      <c r="G52" s="11">
        <f t="shared" si="9"/>
        <v>0</v>
      </c>
      <c r="H52" s="11">
        <f t="shared" si="9"/>
        <v>15853409.340000002</v>
      </c>
      <c r="I52" s="11">
        <f t="shared" ref="I52" si="10">SUM(I14:I48)</f>
        <v>0</v>
      </c>
      <c r="J52" s="15">
        <f t="shared" si="3"/>
        <v>0</v>
      </c>
      <c r="K52" s="15">
        <f t="shared" si="0"/>
        <v>0.38770671206511137</v>
      </c>
      <c r="L52" s="15">
        <f t="shared" si="1"/>
        <v>0</v>
      </c>
      <c r="M52" s="11">
        <f t="shared" ref="M52" si="11">SUM(M14:M51)</f>
        <v>120447294.66</v>
      </c>
    </row>
    <row r="54" spans="2:13" x14ac:dyDescent="0.2">
      <c r="B54" s="12" t="s">
        <v>58</v>
      </c>
    </row>
  </sheetData>
  <mergeCells count="11">
    <mergeCell ref="B2:M6"/>
    <mergeCell ref="J11:L11"/>
    <mergeCell ref="J12:L12"/>
    <mergeCell ref="M12:M13"/>
    <mergeCell ref="I12:I13"/>
    <mergeCell ref="B12:B13"/>
    <mergeCell ref="C12:D12"/>
    <mergeCell ref="F12:F13"/>
    <mergeCell ref="G12:G13"/>
    <mergeCell ref="H12:H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M54"/>
  <sheetViews>
    <sheetView showGridLines="0" tabSelected="1" topLeftCell="A19" zoomScale="85" zoomScaleNormal="85" workbookViewId="0">
      <selection activeCell="H12" sqref="H12:H13"/>
    </sheetView>
  </sheetViews>
  <sheetFormatPr baseColWidth="10" defaultRowHeight="15" x14ac:dyDescent="0.25"/>
  <cols>
    <col min="1" max="1" width="5.85546875" style="1" customWidth="1"/>
    <col min="2" max="2" width="35.85546875" style="1" customWidth="1"/>
    <col min="3" max="5" width="14.7109375" style="1" customWidth="1"/>
    <col min="6" max="6" width="15.7109375" style="1" customWidth="1"/>
    <col min="7" max="7" width="16.85546875" style="1" hidden="1" customWidth="1"/>
    <col min="8" max="8" width="15.7109375" style="1" customWidth="1"/>
    <col min="9" max="9" width="15.7109375" style="1" hidden="1" customWidth="1"/>
    <col min="10" max="10" width="12.7109375" style="1" hidden="1" customWidth="1"/>
    <col min="11" max="11" width="12.7109375" style="1" customWidth="1"/>
    <col min="12" max="12" width="12.7109375" style="10" hidden="1" customWidth="1"/>
    <col min="13" max="13" width="15.28515625" style="1" bestFit="1" customWidth="1"/>
    <col min="14" max="16384" width="11.42578125" style="1"/>
  </cols>
  <sheetData>
    <row r="2" spans="2:13" ht="15" customHeight="1" x14ac:dyDescent="0.25">
      <c r="B2" s="33" t="s">
        <v>57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2:13" ht="15.75" customHeight="1" x14ac:dyDescent="0.25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2:13" ht="15" customHeight="1" x14ac:dyDescent="0.25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2:13" ht="15" customHeight="1" x14ac:dyDescent="0.25"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2:13" ht="15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8" spans="2:13" ht="15.75" x14ac:dyDescent="0.25">
      <c r="B8" s="2" t="s">
        <v>48</v>
      </c>
    </row>
    <row r="9" spans="2:13" x14ac:dyDescent="0.2">
      <c r="B9" s="3" t="s">
        <v>2</v>
      </c>
    </row>
    <row r="11" spans="2:13" x14ac:dyDescent="0.25">
      <c r="B11" s="4"/>
      <c r="J11" s="39"/>
      <c r="K11" s="39"/>
      <c r="L11" s="39"/>
    </row>
    <row r="12" spans="2:13" s="5" customFormat="1" ht="15" customHeight="1" x14ac:dyDescent="0.25">
      <c r="B12" s="37" t="s">
        <v>1</v>
      </c>
      <c r="C12" s="36" t="s">
        <v>0</v>
      </c>
      <c r="D12" s="36"/>
      <c r="E12" s="34" t="s">
        <v>43</v>
      </c>
      <c r="F12" s="34" t="s">
        <v>44</v>
      </c>
      <c r="G12" s="34" t="s">
        <v>52</v>
      </c>
      <c r="H12" s="34" t="s">
        <v>56</v>
      </c>
      <c r="I12" s="34" t="s">
        <v>53</v>
      </c>
      <c r="J12" s="40" t="s">
        <v>54</v>
      </c>
      <c r="K12" s="40"/>
      <c r="L12" s="40"/>
      <c r="M12" s="31" t="s">
        <v>55</v>
      </c>
    </row>
    <row r="13" spans="2:13" s="5" customFormat="1" ht="40.5" customHeight="1" x14ac:dyDescent="0.25">
      <c r="B13" s="38"/>
      <c r="C13" s="22" t="s">
        <v>38</v>
      </c>
      <c r="D13" s="22" t="s">
        <v>37</v>
      </c>
      <c r="E13" s="35"/>
      <c r="F13" s="35"/>
      <c r="G13" s="35"/>
      <c r="H13" s="35"/>
      <c r="I13" s="35"/>
      <c r="J13" s="22" t="s">
        <v>45</v>
      </c>
      <c r="K13" s="22" t="s">
        <v>46</v>
      </c>
      <c r="L13" s="23" t="s">
        <v>47</v>
      </c>
      <c r="M13" s="32"/>
    </row>
    <row r="14" spans="2:13" ht="20.100000000000001" customHeight="1" x14ac:dyDescent="0.25">
      <c r="B14" s="6" t="s">
        <v>3</v>
      </c>
      <c r="C14" s="8">
        <v>0</v>
      </c>
      <c r="D14" s="8">
        <v>0</v>
      </c>
      <c r="E14" s="19">
        <f>+C14*30/100</f>
        <v>0</v>
      </c>
      <c r="F14" s="19">
        <v>0</v>
      </c>
      <c r="G14" s="8">
        <v>0</v>
      </c>
      <c r="H14" s="8">
        <v>0</v>
      </c>
      <c r="I14" s="8"/>
      <c r="J14" s="13">
        <f>IF(ISERROR(+G14/E14)=TRUE,0,++G14/E14)</f>
        <v>0</v>
      </c>
      <c r="K14" s="13">
        <f t="shared" ref="K14:K52" si="0">IF(ISERROR(+H14/E14)=TRUE,0,++H14/E14)</f>
        <v>0</v>
      </c>
      <c r="L14" s="13">
        <f t="shared" ref="L14:L52" si="1">IF(ISERROR(+I14/E14)=TRUE,0,++I14/E14)</f>
        <v>0</v>
      </c>
      <c r="M14" s="16">
        <f>+D14-H14</f>
        <v>0</v>
      </c>
    </row>
    <row r="15" spans="2:13" ht="20.100000000000001" customHeight="1" x14ac:dyDescent="0.25">
      <c r="B15" s="7" t="s">
        <v>4</v>
      </c>
      <c r="C15" s="9">
        <v>0</v>
      </c>
      <c r="D15" s="9">
        <v>0</v>
      </c>
      <c r="E15" s="20">
        <f t="shared" ref="E15:E51" si="2">+C15*30/100</f>
        <v>0</v>
      </c>
      <c r="F15" s="20">
        <v>0</v>
      </c>
      <c r="G15" s="9">
        <v>0</v>
      </c>
      <c r="H15" s="9">
        <v>0</v>
      </c>
      <c r="I15" s="9"/>
      <c r="J15" s="14">
        <f t="shared" ref="J15:J52" si="3">IF(ISERROR(+G15/E15)=TRUE,0,++G15/E15)</f>
        <v>0</v>
      </c>
      <c r="K15" s="14">
        <f t="shared" si="0"/>
        <v>0</v>
      </c>
      <c r="L15" s="14">
        <f t="shared" si="1"/>
        <v>0</v>
      </c>
      <c r="M15" s="17">
        <f t="shared" ref="M15:M48" si="4">+D15-H15</f>
        <v>0</v>
      </c>
    </row>
    <row r="16" spans="2:13" ht="20.100000000000001" customHeight="1" x14ac:dyDescent="0.25">
      <c r="B16" s="7" t="s">
        <v>51</v>
      </c>
      <c r="C16" s="9">
        <v>0</v>
      </c>
      <c r="D16" s="9">
        <v>0</v>
      </c>
      <c r="E16" s="20">
        <f t="shared" si="2"/>
        <v>0</v>
      </c>
      <c r="F16" s="20">
        <v>0</v>
      </c>
      <c r="G16" s="9">
        <v>0</v>
      </c>
      <c r="H16" s="9">
        <v>0</v>
      </c>
      <c r="I16" s="9"/>
      <c r="J16" s="14">
        <f t="shared" si="3"/>
        <v>0</v>
      </c>
      <c r="K16" s="14">
        <f t="shared" si="0"/>
        <v>0</v>
      </c>
      <c r="L16" s="14">
        <f t="shared" si="1"/>
        <v>0</v>
      </c>
      <c r="M16" s="17">
        <f t="shared" si="4"/>
        <v>0</v>
      </c>
    </row>
    <row r="17" spans="2:13" ht="20.100000000000001" customHeight="1" x14ac:dyDescent="0.25">
      <c r="B17" s="7" t="s">
        <v>5</v>
      </c>
      <c r="C17" s="9">
        <v>0</v>
      </c>
      <c r="D17" s="9">
        <v>0</v>
      </c>
      <c r="E17" s="20">
        <f t="shared" si="2"/>
        <v>0</v>
      </c>
      <c r="F17" s="20">
        <v>0</v>
      </c>
      <c r="G17" s="9">
        <v>0</v>
      </c>
      <c r="H17" s="9">
        <v>0</v>
      </c>
      <c r="I17" s="9"/>
      <c r="J17" s="14">
        <f t="shared" si="3"/>
        <v>0</v>
      </c>
      <c r="K17" s="14">
        <f t="shared" si="0"/>
        <v>0</v>
      </c>
      <c r="L17" s="14">
        <f t="shared" si="1"/>
        <v>0</v>
      </c>
      <c r="M17" s="17">
        <f t="shared" si="4"/>
        <v>0</v>
      </c>
    </row>
    <row r="18" spans="2:13" ht="20.100000000000001" customHeight="1" x14ac:dyDescent="0.25">
      <c r="B18" s="7" t="s">
        <v>6</v>
      </c>
      <c r="C18" s="9">
        <v>0</v>
      </c>
      <c r="D18" s="9">
        <v>0</v>
      </c>
      <c r="E18" s="20">
        <f t="shared" si="2"/>
        <v>0</v>
      </c>
      <c r="F18" s="20">
        <v>0</v>
      </c>
      <c r="G18" s="9">
        <v>0</v>
      </c>
      <c r="H18" s="9">
        <v>0</v>
      </c>
      <c r="I18" s="9"/>
      <c r="J18" s="14">
        <f t="shared" si="3"/>
        <v>0</v>
      </c>
      <c r="K18" s="14">
        <f t="shared" si="0"/>
        <v>0</v>
      </c>
      <c r="L18" s="14">
        <f t="shared" si="1"/>
        <v>0</v>
      </c>
      <c r="M18" s="17">
        <f t="shared" si="4"/>
        <v>0</v>
      </c>
    </row>
    <row r="19" spans="2:13" ht="20.100000000000001" customHeight="1" x14ac:dyDescent="0.25">
      <c r="B19" s="7" t="s">
        <v>7</v>
      </c>
      <c r="C19" s="9">
        <v>0</v>
      </c>
      <c r="D19" s="9">
        <v>0</v>
      </c>
      <c r="E19" s="20">
        <f t="shared" si="2"/>
        <v>0</v>
      </c>
      <c r="F19" s="20">
        <v>0</v>
      </c>
      <c r="G19" s="9">
        <v>0</v>
      </c>
      <c r="H19" s="9">
        <v>0</v>
      </c>
      <c r="I19" s="9"/>
      <c r="J19" s="14">
        <f t="shared" si="3"/>
        <v>0</v>
      </c>
      <c r="K19" s="14">
        <f t="shared" si="0"/>
        <v>0</v>
      </c>
      <c r="L19" s="14">
        <f t="shared" si="1"/>
        <v>0</v>
      </c>
      <c r="M19" s="17">
        <f t="shared" si="4"/>
        <v>0</v>
      </c>
    </row>
    <row r="20" spans="2:13" ht="20.100000000000001" customHeight="1" x14ac:dyDescent="0.25">
      <c r="B20" s="7" t="s">
        <v>8</v>
      </c>
      <c r="C20" s="9">
        <v>0</v>
      </c>
      <c r="D20" s="9">
        <v>0</v>
      </c>
      <c r="E20" s="20">
        <f t="shared" si="2"/>
        <v>0</v>
      </c>
      <c r="F20" s="20">
        <v>0</v>
      </c>
      <c r="G20" s="9">
        <v>0</v>
      </c>
      <c r="H20" s="9">
        <v>0</v>
      </c>
      <c r="I20" s="9"/>
      <c r="J20" s="14">
        <f t="shared" si="3"/>
        <v>0</v>
      </c>
      <c r="K20" s="14">
        <f t="shared" si="0"/>
        <v>0</v>
      </c>
      <c r="L20" s="14">
        <f t="shared" si="1"/>
        <v>0</v>
      </c>
      <c r="M20" s="17">
        <f t="shared" si="4"/>
        <v>0</v>
      </c>
    </row>
    <row r="21" spans="2:13" ht="20.100000000000001" customHeight="1" x14ac:dyDescent="0.25">
      <c r="B21" s="7" t="s">
        <v>9</v>
      </c>
      <c r="C21" s="9">
        <v>0</v>
      </c>
      <c r="D21" s="9">
        <v>0</v>
      </c>
      <c r="E21" s="20">
        <f t="shared" si="2"/>
        <v>0</v>
      </c>
      <c r="F21" s="20">
        <v>0</v>
      </c>
      <c r="G21" s="9">
        <v>0</v>
      </c>
      <c r="H21" s="9">
        <v>0</v>
      </c>
      <c r="I21" s="9"/>
      <c r="J21" s="14">
        <f t="shared" si="3"/>
        <v>0</v>
      </c>
      <c r="K21" s="14">
        <f t="shared" si="0"/>
        <v>0</v>
      </c>
      <c r="L21" s="14">
        <f t="shared" si="1"/>
        <v>0</v>
      </c>
      <c r="M21" s="17">
        <f t="shared" si="4"/>
        <v>0</v>
      </c>
    </row>
    <row r="22" spans="2:13" ht="20.100000000000001" customHeight="1" x14ac:dyDescent="0.25">
      <c r="B22" s="7" t="s">
        <v>10</v>
      </c>
      <c r="C22" s="9">
        <v>0</v>
      </c>
      <c r="D22" s="9">
        <v>0</v>
      </c>
      <c r="E22" s="20">
        <f t="shared" si="2"/>
        <v>0</v>
      </c>
      <c r="F22" s="20">
        <v>0</v>
      </c>
      <c r="G22" s="9">
        <v>0</v>
      </c>
      <c r="H22" s="9">
        <v>0</v>
      </c>
      <c r="I22" s="9"/>
      <c r="J22" s="14">
        <f t="shared" si="3"/>
        <v>0</v>
      </c>
      <c r="K22" s="14">
        <f t="shared" si="0"/>
        <v>0</v>
      </c>
      <c r="L22" s="14">
        <f t="shared" si="1"/>
        <v>0</v>
      </c>
      <c r="M22" s="17">
        <f t="shared" si="4"/>
        <v>0</v>
      </c>
    </row>
    <row r="23" spans="2:13" ht="20.100000000000001" customHeight="1" x14ac:dyDescent="0.25">
      <c r="B23" s="7" t="s">
        <v>11</v>
      </c>
      <c r="C23" s="9">
        <v>0</v>
      </c>
      <c r="D23" s="9">
        <v>0</v>
      </c>
      <c r="E23" s="20">
        <f t="shared" si="2"/>
        <v>0</v>
      </c>
      <c r="F23" s="20">
        <v>0</v>
      </c>
      <c r="G23" s="9">
        <v>0</v>
      </c>
      <c r="H23" s="9">
        <v>0</v>
      </c>
      <c r="I23" s="9"/>
      <c r="J23" s="14">
        <f t="shared" si="3"/>
        <v>0</v>
      </c>
      <c r="K23" s="14">
        <f t="shared" si="0"/>
        <v>0</v>
      </c>
      <c r="L23" s="14">
        <f t="shared" si="1"/>
        <v>0</v>
      </c>
      <c r="M23" s="17">
        <f t="shared" si="4"/>
        <v>0</v>
      </c>
    </row>
    <row r="24" spans="2:13" ht="20.100000000000001" customHeight="1" x14ac:dyDescent="0.25">
      <c r="B24" s="7" t="s">
        <v>12</v>
      </c>
      <c r="C24" s="9">
        <v>0</v>
      </c>
      <c r="D24" s="9">
        <v>0</v>
      </c>
      <c r="E24" s="20">
        <f t="shared" si="2"/>
        <v>0</v>
      </c>
      <c r="F24" s="20">
        <v>0</v>
      </c>
      <c r="G24" s="9">
        <v>0</v>
      </c>
      <c r="H24" s="9">
        <v>0</v>
      </c>
      <c r="I24" s="9"/>
      <c r="J24" s="14">
        <f t="shared" si="3"/>
        <v>0</v>
      </c>
      <c r="K24" s="14">
        <f t="shared" si="0"/>
        <v>0</v>
      </c>
      <c r="L24" s="14">
        <f t="shared" si="1"/>
        <v>0</v>
      </c>
      <c r="M24" s="17">
        <f t="shared" si="4"/>
        <v>0</v>
      </c>
    </row>
    <row r="25" spans="2:13" ht="20.100000000000001" customHeight="1" x14ac:dyDescent="0.25">
      <c r="B25" s="7" t="s">
        <v>13</v>
      </c>
      <c r="C25" s="9">
        <v>0</v>
      </c>
      <c r="D25" s="9">
        <v>0</v>
      </c>
      <c r="E25" s="20">
        <f t="shared" si="2"/>
        <v>0</v>
      </c>
      <c r="F25" s="20">
        <v>0</v>
      </c>
      <c r="G25" s="9">
        <v>0</v>
      </c>
      <c r="H25" s="9">
        <v>0</v>
      </c>
      <c r="I25" s="9"/>
      <c r="J25" s="14">
        <f t="shared" si="3"/>
        <v>0</v>
      </c>
      <c r="K25" s="14">
        <f t="shared" si="0"/>
        <v>0</v>
      </c>
      <c r="L25" s="14">
        <f t="shared" si="1"/>
        <v>0</v>
      </c>
      <c r="M25" s="17">
        <f t="shared" si="4"/>
        <v>0</v>
      </c>
    </row>
    <row r="26" spans="2:13" ht="20.100000000000001" customHeight="1" x14ac:dyDescent="0.25">
      <c r="B26" s="7" t="s">
        <v>14</v>
      </c>
      <c r="C26" s="9">
        <v>0</v>
      </c>
      <c r="D26" s="9">
        <v>0</v>
      </c>
      <c r="E26" s="20">
        <f t="shared" si="2"/>
        <v>0</v>
      </c>
      <c r="F26" s="20">
        <v>0</v>
      </c>
      <c r="G26" s="9">
        <v>0</v>
      </c>
      <c r="H26" s="9">
        <v>0</v>
      </c>
      <c r="I26" s="9"/>
      <c r="J26" s="14">
        <f t="shared" si="3"/>
        <v>0</v>
      </c>
      <c r="K26" s="14">
        <f t="shared" si="0"/>
        <v>0</v>
      </c>
      <c r="L26" s="14">
        <f t="shared" si="1"/>
        <v>0</v>
      </c>
      <c r="M26" s="17">
        <f t="shared" si="4"/>
        <v>0</v>
      </c>
    </row>
    <row r="27" spans="2:13" ht="20.100000000000001" customHeight="1" x14ac:dyDescent="0.25">
      <c r="B27" s="7" t="s">
        <v>15</v>
      </c>
      <c r="C27" s="9">
        <v>0</v>
      </c>
      <c r="D27" s="9">
        <v>0</v>
      </c>
      <c r="E27" s="20">
        <f t="shared" si="2"/>
        <v>0</v>
      </c>
      <c r="F27" s="20">
        <v>0</v>
      </c>
      <c r="G27" s="9">
        <v>0</v>
      </c>
      <c r="H27" s="9">
        <v>0</v>
      </c>
      <c r="I27" s="9"/>
      <c r="J27" s="14">
        <f t="shared" si="3"/>
        <v>0</v>
      </c>
      <c r="K27" s="14">
        <f t="shared" si="0"/>
        <v>0</v>
      </c>
      <c r="L27" s="14">
        <f t="shared" si="1"/>
        <v>0</v>
      </c>
      <c r="M27" s="17">
        <f t="shared" si="4"/>
        <v>0</v>
      </c>
    </row>
    <row r="28" spans="2:13" ht="20.100000000000001" customHeight="1" x14ac:dyDescent="0.25">
      <c r="B28" s="7" t="s">
        <v>16</v>
      </c>
      <c r="C28" s="9">
        <v>0</v>
      </c>
      <c r="D28" s="9">
        <v>0</v>
      </c>
      <c r="E28" s="20">
        <f t="shared" si="2"/>
        <v>0</v>
      </c>
      <c r="F28" s="20">
        <v>0</v>
      </c>
      <c r="G28" s="9">
        <v>0</v>
      </c>
      <c r="H28" s="9">
        <v>0</v>
      </c>
      <c r="I28" s="9"/>
      <c r="J28" s="14">
        <f t="shared" si="3"/>
        <v>0</v>
      </c>
      <c r="K28" s="14">
        <f t="shared" si="0"/>
        <v>0</v>
      </c>
      <c r="L28" s="14">
        <f t="shared" si="1"/>
        <v>0</v>
      </c>
      <c r="M28" s="17">
        <f t="shared" si="4"/>
        <v>0</v>
      </c>
    </row>
    <row r="29" spans="2:13" ht="20.100000000000001" customHeight="1" x14ac:dyDescent="0.25">
      <c r="B29" s="7" t="s">
        <v>17</v>
      </c>
      <c r="C29" s="9">
        <v>0</v>
      </c>
      <c r="D29" s="9">
        <v>0</v>
      </c>
      <c r="E29" s="20">
        <f t="shared" si="2"/>
        <v>0</v>
      </c>
      <c r="F29" s="20">
        <v>0</v>
      </c>
      <c r="G29" s="9">
        <v>0</v>
      </c>
      <c r="H29" s="9">
        <v>0</v>
      </c>
      <c r="I29" s="9"/>
      <c r="J29" s="14">
        <f t="shared" si="3"/>
        <v>0</v>
      </c>
      <c r="K29" s="14">
        <f t="shared" si="0"/>
        <v>0</v>
      </c>
      <c r="L29" s="14">
        <f t="shared" si="1"/>
        <v>0</v>
      </c>
      <c r="M29" s="17">
        <f t="shared" si="4"/>
        <v>0</v>
      </c>
    </row>
    <row r="30" spans="2:13" ht="20.100000000000001" customHeight="1" x14ac:dyDescent="0.25">
      <c r="B30" s="7" t="s">
        <v>18</v>
      </c>
      <c r="C30" s="9">
        <v>0</v>
      </c>
      <c r="D30" s="9">
        <v>0</v>
      </c>
      <c r="E30" s="20">
        <f t="shared" si="2"/>
        <v>0</v>
      </c>
      <c r="F30" s="20">
        <v>0</v>
      </c>
      <c r="G30" s="9">
        <v>0</v>
      </c>
      <c r="H30" s="9">
        <v>0</v>
      </c>
      <c r="I30" s="9"/>
      <c r="J30" s="14">
        <f t="shared" si="3"/>
        <v>0</v>
      </c>
      <c r="K30" s="14">
        <f t="shared" si="0"/>
        <v>0</v>
      </c>
      <c r="L30" s="14">
        <f t="shared" si="1"/>
        <v>0</v>
      </c>
      <c r="M30" s="17">
        <f t="shared" si="4"/>
        <v>0</v>
      </c>
    </row>
    <row r="31" spans="2:13" ht="20.100000000000001" customHeight="1" x14ac:dyDescent="0.25">
      <c r="B31" s="7" t="s">
        <v>19</v>
      </c>
      <c r="C31" s="9">
        <v>0</v>
      </c>
      <c r="D31" s="9">
        <v>0</v>
      </c>
      <c r="E31" s="20">
        <f t="shared" si="2"/>
        <v>0</v>
      </c>
      <c r="F31" s="20">
        <v>0</v>
      </c>
      <c r="G31" s="9">
        <v>0</v>
      </c>
      <c r="H31" s="9">
        <v>0</v>
      </c>
      <c r="I31" s="9"/>
      <c r="J31" s="14">
        <f t="shared" si="3"/>
        <v>0</v>
      </c>
      <c r="K31" s="14">
        <f t="shared" si="0"/>
        <v>0</v>
      </c>
      <c r="L31" s="14">
        <f t="shared" si="1"/>
        <v>0</v>
      </c>
      <c r="M31" s="17">
        <f t="shared" si="4"/>
        <v>0</v>
      </c>
    </row>
    <row r="32" spans="2:13" ht="20.100000000000001" customHeight="1" x14ac:dyDescent="0.25">
      <c r="B32" s="7" t="s">
        <v>20</v>
      </c>
      <c r="C32" s="9">
        <v>0</v>
      </c>
      <c r="D32" s="9">
        <v>0</v>
      </c>
      <c r="E32" s="20">
        <f t="shared" si="2"/>
        <v>0</v>
      </c>
      <c r="F32" s="20">
        <v>0</v>
      </c>
      <c r="G32" s="9">
        <v>0</v>
      </c>
      <c r="H32" s="9">
        <v>0</v>
      </c>
      <c r="I32" s="9"/>
      <c r="J32" s="14">
        <f t="shared" si="3"/>
        <v>0</v>
      </c>
      <c r="K32" s="14">
        <f t="shared" si="0"/>
        <v>0</v>
      </c>
      <c r="L32" s="14">
        <f t="shared" si="1"/>
        <v>0</v>
      </c>
      <c r="M32" s="17">
        <f t="shared" si="4"/>
        <v>0</v>
      </c>
    </row>
    <row r="33" spans="2:13" ht="20.100000000000001" customHeight="1" x14ac:dyDescent="0.25">
      <c r="B33" s="7" t="s">
        <v>21</v>
      </c>
      <c r="C33" s="9">
        <v>0</v>
      </c>
      <c r="D33" s="9">
        <v>0</v>
      </c>
      <c r="E33" s="20">
        <f t="shared" si="2"/>
        <v>0</v>
      </c>
      <c r="F33" s="20">
        <v>0</v>
      </c>
      <c r="G33" s="9">
        <v>0</v>
      </c>
      <c r="H33" s="9">
        <v>0</v>
      </c>
      <c r="I33" s="9"/>
      <c r="J33" s="14">
        <f t="shared" si="3"/>
        <v>0</v>
      </c>
      <c r="K33" s="14">
        <f t="shared" si="0"/>
        <v>0</v>
      </c>
      <c r="L33" s="14">
        <f t="shared" si="1"/>
        <v>0</v>
      </c>
      <c r="M33" s="17">
        <f t="shared" si="4"/>
        <v>0</v>
      </c>
    </row>
    <row r="34" spans="2:13" ht="20.100000000000001" customHeight="1" x14ac:dyDescent="0.25">
      <c r="B34" s="7" t="s">
        <v>22</v>
      </c>
      <c r="C34" s="9">
        <v>0</v>
      </c>
      <c r="D34" s="9">
        <v>0</v>
      </c>
      <c r="E34" s="20">
        <f t="shared" si="2"/>
        <v>0</v>
      </c>
      <c r="F34" s="20">
        <v>0</v>
      </c>
      <c r="G34" s="9">
        <v>0</v>
      </c>
      <c r="H34" s="9">
        <v>0</v>
      </c>
      <c r="I34" s="9"/>
      <c r="J34" s="14">
        <f t="shared" si="3"/>
        <v>0</v>
      </c>
      <c r="K34" s="14">
        <f t="shared" si="0"/>
        <v>0</v>
      </c>
      <c r="L34" s="14">
        <f t="shared" si="1"/>
        <v>0</v>
      </c>
      <c r="M34" s="17">
        <f t="shared" si="4"/>
        <v>0</v>
      </c>
    </row>
    <row r="35" spans="2:13" ht="20.100000000000001" customHeight="1" x14ac:dyDescent="0.25">
      <c r="B35" s="7" t="s">
        <v>23</v>
      </c>
      <c r="C35" s="9">
        <v>0</v>
      </c>
      <c r="D35" s="9">
        <v>0</v>
      </c>
      <c r="E35" s="20">
        <f t="shared" si="2"/>
        <v>0</v>
      </c>
      <c r="F35" s="20">
        <v>0</v>
      </c>
      <c r="G35" s="9">
        <v>0</v>
      </c>
      <c r="H35" s="9">
        <v>0</v>
      </c>
      <c r="I35" s="9"/>
      <c r="J35" s="14">
        <f t="shared" si="3"/>
        <v>0</v>
      </c>
      <c r="K35" s="14">
        <f t="shared" si="0"/>
        <v>0</v>
      </c>
      <c r="L35" s="14">
        <f t="shared" si="1"/>
        <v>0</v>
      </c>
      <c r="M35" s="17">
        <f t="shared" si="4"/>
        <v>0</v>
      </c>
    </row>
    <row r="36" spans="2:13" ht="20.100000000000001" customHeight="1" x14ac:dyDescent="0.25">
      <c r="B36" s="7" t="s">
        <v>24</v>
      </c>
      <c r="C36" s="9">
        <v>0</v>
      </c>
      <c r="D36" s="9">
        <v>0</v>
      </c>
      <c r="E36" s="20">
        <f t="shared" si="2"/>
        <v>0</v>
      </c>
      <c r="F36" s="20">
        <v>0</v>
      </c>
      <c r="G36" s="9">
        <v>0</v>
      </c>
      <c r="H36" s="9">
        <v>0</v>
      </c>
      <c r="I36" s="9"/>
      <c r="J36" s="14">
        <f t="shared" si="3"/>
        <v>0</v>
      </c>
      <c r="K36" s="14">
        <f t="shared" si="0"/>
        <v>0</v>
      </c>
      <c r="L36" s="14">
        <f t="shared" si="1"/>
        <v>0</v>
      </c>
      <c r="M36" s="17">
        <f t="shared" si="4"/>
        <v>0</v>
      </c>
    </row>
    <row r="37" spans="2:13" ht="20.100000000000001" customHeight="1" x14ac:dyDescent="0.25">
      <c r="B37" s="7" t="s">
        <v>25</v>
      </c>
      <c r="C37" s="9">
        <v>0</v>
      </c>
      <c r="D37" s="9">
        <v>0</v>
      </c>
      <c r="E37" s="20">
        <f t="shared" si="2"/>
        <v>0</v>
      </c>
      <c r="F37" s="20">
        <v>0</v>
      </c>
      <c r="G37" s="9">
        <v>0</v>
      </c>
      <c r="H37" s="9">
        <v>0</v>
      </c>
      <c r="I37" s="9"/>
      <c r="J37" s="14">
        <f t="shared" si="3"/>
        <v>0</v>
      </c>
      <c r="K37" s="14">
        <f t="shared" si="0"/>
        <v>0</v>
      </c>
      <c r="L37" s="14">
        <f t="shared" si="1"/>
        <v>0</v>
      </c>
      <c r="M37" s="17">
        <f t="shared" si="4"/>
        <v>0</v>
      </c>
    </row>
    <row r="38" spans="2:13" ht="20.100000000000001" customHeight="1" x14ac:dyDescent="0.25">
      <c r="B38" s="7" t="s">
        <v>26</v>
      </c>
      <c r="C38" s="9">
        <v>0</v>
      </c>
      <c r="D38" s="9">
        <v>0</v>
      </c>
      <c r="E38" s="20">
        <f t="shared" si="2"/>
        <v>0</v>
      </c>
      <c r="F38" s="20">
        <v>0</v>
      </c>
      <c r="G38" s="9">
        <v>0</v>
      </c>
      <c r="H38" s="9">
        <v>0</v>
      </c>
      <c r="I38" s="9"/>
      <c r="J38" s="14">
        <f t="shared" si="3"/>
        <v>0</v>
      </c>
      <c r="K38" s="14">
        <f t="shared" si="0"/>
        <v>0</v>
      </c>
      <c r="L38" s="14">
        <f t="shared" si="1"/>
        <v>0</v>
      </c>
      <c r="M38" s="17">
        <f t="shared" si="4"/>
        <v>0</v>
      </c>
    </row>
    <row r="39" spans="2:13" ht="20.100000000000001" customHeight="1" x14ac:dyDescent="0.25">
      <c r="B39" s="7" t="s">
        <v>27</v>
      </c>
      <c r="C39" s="9">
        <v>0</v>
      </c>
      <c r="D39" s="9">
        <v>0</v>
      </c>
      <c r="E39" s="20">
        <f t="shared" si="2"/>
        <v>0</v>
      </c>
      <c r="F39" s="20">
        <v>0</v>
      </c>
      <c r="G39" s="9">
        <v>0</v>
      </c>
      <c r="H39" s="9">
        <v>0</v>
      </c>
      <c r="I39" s="9"/>
      <c r="J39" s="14">
        <f t="shared" si="3"/>
        <v>0</v>
      </c>
      <c r="K39" s="14">
        <f t="shared" si="0"/>
        <v>0</v>
      </c>
      <c r="L39" s="14">
        <f t="shared" si="1"/>
        <v>0</v>
      </c>
      <c r="M39" s="17">
        <f t="shared" si="4"/>
        <v>0</v>
      </c>
    </row>
    <row r="40" spans="2:13" ht="20.100000000000001" customHeight="1" x14ac:dyDescent="0.25">
      <c r="B40" s="7" t="s">
        <v>28</v>
      </c>
      <c r="C40" s="9">
        <v>0</v>
      </c>
      <c r="D40" s="9">
        <v>0</v>
      </c>
      <c r="E40" s="20">
        <f t="shared" si="2"/>
        <v>0</v>
      </c>
      <c r="F40" s="20">
        <v>0</v>
      </c>
      <c r="G40" s="9">
        <v>0</v>
      </c>
      <c r="H40" s="9">
        <v>0</v>
      </c>
      <c r="I40" s="9"/>
      <c r="J40" s="14">
        <f t="shared" si="3"/>
        <v>0</v>
      </c>
      <c r="K40" s="14">
        <f t="shared" si="0"/>
        <v>0</v>
      </c>
      <c r="L40" s="14">
        <f t="shared" si="1"/>
        <v>0</v>
      </c>
      <c r="M40" s="17">
        <f t="shared" si="4"/>
        <v>0</v>
      </c>
    </row>
    <row r="41" spans="2:13" ht="20.100000000000001" customHeight="1" x14ac:dyDescent="0.25">
      <c r="B41" s="7" t="s">
        <v>29</v>
      </c>
      <c r="C41" s="9">
        <v>0</v>
      </c>
      <c r="D41" s="9">
        <v>0</v>
      </c>
      <c r="E41" s="20">
        <f t="shared" si="2"/>
        <v>0</v>
      </c>
      <c r="F41" s="20">
        <v>0</v>
      </c>
      <c r="G41" s="9">
        <v>0</v>
      </c>
      <c r="H41" s="9">
        <v>0</v>
      </c>
      <c r="I41" s="9"/>
      <c r="J41" s="14">
        <f t="shared" si="3"/>
        <v>0</v>
      </c>
      <c r="K41" s="14">
        <f t="shared" si="0"/>
        <v>0</v>
      </c>
      <c r="L41" s="14">
        <f t="shared" si="1"/>
        <v>0</v>
      </c>
      <c r="M41" s="17">
        <f t="shared" si="4"/>
        <v>0</v>
      </c>
    </row>
    <row r="42" spans="2:13" ht="20.100000000000001" customHeight="1" x14ac:dyDescent="0.25">
      <c r="B42" s="7" t="s">
        <v>30</v>
      </c>
      <c r="C42" s="9">
        <v>0</v>
      </c>
      <c r="D42" s="9">
        <v>0</v>
      </c>
      <c r="E42" s="20">
        <f t="shared" si="2"/>
        <v>0</v>
      </c>
      <c r="F42" s="20">
        <v>0</v>
      </c>
      <c r="G42" s="9">
        <v>0</v>
      </c>
      <c r="H42" s="9">
        <v>0</v>
      </c>
      <c r="I42" s="9"/>
      <c r="J42" s="14">
        <f t="shared" si="3"/>
        <v>0</v>
      </c>
      <c r="K42" s="14">
        <f t="shared" si="0"/>
        <v>0</v>
      </c>
      <c r="L42" s="14">
        <f t="shared" si="1"/>
        <v>0</v>
      </c>
      <c r="M42" s="17">
        <f t="shared" si="4"/>
        <v>0</v>
      </c>
    </row>
    <row r="43" spans="2:13" ht="20.100000000000001" customHeight="1" x14ac:dyDescent="0.25">
      <c r="B43" s="7" t="s">
        <v>31</v>
      </c>
      <c r="C43" s="9">
        <v>0</v>
      </c>
      <c r="D43" s="9">
        <v>0</v>
      </c>
      <c r="E43" s="20">
        <f t="shared" si="2"/>
        <v>0</v>
      </c>
      <c r="F43" s="20">
        <v>0</v>
      </c>
      <c r="G43" s="9">
        <v>0</v>
      </c>
      <c r="H43" s="9">
        <v>0</v>
      </c>
      <c r="I43" s="9"/>
      <c r="J43" s="14">
        <f t="shared" si="3"/>
        <v>0</v>
      </c>
      <c r="K43" s="14">
        <f t="shared" si="0"/>
        <v>0</v>
      </c>
      <c r="L43" s="14">
        <f t="shared" si="1"/>
        <v>0</v>
      </c>
      <c r="M43" s="17">
        <f t="shared" si="4"/>
        <v>0</v>
      </c>
    </row>
    <row r="44" spans="2:13" ht="20.100000000000001" customHeight="1" x14ac:dyDescent="0.25">
      <c r="B44" s="7" t="s">
        <v>32</v>
      </c>
      <c r="C44" s="9">
        <v>0</v>
      </c>
      <c r="D44" s="9">
        <v>0</v>
      </c>
      <c r="E44" s="20">
        <f t="shared" si="2"/>
        <v>0</v>
      </c>
      <c r="F44" s="20">
        <v>0</v>
      </c>
      <c r="G44" s="9">
        <v>0</v>
      </c>
      <c r="H44" s="9">
        <v>0</v>
      </c>
      <c r="I44" s="9"/>
      <c r="J44" s="14">
        <f t="shared" si="3"/>
        <v>0</v>
      </c>
      <c r="K44" s="14">
        <f t="shared" si="0"/>
        <v>0</v>
      </c>
      <c r="L44" s="14">
        <f t="shared" si="1"/>
        <v>0</v>
      </c>
      <c r="M44" s="17">
        <f t="shared" si="4"/>
        <v>0</v>
      </c>
    </row>
    <row r="45" spans="2:13" ht="20.100000000000001" customHeight="1" x14ac:dyDescent="0.25">
      <c r="B45" s="7" t="s">
        <v>33</v>
      </c>
      <c r="C45" s="9">
        <v>0</v>
      </c>
      <c r="D45" s="9">
        <v>0</v>
      </c>
      <c r="E45" s="20">
        <f t="shared" si="2"/>
        <v>0</v>
      </c>
      <c r="F45" s="20">
        <v>0</v>
      </c>
      <c r="G45" s="9">
        <v>0</v>
      </c>
      <c r="H45" s="9">
        <v>0</v>
      </c>
      <c r="I45" s="9"/>
      <c r="J45" s="14">
        <f t="shared" si="3"/>
        <v>0</v>
      </c>
      <c r="K45" s="14">
        <f t="shared" si="0"/>
        <v>0</v>
      </c>
      <c r="L45" s="14">
        <f t="shared" si="1"/>
        <v>0</v>
      </c>
      <c r="M45" s="17">
        <f t="shared" si="4"/>
        <v>0</v>
      </c>
    </row>
    <row r="46" spans="2:13" ht="20.100000000000001" customHeight="1" x14ac:dyDescent="0.25">
      <c r="B46" s="7" t="s">
        <v>34</v>
      </c>
      <c r="C46" s="9">
        <v>0</v>
      </c>
      <c r="D46" s="9">
        <v>0</v>
      </c>
      <c r="E46" s="20">
        <f t="shared" si="2"/>
        <v>0</v>
      </c>
      <c r="F46" s="20">
        <v>0</v>
      </c>
      <c r="G46" s="9">
        <v>0</v>
      </c>
      <c r="H46" s="9">
        <v>0</v>
      </c>
      <c r="I46" s="9"/>
      <c r="J46" s="14">
        <f t="shared" si="3"/>
        <v>0</v>
      </c>
      <c r="K46" s="14">
        <f t="shared" si="0"/>
        <v>0</v>
      </c>
      <c r="L46" s="14">
        <f t="shared" si="1"/>
        <v>0</v>
      </c>
      <c r="M46" s="17">
        <f t="shared" si="4"/>
        <v>0</v>
      </c>
    </row>
    <row r="47" spans="2:13" ht="20.100000000000001" customHeight="1" x14ac:dyDescent="0.25">
      <c r="B47" s="7" t="s">
        <v>35</v>
      </c>
      <c r="C47" s="9">
        <v>16066664</v>
      </c>
      <c r="D47" s="9">
        <v>16066664</v>
      </c>
      <c r="E47" s="20">
        <f t="shared" si="2"/>
        <v>4819999.2</v>
      </c>
      <c r="F47" s="20">
        <v>6320197</v>
      </c>
      <c r="G47" s="9">
        <v>0</v>
      </c>
      <c r="H47" s="9">
        <v>2463527.3199999994</v>
      </c>
      <c r="I47" s="9"/>
      <c r="J47" s="14">
        <f t="shared" si="3"/>
        <v>0</v>
      </c>
      <c r="K47" s="14">
        <f t="shared" si="0"/>
        <v>0.51110533794279456</v>
      </c>
      <c r="L47" s="14">
        <f t="shared" si="1"/>
        <v>0</v>
      </c>
      <c r="M47" s="17">
        <f t="shared" si="4"/>
        <v>13603136.68</v>
      </c>
    </row>
    <row r="48" spans="2:13" ht="20.100000000000001" customHeight="1" x14ac:dyDescent="0.25">
      <c r="B48" s="7" t="s">
        <v>36</v>
      </c>
      <c r="C48" s="9">
        <v>0</v>
      </c>
      <c r="D48" s="9">
        <v>0</v>
      </c>
      <c r="E48" s="20">
        <f t="shared" si="2"/>
        <v>0</v>
      </c>
      <c r="F48" s="20">
        <v>0</v>
      </c>
      <c r="G48" s="9">
        <v>0</v>
      </c>
      <c r="H48" s="9">
        <v>0</v>
      </c>
      <c r="I48" s="9"/>
      <c r="J48" s="14">
        <f t="shared" si="3"/>
        <v>0</v>
      </c>
      <c r="K48" s="14">
        <f t="shared" si="0"/>
        <v>0</v>
      </c>
      <c r="L48" s="14">
        <f t="shared" si="1"/>
        <v>0</v>
      </c>
      <c r="M48" s="17">
        <f t="shared" si="4"/>
        <v>0</v>
      </c>
    </row>
    <row r="49" spans="2:13" ht="20.100000000000001" customHeight="1" x14ac:dyDescent="0.25">
      <c r="B49" s="7" t="s">
        <v>59</v>
      </c>
      <c r="C49" s="9">
        <v>0</v>
      </c>
      <c r="D49" s="9">
        <v>0</v>
      </c>
      <c r="E49" s="20">
        <f t="shared" si="2"/>
        <v>0</v>
      </c>
      <c r="F49" s="20">
        <v>0</v>
      </c>
      <c r="G49" s="9">
        <v>0</v>
      </c>
      <c r="H49" s="9">
        <v>0</v>
      </c>
      <c r="I49" s="9"/>
      <c r="J49" s="14">
        <f t="shared" ref="J49:J51" si="5">IF(ISERROR(+G49/E49)=TRUE,0,++G49/E49)</f>
        <v>0</v>
      </c>
      <c r="K49" s="14">
        <f t="shared" ref="K49:K51" si="6">IF(ISERROR(+H49/E49)=TRUE,0,++H49/E49)</f>
        <v>0</v>
      </c>
      <c r="L49" s="14">
        <f t="shared" ref="L49:L51" si="7">IF(ISERROR(+I49/E49)=TRUE,0,++I49/E49)</f>
        <v>0</v>
      </c>
      <c r="M49" s="17">
        <f t="shared" ref="M49:M51" si="8">+D49-H49</f>
        <v>0</v>
      </c>
    </row>
    <row r="50" spans="2:13" ht="20.100000000000001" customHeight="1" x14ac:dyDescent="0.25">
      <c r="B50" s="7" t="s">
        <v>60</v>
      </c>
      <c r="C50" s="9">
        <v>0</v>
      </c>
      <c r="D50" s="9">
        <v>0</v>
      </c>
      <c r="E50" s="20">
        <f t="shared" si="2"/>
        <v>0</v>
      </c>
      <c r="F50" s="20">
        <v>0</v>
      </c>
      <c r="G50" s="9">
        <v>0</v>
      </c>
      <c r="H50" s="9">
        <v>0</v>
      </c>
      <c r="I50" s="9"/>
      <c r="J50" s="14">
        <f t="shared" si="5"/>
        <v>0</v>
      </c>
      <c r="K50" s="14">
        <f t="shared" si="6"/>
        <v>0</v>
      </c>
      <c r="L50" s="14">
        <f t="shared" si="7"/>
        <v>0</v>
      </c>
      <c r="M50" s="17">
        <f t="shared" si="8"/>
        <v>0</v>
      </c>
    </row>
    <row r="51" spans="2:13" ht="20.100000000000001" customHeight="1" x14ac:dyDescent="0.25">
      <c r="B51" s="7" t="s">
        <v>61</v>
      </c>
      <c r="C51" s="9">
        <v>0</v>
      </c>
      <c r="D51" s="9">
        <v>0</v>
      </c>
      <c r="E51" s="20">
        <f t="shared" si="2"/>
        <v>0</v>
      </c>
      <c r="F51" s="20">
        <v>0</v>
      </c>
      <c r="G51" s="9">
        <v>0</v>
      </c>
      <c r="H51" s="9">
        <v>0</v>
      </c>
      <c r="I51" s="9"/>
      <c r="J51" s="14">
        <f t="shared" si="5"/>
        <v>0</v>
      </c>
      <c r="K51" s="14">
        <f t="shared" si="6"/>
        <v>0</v>
      </c>
      <c r="L51" s="14">
        <f t="shared" si="7"/>
        <v>0</v>
      </c>
      <c r="M51" s="17">
        <f t="shared" si="8"/>
        <v>0</v>
      </c>
    </row>
    <row r="52" spans="2:13" ht="23.25" customHeight="1" x14ac:dyDescent="0.25">
      <c r="B52" s="11" t="s">
        <v>39</v>
      </c>
      <c r="C52" s="11">
        <f>SUM(C14:C51)</f>
        <v>16066664</v>
      </c>
      <c r="D52" s="11">
        <f t="shared" ref="D52:H52" si="9">SUM(D14:D51)</f>
        <v>16066664</v>
      </c>
      <c r="E52" s="21">
        <f t="shared" si="9"/>
        <v>4819999.2</v>
      </c>
      <c r="F52" s="21">
        <f t="shared" si="9"/>
        <v>6320197</v>
      </c>
      <c r="G52" s="11">
        <f t="shared" si="9"/>
        <v>0</v>
      </c>
      <c r="H52" s="11">
        <f t="shared" si="9"/>
        <v>2463527.3199999994</v>
      </c>
      <c r="I52" s="11">
        <f t="shared" ref="I52" si="10">SUM(I14:I48)</f>
        <v>0</v>
      </c>
      <c r="J52" s="15">
        <f t="shared" si="3"/>
        <v>0</v>
      </c>
      <c r="K52" s="15">
        <f t="shared" si="0"/>
        <v>0.51110533794279456</v>
      </c>
      <c r="L52" s="15">
        <f t="shared" si="1"/>
        <v>0</v>
      </c>
      <c r="M52" s="11">
        <f t="shared" ref="M52" si="11">SUM(M14:M51)</f>
        <v>13603136.68</v>
      </c>
    </row>
    <row r="54" spans="2:13" x14ac:dyDescent="0.2">
      <c r="B54" s="12" t="s">
        <v>58</v>
      </c>
    </row>
  </sheetData>
  <mergeCells count="11">
    <mergeCell ref="B2:M6"/>
    <mergeCell ref="J11:L11"/>
    <mergeCell ref="J12:L12"/>
    <mergeCell ref="M12:M13"/>
    <mergeCell ref="I12:I13"/>
    <mergeCell ref="B12:B13"/>
    <mergeCell ref="C12:D12"/>
    <mergeCell ref="F12:F13"/>
    <mergeCell ref="G12:G13"/>
    <mergeCell ref="H12:H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M54"/>
  <sheetViews>
    <sheetView showGridLines="0" topLeftCell="A22" zoomScale="85" zoomScaleNormal="85" workbookViewId="0">
      <selection activeCell="H12" sqref="H12:H13"/>
    </sheetView>
  </sheetViews>
  <sheetFormatPr baseColWidth="10" defaultRowHeight="15" x14ac:dyDescent="0.25"/>
  <cols>
    <col min="1" max="1" width="5.85546875" style="1" customWidth="1"/>
    <col min="2" max="2" width="35.85546875" style="1" customWidth="1"/>
    <col min="3" max="5" width="14.7109375" style="1" customWidth="1"/>
    <col min="6" max="6" width="15.7109375" style="1" customWidth="1"/>
    <col min="7" max="7" width="16.85546875" style="1" hidden="1" customWidth="1"/>
    <col min="8" max="8" width="15.7109375" style="1" customWidth="1"/>
    <col min="9" max="9" width="15.7109375" style="1" hidden="1" customWidth="1"/>
    <col min="10" max="10" width="12.7109375" style="1" hidden="1" customWidth="1"/>
    <col min="11" max="11" width="12.7109375" style="1" customWidth="1"/>
    <col min="12" max="12" width="12.7109375" style="10" hidden="1" customWidth="1"/>
    <col min="13" max="13" width="15.28515625" style="1" bestFit="1" customWidth="1"/>
    <col min="14" max="16384" width="11.42578125" style="1"/>
  </cols>
  <sheetData>
    <row r="2" spans="2:13" ht="15" customHeight="1" x14ac:dyDescent="0.25">
      <c r="B2" s="33" t="s">
        <v>57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2:13" ht="15.75" customHeight="1" x14ac:dyDescent="0.25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2:13" ht="15" customHeight="1" x14ac:dyDescent="0.25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2:13" ht="15" customHeight="1" x14ac:dyDescent="0.25"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2:13" ht="15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8" spans="2:13" ht="15.75" x14ac:dyDescent="0.25">
      <c r="B8" s="2" t="s">
        <v>50</v>
      </c>
    </row>
    <row r="9" spans="2:13" x14ac:dyDescent="0.2">
      <c r="B9" s="3" t="s">
        <v>2</v>
      </c>
    </row>
    <row r="11" spans="2:13" x14ac:dyDescent="0.25">
      <c r="B11" s="4"/>
      <c r="J11" s="39"/>
      <c r="K11" s="39"/>
      <c r="L11" s="39"/>
    </row>
    <row r="12" spans="2:13" s="5" customFormat="1" ht="15" customHeight="1" x14ac:dyDescent="0.25">
      <c r="B12" s="37" t="s">
        <v>1</v>
      </c>
      <c r="C12" s="36" t="s">
        <v>0</v>
      </c>
      <c r="D12" s="36"/>
      <c r="E12" s="34" t="s">
        <v>43</v>
      </c>
      <c r="F12" s="34" t="s">
        <v>44</v>
      </c>
      <c r="G12" s="34" t="s">
        <v>52</v>
      </c>
      <c r="H12" s="34" t="s">
        <v>56</v>
      </c>
      <c r="I12" s="34" t="s">
        <v>53</v>
      </c>
      <c r="J12" s="40" t="s">
        <v>54</v>
      </c>
      <c r="K12" s="40"/>
      <c r="L12" s="40"/>
      <c r="M12" s="31" t="s">
        <v>55</v>
      </c>
    </row>
    <row r="13" spans="2:13" s="5" customFormat="1" ht="40.5" customHeight="1" x14ac:dyDescent="0.25">
      <c r="B13" s="38"/>
      <c r="C13" s="22" t="s">
        <v>38</v>
      </c>
      <c r="D13" s="22" t="s">
        <v>37</v>
      </c>
      <c r="E13" s="35"/>
      <c r="F13" s="35"/>
      <c r="G13" s="35"/>
      <c r="H13" s="35"/>
      <c r="I13" s="35"/>
      <c r="J13" s="22" t="s">
        <v>45</v>
      </c>
      <c r="K13" s="22" t="s">
        <v>46</v>
      </c>
      <c r="L13" s="23" t="s">
        <v>47</v>
      </c>
      <c r="M13" s="32"/>
    </row>
    <row r="14" spans="2:13" ht="20.100000000000001" customHeight="1" x14ac:dyDescent="0.25">
      <c r="B14" s="26" t="s">
        <v>3</v>
      </c>
      <c r="C14" s="27">
        <v>0</v>
      </c>
      <c r="D14" s="27">
        <v>0</v>
      </c>
      <c r="E14" s="19">
        <f>+C14*30/100</f>
        <v>0</v>
      </c>
      <c r="F14" s="28">
        <v>0</v>
      </c>
      <c r="G14" s="8">
        <v>0</v>
      </c>
      <c r="H14" s="8">
        <v>0</v>
      </c>
      <c r="I14" s="8"/>
      <c r="J14" s="13">
        <f>IF(ISERROR(+G14/E14)=TRUE,0,++G14/E14)</f>
        <v>0</v>
      </c>
      <c r="K14" s="13">
        <f t="shared" ref="K14:K52" si="0">IF(ISERROR(+H14/E14)=TRUE,0,++H14/E14)</f>
        <v>0</v>
      </c>
      <c r="L14" s="13">
        <f t="shared" ref="L14:L52" si="1">IF(ISERROR(+I14/E14)=TRUE,0,++I14/E14)</f>
        <v>0</v>
      </c>
      <c r="M14" s="16">
        <f>+D14-H14</f>
        <v>0</v>
      </c>
    </row>
    <row r="15" spans="2:13" ht="20.100000000000001" customHeight="1" x14ac:dyDescent="0.25">
      <c r="B15" s="25" t="s">
        <v>4</v>
      </c>
      <c r="C15" s="29">
        <v>0</v>
      </c>
      <c r="D15" s="29">
        <v>0</v>
      </c>
      <c r="E15" s="24">
        <v>0</v>
      </c>
      <c r="F15" s="24">
        <v>0</v>
      </c>
      <c r="G15" s="9">
        <v>0</v>
      </c>
      <c r="H15" s="9">
        <v>0</v>
      </c>
      <c r="I15" s="9"/>
      <c r="J15" s="14">
        <f t="shared" ref="J15:J52" si="2">IF(ISERROR(+G15/E15)=TRUE,0,++G15/E15)</f>
        <v>0</v>
      </c>
      <c r="K15" s="14">
        <f t="shared" si="0"/>
        <v>0</v>
      </c>
      <c r="L15" s="14">
        <f t="shared" si="1"/>
        <v>0</v>
      </c>
      <c r="M15" s="17">
        <f t="shared" ref="M15:M48" si="3">+D15-H15</f>
        <v>0</v>
      </c>
    </row>
    <row r="16" spans="2:13" ht="20.100000000000001" customHeight="1" x14ac:dyDescent="0.25">
      <c r="B16" s="25" t="s">
        <v>51</v>
      </c>
      <c r="C16" s="29">
        <v>0</v>
      </c>
      <c r="D16" s="29">
        <v>0</v>
      </c>
      <c r="E16" s="24">
        <v>0</v>
      </c>
      <c r="F16" s="24">
        <v>0</v>
      </c>
      <c r="G16" s="9">
        <v>0</v>
      </c>
      <c r="H16" s="9">
        <v>0</v>
      </c>
      <c r="I16" s="9"/>
      <c r="J16" s="14">
        <f t="shared" si="2"/>
        <v>0</v>
      </c>
      <c r="K16" s="14">
        <f t="shared" si="0"/>
        <v>0</v>
      </c>
      <c r="L16" s="14">
        <f t="shared" si="1"/>
        <v>0</v>
      </c>
      <c r="M16" s="17">
        <f t="shared" si="3"/>
        <v>0</v>
      </c>
    </row>
    <row r="17" spans="2:13" ht="20.100000000000001" customHeight="1" x14ac:dyDescent="0.25">
      <c r="B17" s="25" t="s">
        <v>5</v>
      </c>
      <c r="C17" s="29">
        <v>0</v>
      </c>
      <c r="D17" s="29">
        <v>0</v>
      </c>
      <c r="E17" s="24">
        <v>0</v>
      </c>
      <c r="F17" s="24">
        <v>0</v>
      </c>
      <c r="G17" s="9">
        <v>0</v>
      </c>
      <c r="H17" s="9">
        <v>0</v>
      </c>
      <c r="I17" s="9"/>
      <c r="J17" s="14">
        <f t="shared" si="2"/>
        <v>0</v>
      </c>
      <c r="K17" s="14">
        <f t="shared" si="0"/>
        <v>0</v>
      </c>
      <c r="L17" s="14">
        <f t="shared" si="1"/>
        <v>0</v>
      </c>
      <c r="M17" s="17">
        <f t="shared" si="3"/>
        <v>0</v>
      </c>
    </row>
    <row r="18" spans="2:13" ht="20.100000000000001" customHeight="1" x14ac:dyDescent="0.25">
      <c r="B18" s="25" t="s">
        <v>6</v>
      </c>
      <c r="C18" s="29">
        <v>0</v>
      </c>
      <c r="D18" s="29">
        <v>0</v>
      </c>
      <c r="E18" s="24">
        <v>0</v>
      </c>
      <c r="F18" s="24">
        <v>0</v>
      </c>
      <c r="G18" s="9">
        <v>0</v>
      </c>
      <c r="H18" s="9">
        <v>0</v>
      </c>
      <c r="I18" s="9"/>
      <c r="J18" s="14">
        <f t="shared" si="2"/>
        <v>0</v>
      </c>
      <c r="K18" s="14">
        <f t="shared" si="0"/>
        <v>0</v>
      </c>
      <c r="L18" s="14">
        <f t="shared" si="1"/>
        <v>0</v>
      </c>
      <c r="M18" s="17">
        <f t="shared" si="3"/>
        <v>0</v>
      </c>
    </row>
    <row r="19" spans="2:13" ht="20.100000000000001" customHeight="1" x14ac:dyDescent="0.25">
      <c r="B19" s="25" t="s">
        <v>7</v>
      </c>
      <c r="C19" s="29">
        <v>0</v>
      </c>
      <c r="D19" s="29">
        <v>0</v>
      </c>
      <c r="E19" s="24">
        <v>0</v>
      </c>
      <c r="F19" s="24">
        <v>0</v>
      </c>
      <c r="G19" s="9">
        <v>0</v>
      </c>
      <c r="H19" s="9">
        <v>0</v>
      </c>
      <c r="I19" s="9"/>
      <c r="J19" s="14">
        <f t="shared" si="2"/>
        <v>0</v>
      </c>
      <c r="K19" s="14">
        <f t="shared" si="0"/>
        <v>0</v>
      </c>
      <c r="L19" s="14">
        <f t="shared" si="1"/>
        <v>0</v>
      </c>
      <c r="M19" s="17">
        <f t="shared" si="3"/>
        <v>0</v>
      </c>
    </row>
    <row r="20" spans="2:13" ht="20.100000000000001" customHeight="1" x14ac:dyDescent="0.25">
      <c r="B20" s="25" t="s">
        <v>8</v>
      </c>
      <c r="C20" s="29">
        <v>0</v>
      </c>
      <c r="D20" s="29">
        <v>0</v>
      </c>
      <c r="E20" s="24">
        <v>0</v>
      </c>
      <c r="F20" s="24">
        <v>0</v>
      </c>
      <c r="G20" s="9">
        <v>0</v>
      </c>
      <c r="H20" s="9">
        <v>0</v>
      </c>
      <c r="I20" s="9"/>
      <c r="J20" s="14">
        <f t="shared" si="2"/>
        <v>0</v>
      </c>
      <c r="K20" s="14">
        <f t="shared" si="0"/>
        <v>0</v>
      </c>
      <c r="L20" s="14">
        <f t="shared" si="1"/>
        <v>0</v>
      </c>
      <c r="M20" s="17">
        <f t="shared" si="3"/>
        <v>0</v>
      </c>
    </row>
    <row r="21" spans="2:13" ht="20.100000000000001" customHeight="1" x14ac:dyDescent="0.25">
      <c r="B21" s="25" t="s">
        <v>9</v>
      </c>
      <c r="C21" s="29">
        <v>0</v>
      </c>
      <c r="D21" s="29">
        <v>0</v>
      </c>
      <c r="E21" s="24">
        <v>0</v>
      </c>
      <c r="F21" s="24">
        <v>0</v>
      </c>
      <c r="G21" s="9">
        <v>0</v>
      </c>
      <c r="H21" s="9">
        <v>0</v>
      </c>
      <c r="I21" s="9"/>
      <c r="J21" s="14">
        <f t="shared" si="2"/>
        <v>0</v>
      </c>
      <c r="K21" s="14">
        <f t="shared" si="0"/>
        <v>0</v>
      </c>
      <c r="L21" s="14">
        <f t="shared" si="1"/>
        <v>0</v>
      </c>
      <c r="M21" s="17">
        <f t="shared" si="3"/>
        <v>0</v>
      </c>
    </row>
    <row r="22" spans="2:13" ht="20.100000000000001" customHeight="1" x14ac:dyDescent="0.25">
      <c r="B22" s="25" t="s">
        <v>10</v>
      </c>
      <c r="C22" s="29">
        <v>0</v>
      </c>
      <c r="D22" s="29">
        <v>0</v>
      </c>
      <c r="E22" s="24">
        <v>0</v>
      </c>
      <c r="F22" s="24">
        <v>0</v>
      </c>
      <c r="G22" s="9">
        <v>0</v>
      </c>
      <c r="H22" s="9">
        <v>0</v>
      </c>
      <c r="I22" s="9"/>
      <c r="J22" s="14">
        <f t="shared" si="2"/>
        <v>0</v>
      </c>
      <c r="K22" s="14">
        <f t="shared" si="0"/>
        <v>0</v>
      </c>
      <c r="L22" s="14">
        <f t="shared" si="1"/>
        <v>0</v>
      </c>
      <c r="M22" s="17">
        <f t="shared" si="3"/>
        <v>0</v>
      </c>
    </row>
    <row r="23" spans="2:13" ht="20.100000000000001" customHeight="1" x14ac:dyDescent="0.25">
      <c r="B23" s="25" t="s">
        <v>11</v>
      </c>
      <c r="C23" s="29">
        <v>0</v>
      </c>
      <c r="D23" s="29">
        <v>0</v>
      </c>
      <c r="E23" s="24">
        <v>0</v>
      </c>
      <c r="F23" s="24">
        <v>0</v>
      </c>
      <c r="G23" s="9">
        <v>0</v>
      </c>
      <c r="H23" s="9">
        <v>0</v>
      </c>
      <c r="I23" s="9"/>
      <c r="J23" s="14">
        <f t="shared" si="2"/>
        <v>0</v>
      </c>
      <c r="K23" s="14">
        <f t="shared" si="0"/>
        <v>0</v>
      </c>
      <c r="L23" s="14">
        <f t="shared" si="1"/>
        <v>0</v>
      </c>
      <c r="M23" s="17">
        <f t="shared" si="3"/>
        <v>0</v>
      </c>
    </row>
    <row r="24" spans="2:13" ht="20.100000000000001" customHeight="1" x14ac:dyDescent="0.25">
      <c r="B24" s="25" t="s">
        <v>12</v>
      </c>
      <c r="C24" s="29">
        <v>0</v>
      </c>
      <c r="D24" s="29">
        <v>0</v>
      </c>
      <c r="E24" s="24">
        <v>0</v>
      </c>
      <c r="F24" s="24">
        <v>0</v>
      </c>
      <c r="G24" s="9">
        <v>0</v>
      </c>
      <c r="H24" s="9">
        <v>0</v>
      </c>
      <c r="I24" s="9"/>
      <c r="J24" s="14">
        <f t="shared" si="2"/>
        <v>0</v>
      </c>
      <c r="K24" s="14">
        <f t="shared" si="0"/>
        <v>0</v>
      </c>
      <c r="L24" s="14">
        <f t="shared" si="1"/>
        <v>0</v>
      </c>
      <c r="M24" s="17">
        <f t="shared" si="3"/>
        <v>0</v>
      </c>
    </row>
    <row r="25" spans="2:13" ht="20.100000000000001" customHeight="1" x14ac:dyDescent="0.25">
      <c r="B25" s="25" t="s">
        <v>13</v>
      </c>
      <c r="C25" s="29">
        <v>0</v>
      </c>
      <c r="D25" s="29">
        <v>0</v>
      </c>
      <c r="E25" s="24">
        <v>0</v>
      </c>
      <c r="F25" s="24">
        <v>0</v>
      </c>
      <c r="G25" s="9">
        <v>0</v>
      </c>
      <c r="H25" s="9">
        <v>0</v>
      </c>
      <c r="I25" s="9"/>
      <c r="J25" s="14">
        <f t="shared" si="2"/>
        <v>0</v>
      </c>
      <c r="K25" s="14">
        <f t="shared" si="0"/>
        <v>0</v>
      </c>
      <c r="L25" s="14">
        <f t="shared" si="1"/>
        <v>0</v>
      </c>
      <c r="M25" s="17">
        <f t="shared" si="3"/>
        <v>0</v>
      </c>
    </row>
    <row r="26" spans="2:13" ht="20.100000000000001" customHeight="1" x14ac:dyDescent="0.25">
      <c r="B26" s="25" t="s">
        <v>14</v>
      </c>
      <c r="C26" s="29">
        <v>0</v>
      </c>
      <c r="D26" s="29">
        <v>0</v>
      </c>
      <c r="E26" s="24">
        <v>0</v>
      </c>
      <c r="F26" s="24">
        <v>0</v>
      </c>
      <c r="G26" s="9">
        <v>0</v>
      </c>
      <c r="H26" s="9">
        <v>0</v>
      </c>
      <c r="I26" s="9"/>
      <c r="J26" s="14">
        <f t="shared" si="2"/>
        <v>0</v>
      </c>
      <c r="K26" s="14">
        <f t="shared" si="0"/>
        <v>0</v>
      </c>
      <c r="L26" s="14">
        <f t="shared" si="1"/>
        <v>0</v>
      </c>
      <c r="M26" s="17">
        <f t="shared" si="3"/>
        <v>0</v>
      </c>
    </row>
    <row r="27" spans="2:13" ht="20.100000000000001" customHeight="1" x14ac:dyDescent="0.25">
      <c r="B27" s="25" t="s">
        <v>15</v>
      </c>
      <c r="C27" s="29">
        <v>0</v>
      </c>
      <c r="D27" s="29">
        <v>0</v>
      </c>
      <c r="E27" s="24">
        <v>0</v>
      </c>
      <c r="F27" s="24">
        <v>0</v>
      </c>
      <c r="G27" s="9">
        <v>0</v>
      </c>
      <c r="H27" s="9">
        <v>0</v>
      </c>
      <c r="I27" s="9"/>
      <c r="J27" s="14">
        <f t="shared" si="2"/>
        <v>0</v>
      </c>
      <c r="K27" s="14">
        <f t="shared" si="0"/>
        <v>0</v>
      </c>
      <c r="L27" s="14">
        <f t="shared" si="1"/>
        <v>0</v>
      </c>
      <c r="M27" s="17">
        <f t="shared" si="3"/>
        <v>0</v>
      </c>
    </row>
    <row r="28" spans="2:13" ht="20.100000000000001" customHeight="1" x14ac:dyDescent="0.25">
      <c r="B28" s="25" t="s">
        <v>16</v>
      </c>
      <c r="C28" s="29">
        <v>0</v>
      </c>
      <c r="D28" s="29">
        <v>0</v>
      </c>
      <c r="E28" s="24">
        <v>0</v>
      </c>
      <c r="F28" s="24">
        <v>0</v>
      </c>
      <c r="G28" s="9">
        <v>0</v>
      </c>
      <c r="H28" s="9">
        <v>0</v>
      </c>
      <c r="I28" s="9"/>
      <c r="J28" s="14">
        <f t="shared" si="2"/>
        <v>0</v>
      </c>
      <c r="K28" s="14">
        <f t="shared" si="0"/>
        <v>0</v>
      </c>
      <c r="L28" s="14">
        <f t="shared" si="1"/>
        <v>0</v>
      </c>
      <c r="M28" s="17">
        <f t="shared" si="3"/>
        <v>0</v>
      </c>
    </row>
    <row r="29" spans="2:13" ht="20.100000000000001" customHeight="1" x14ac:dyDescent="0.25">
      <c r="B29" s="25" t="s">
        <v>17</v>
      </c>
      <c r="C29" s="29">
        <v>0</v>
      </c>
      <c r="D29" s="29">
        <v>0</v>
      </c>
      <c r="E29" s="24">
        <v>0</v>
      </c>
      <c r="F29" s="24">
        <v>0</v>
      </c>
      <c r="G29" s="9">
        <v>0</v>
      </c>
      <c r="H29" s="9">
        <v>0</v>
      </c>
      <c r="I29" s="9"/>
      <c r="J29" s="14">
        <f t="shared" si="2"/>
        <v>0</v>
      </c>
      <c r="K29" s="14">
        <f t="shared" si="0"/>
        <v>0</v>
      </c>
      <c r="L29" s="14">
        <f t="shared" si="1"/>
        <v>0</v>
      </c>
      <c r="M29" s="17">
        <f t="shared" si="3"/>
        <v>0</v>
      </c>
    </row>
    <row r="30" spans="2:13" ht="20.100000000000001" customHeight="1" x14ac:dyDescent="0.25">
      <c r="B30" s="25" t="s">
        <v>18</v>
      </c>
      <c r="C30" s="29">
        <v>0</v>
      </c>
      <c r="D30" s="29">
        <v>0</v>
      </c>
      <c r="E30" s="24">
        <v>0</v>
      </c>
      <c r="F30" s="24">
        <v>0</v>
      </c>
      <c r="G30" s="9">
        <v>0</v>
      </c>
      <c r="H30" s="9">
        <v>0</v>
      </c>
      <c r="I30" s="9"/>
      <c r="J30" s="14">
        <f t="shared" si="2"/>
        <v>0</v>
      </c>
      <c r="K30" s="14">
        <f t="shared" si="0"/>
        <v>0</v>
      </c>
      <c r="L30" s="14">
        <f t="shared" si="1"/>
        <v>0</v>
      </c>
      <c r="M30" s="17">
        <f t="shared" si="3"/>
        <v>0</v>
      </c>
    </row>
    <row r="31" spans="2:13" ht="20.100000000000001" customHeight="1" x14ac:dyDescent="0.25">
      <c r="B31" s="25" t="s">
        <v>19</v>
      </c>
      <c r="C31" s="29">
        <v>0</v>
      </c>
      <c r="D31" s="29">
        <v>0</v>
      </c>
      <c r="E31" s="24">
        <v>0</v>
      </c>
      <c r="F31" s="24">
        <v>0</v>
      </c>
      <c r="G31" s="9">
        <v>0</v>
      </c>
      <c r="H31" s="9">
        <v>0</v>
      </c>
      <c r="I31" s="9"/>
      <c r="J31" s="14">
        <f t="shared" si="2"/>
        <v>0</v>
      </c>
      <c r="K31" s="14">
        <f t="shared" si="0"/>
        <v>0</v>
      </c>
      <c r="L31" s="14">
        <f t="shared" si="1"/>
        <v>0</v>
      </c>
      <c r="M31" s="17">
        <f t="shared" si="3"/>
        <v>0</v>
      </c>
    </row>
    <row r="32" spans="2:13" ht="20.100000000000001" customHeight="1" x14ac:dyDescent="0.25">
      <c r="B32" s="25" t="s">
        <v>20</v>
      </c>
      <c r="C32" s="29">
        <v>0</v>
      </c>
      <c r="D32" s="29">
        <v>0</v>
      </c>
      <c r="E32" s="24">
        <v>0</v>
      </c>
      <c r="F32" s="24">
        <v>0</v>
      </c>
      <c r="G32" s="9">
        <v>0</v>
      </c>
      <c r="H32" s="9">
        <v>0</v>
      </c>
      <c r="I32" s="9"/>
      <c r="J32" s="14">
        <f t="shared" si="2"/>
        <v>0</v>
      </c>
      <c r="K32" s="14">
        <f t="shared" si="0"/>
        <v>0</v>
      </c>
      <c r="L32" s="14">
        <f t="shared" si="1"/>
        <v>0</v>
      </c>
      <c r="M32" s="17">
        <f t="shared" si="3"/>
        <v>0</v>
      </c>
    </row>
    <row r="33" spans="2:13" ht="20.100000000000001" customHeight="1" x14ac:dyDescent="0.25">
      <c r="B33" s="25" t="s">
        <v>21</v>
      </c>
      <c r="C33" s="29">
        <v>0</v>
      </c>
      <c r="D33" s="29">
        <v>0</v>
      </c>
      <c r="E33" s="24">
        <v>0</v>
      </c>
      <c r="F33" s="24">
        <v>0</v>
      </c>
      <c r="G33" s="9">
        <v>0</v>
      </c>
      <c r="H33" s="9">
        <v>0</v>
      </c>
      <c r="I33" s="9"/>
      <c r="J33" s="14">
        <f t="shared" si="2"/>
        <v>0</v>
      </c>
      <c r="K33" s="14">
        <f t="shared" si="0"/>
        <v>0</v>
      </c>
      <c r="L33" s="14">
        <f t="shared" si="1"/>
        <v>0</v>
      </c>
      <c r="M33" s="17">
        <f t="shared" si="3"/>
        <v>0</v>
      </c>
    </row>
    <row r="34" spans="2:13" ht="20.100000000000001" customHeight="1" x14ac:dyDescent="0.25">
      <c r="B34" s="25" t="s">
        <v>22</v>
      </c>
      <c r="C34" s="29">
        <v>0</v>
      </c>
      <c r="D34" s="29">
        <v>0</v>
      </c>
      <c r="E34" s="24">
        <v>0</v>
      </c>
      <c r="F34" s="24">
        <v>0</v>
      </c>
      <c r="G34" s="9">
        <v>0</v>
      </c>
      <c r="H34" s="9">
        <v>0</v>
      </c>
      <c r="I34" s="9"/>
      <c r="J34" s="14">
        <f t="shared" si="2"/>
        <v>0</v>
      </c>
      <c r="K34" s="14">
        <f t="shared" si="0"/>
        <v>0</v>
      </c>
      <c r="L34" s="14">
        <f t="shared" si="1"/>
        <v>0</v>
      </c>
      <c r="M34" s="17">
        <f t="shared" si="3"/>
        <v>0</v>
      </c>
    </row>
    <row r="35" spans="2:13" ht="20.100000000000001" customHeight="1" x14ac:dyDescent="0.25">
      <c r="B35" s="25" t="s">
        <v>23</v>
      </c>
      <c r="C35" s="29">
        <v>0</v>
      </c>
      <c r="D35" s="29">
        <v>0</v>
      </c>
      <c r="E35" s="24">
        <v>0</v>
      </c>
      <c r="F35" s="24">
        <v>0</v>
      </c>
      <c r="G35" s="9">
        <v>0</v>
      </c>
      <c r="H35" s="9">
        <v>0</v>
      </c>
      <c r="I35" s="9"/>
      <c r="J35" s="14">
        <f t="shared" si="2"/>
        <v>0</v>
      </c>
      <c r="K35" s="14">
        <f t="shared" si="0"/>
        <v>0</v>
      </c>
      <c r="L35" s="14">
        <f t="shared" si="1"/>
        <v>0</v>
      </c>
      <c r="M35" s="17">
        <f t="shared" si="3"/>
        <v>0</v>
      </c>
    </row>
    <row r="36" spans="2:13" ht="20.100000000000001" customHeight="1" x14ac:dyDescent="0.25">
      <c r="B36" s="25" t="s">
        <v>24</v>
      </c>
      <c r="C36" s="29">
        <v>0</v>
      </c>
      <c r="D36" s="29">
        <v>0</v>
      </c>
      <c r="E36" s="24">
        <v>0</v>
      </c>
      <c r="F36" s="24">
        <v>0</v>
      </c>
      <c r="G36" s="9">
        <v>0</v>
      </c>
      <c r="H36" s="9">
        <v>0</v>
      </c>
      <c r="I36" s="9"/>
      <c r="J36" s="14">
        <f t="shared" si="2"/>
        <v>0</v>
      </c>
      <c r="K36" s="14">
        <f t="shared" si="0"/>
        <v>0</v>
      </c>
      <c r="L36" s="14">
        <f t="shared" si="1"/>
        <v>0</v>
      </c>
      <c r="M36" s="17">
        <f t="shared" si="3"/>
        <v>0</v>
      </c>
    </row>
    <row r="37" spans="2:13" ht="20.100000000000001" customHeight="1" x14ac:dyDescent="0.25">
      <c r="B37" s="25" t="s">
        <v>25</v>
      </c>
      <c r="C37" s="29">
        <v>0</v>
      </c>
      <c r="D37" s="29">
        <v>0</v>
      </c>
      <c r="E37" s="24">
        <v>0</v>
      </c>
      <c r="F37" s="24">
        <v>0</v>
      </c>
      <c r="G37" s="9">
        <v>0</v>
      </c>
      <c r="H37" s="9">
        <v>0</v>
      </c>
      <c r="I37" s="9"/>
      <c r="J37" s="14">
        <f t="shared" si="2"/>
        <v>0</v>
      </c>
      <c r="K37" s="14">
        <f t="shared" si="0"/>
        <v>0</v>
      </c>
      <c r="L37" s="14">
        <f t="shared" si="1"/>
        <v>0</v>
      </c>
      <c r="M37" s="17">
        <f t="shared" si="3"/>
        <v>0</v>
      </c>
    </row>
    <row r="38" spans="2:13" ht="20.100000000000001" customHeight="1" x14ac:dyDescent="0.25">
      <c r="B38" s="25" t="s">
        <v>26</v>
      </c>
      <c r="C38" s="29">
        <v>0</v>
      </c>
      <c r="D38" s="29">
        <v>0</v>
      </c>
      <c r="E38" s="24">
        <v>0</v>
      </c>
      <c r="F38" s="24">
        <v>0</v>
      </c>
      <c r="G38" s="9">
        <v>0</v>
      </c>
      <c r="H38" s="9">
        <v>0</v>
      </c>
      <c r="I38" s="9"/>
      <c r="J38" s="14">
        <f t="shared" si="2"/>
        <v>0</v>
      </c>
      <c r="K38" s="14">
        <f t="shared" si="0"/>
        <v>0</v>
      </c>
      <c r="L38" s="14">
        <f t="shared" si="1"/>
        <v>0</v>
      </c>
      <c r="M38" s="17">
        <f t="shared" si="3"/>
        <v>0</v>
      </c>
    </row>
    <row r="39" spans="2:13" ht="20.100000000000001" customHeight="1" x14ac:dyDescent="0.25">
      <c r="B39" s="25" t="s">
        <v>27</v>
      </c>
      <c r="C39" s="29">
        <v>0</v>
      </c>
      <c r="D39" s="29">
        <v>0</v>
      </c>
      <c r="E39" s="24">
        <v>0</v>
      </c>
      <c r="F39" s="24">
        <v>0</v>
      </c>
      <c r="G39" s="9">
        <v>0</v>
      </c>
      <c r="H39" s="9">
        <v>0</v>
      </c>
      <c r="I39" s="9"/>
      <c r="J39" s="14">
        <f t="shared" si="2"/>
        <v>0</v>
      </c>
      <c r="K39" s="14">
        <f t="shared" si="0"/>
        <v>0</v>
      </c>
      <c r="L39" s="14">
        <f t="shared" si="1"/>
        <v>0</v>
      </c>
      <c r="M39" s="17">
        <f t="shared" si="3"/>
        <v>0</v>
      </c>
    </row>
    <row r="40" spans="2:13" ht="20.100000000000001" customHeight="1" x14ac:dyDescent="0.25">
      <c r="B40" s="25" t="s">
        <v>28</v>
      </c>
      <c r="C40" s="29">
        <v>0</v>
      </c>
      <c r="D40" s="29">
        <v>0</v>
      </c>
      <c r="E40" s="24">
        <v>0</v>
      </c>
      <c r="F40" s="24">
        <v>0</v>
      </c>
      <c r="G40" s="9">
        <v>0</v>
      </c>
      <c r="H40" s="9">
        <v>0</v>
      </c>
      <c r="I40" s="9"/>
      <c r="J40" s="14">
        <f t="shared" si="2"/>
        <v>0</v>
      </c>
      <c r="K40" s="14">
        <f t="shared" si="0"/>
        <v>0</v>
      </c>
      <c r="L40" s="14">
        <f t="shared" si="1"/>
        <v>0</v>
      </c>
      <c r="M40" s="17">
        <f t="shared" si="3"/>
        <v>0</v>
      </c>
    </row>
    <row r="41" spans="2:13" ht="20.100000000000001" customHeight="1" x14ac:dyDescent="0.25">
      <c r="B41" s="25" t="s">
        <v>29</v>
      </c>
      <c r="C41" s="29">
        <v>0</v>
      </c>
      <c r="D41" s="29">
        <v>0</v>
      </c>
      <c r="E41" s="24">
        <v>0</v>
      </c>
      <c r="F41" s="24">
        <v>0</v>
      </c>
      <c r="G41" s="9">
        <v>0</v>
      </c>
      <c r="H41" s="9">
        <v>0</v>
      </c>
      <c r="I41" s="9"/>
      <c r="J41" s="14">
        <f t="shared" si="2"/>
        <v>0</v>
      </c>
      <c r="K41" s="14">
        <f t="shared" si="0"/>
        <v>0</v>
      </c>
      <c r="L41" s="14">
        <f t="shared" si="1"/>
        <v>0</v>
      </c>
      <c r="M41" s="17">
        <f t="shared" si="3"/>
        <v>0</v>
      </c>
    </row>
    <row r="42" spans="2:13" ht="20.100000000000001" customHeight="1" x14ac:dyDescent="0.25">
      <c r="B42" s="25" t="s">
        <v>30</v>
      </c>
      <c r="C42" s="29">
        <v>0</v>
      </c>
      <c r="D42" s="29">
        <v>0</v>
      </c>
      <c r="E42" s="24">
        <v>0</v>
      </c>
      <c r="F42" s="24">
        <v>0</v>
      </c>
      <c r="G42" s="9">
        <v>0</v>
      </c>
      <c r="H42" s="9">
        <v>0</v>
      </c>
      <c r="I42" s="9"/>
      <c r="J42" s="14">
        <f t="shared" si="2"/>
        <v>0</v>
      </c>
      <c r="K42" s="14">
        <f t="shared" si="0"/>
        <v>0</v>
      </c>
      <c r="L42" s="14">
        <f t="shared" si="1"/>
        <v>0</v>
      </c>
      <c r="M42" s="17">
        <f t="shared" si="3"/>
        <v>0</v>
      </c>
    </row>
    <row r="43" spans="2:13" ht="20.100000000000001" customHeight="1" x14ac:dyDescent="0.25">
      <c r="B43" s="25" t="s">
        <v>31</v>
      </c>
      <c r="C43" s="29">
        <v>0</v>
      </c>
      <c r="D43" s="29">
        <v>0</v>
      </c>
      <c r="E43" s="24">
        <v>0</v>
      </c>
      <c r="F43" s="24">
        <v>0</v>
      </c>
      <c r="G43" s="9">
        <v>0</v>
      </c>
      <c r="H43" s="9">
        <v>0</v>
      </c>
      <c r="I43" s="9"/>
      <c r="J43" s="14">
        <f t="shared" si="2"/>
        <v>0</v>
      </c>
      <c r="K43" s="14">
        <f t="shared" si="0"/>
        <v>0</v>
      </c>
      <c r="L43" s="14">
        <f t="shared" si="1"/>
        <v>0</v>
      </c>
      <c r="M43" s="17">
        <f t="shared" si="3"/>
        <v>0</v>
      </c>
    </row>
    <row r="44" spans="2:13" ht="20.100000000000001" customHeight="1" x14ac:dyDescent="0.25">
      <c r="B44" s="25" t="s">
        <v>32</v>
      </c>
      <c r="C44" s="29">
        <v>0</v>
      </c>
      <c r="D44" s="29">
        <v>0</v>
      </c>
      <c r="E44" s="24">
        <v>0</v>
      </c>
      <c r="F44" s="24">
        <v>0</v>
      </c>
      <c r="G44" s="9">
        <v>0</v>
      </c>
      <c r="H44" s="9">
        <v>0</v>
      </c>
      <c r="I44" s="9"/>
      <c r="J44" s="14">
        <f t="shared" si="2"/>
        <v>0</v>
      </c>
      <c r="K44" s="14">
        <f t="shared" si="0"/>
        <v>0</v>
      </c>
      <c r="L44" s="14">
        <f t="shared" si="1"/>
        <v>0</v>
      </c>
      <c r="M44" s="17">
        <f t="shared" si="3"/>
        <v>0</v>
      </c>
    </row>
    <row r="45" spans="2:13" ht="20.100000000000001" customHeight="1" x14ac:dyDescent="0.25">
      <c r="B45" s="25" t="s">
        <v>33</v>
      </c>
      <c r="C45" s="29">
        <v>0</v>
      </c>
      <c r="D45" s="29">
        <v>0</v>
      </c>
      <c r="E45" s="24">
        <v>0</v>
      </c>
      <c r="F45" s="24">
        <v>0</v>
      </c>
      <c r="G45" s="9">
        <v>0</v>
      </c>
      <c r="H45" s="9">
        <v>0</v>
      </c>
      <c r="I45" s="9"/>
      <c r="J45" s="14">
        <f t="shared" si="2"/>
        <v>0</v>
      </c>
      <c r="K45" s="14">
        <f t="shared" si="0"/>
        <v>0</v>
      </c>
      <c r="L45" s="14">
        <f t="shared" si="1"/>
        <v>0</v>
      </c>
      <c r="M45" s="17">
        <f t="shared" si="3"/>
        <v>0</v>
      </c>
    </row>
    <row r="46" spans="2:13" ht="20.100000000000001" customHeight="1" x14ac:dyDescent="0.25">
      <c r="B46" s="25" t="s">
        <v>34</v>
      </c>
      <c r="C46" s="29">
        <v>0</v>
      </c>
      <c r="D46" s="29">
        <v>0</v>
      </c>
      <c r="E46" s="24">
        <v>0</v>
      </c>
      <c r="F46" s="24">
        <v>0</v>
      </c>
      <c r="G46" s="9">
        <v>0</v>
      </c>
      <c r="H46" s="9">
        <v>0</v>
      </c>
      <c r="I46" s="9"/>
      <c r="J46" s="14">
        <f t="shared" si="2"/>
        <v>0</v>
      </c>
      <c r="K46" s="14">
        <f t="shared" si="0"/>
        <v>0</v>
      </c>
      <c r="L46" s="14">
        <f t="shared" si="1"/>
        <v>0</v>
      </c>
      <c r="M46" s="17">
        <f t="shared" si="3"/>
        <v>0</v>
      </c>
    </row>
    <row r="47" spans="2:13" ht="20.100000000000001" customHeight="1" x14ac:dyDescent="0.25">
      <c r="B47" s="25" t="s">
        <v>35</v>
      </c>
      <c r="C47" s="29">
        <v>0</v>
      </c>
      <c r="D47" s="29">
        <v>0</v>
      </c>
      <c r="E47" s="24">
        <v>0</v>
      </c>
      <c r="F47" s="24">
        <v>0</v>
      </c>
      <c r="G47" s="9">
        <v>0</v>
      </c>
      <c r="H47" s="9">
        <v>0</v>
      </c>
      <c r="I47" s="9"/>
      <c r="J47" s="14">
        <f t="shared" si="2"/>
        <v>0</v>
      </c>
      <c r="K47" s="14">
        <f t="shared" si="0"/>
        <v>0</v>
      </c>
      <c r="L47" s="14">
        <f t="shared" si="1"/>
        <v>0</v>
      </c>
      <c r="M47" s="17">
        <f t="shared" si="3"/>
        <v>0</v>
      </c>
    </row>
    <row r="48" spans="2:13" ht="20.100000000000001" customHeight="1" x14ac:dyDescent="0.25">
      <c r="B48" s="25" t="s">
        <v>36</v>
      </c>
      <c r="C48" s="29">
        <v>0</v>
      </c>
      <c r="D48" s="29">
        <v>0</v>
      </c>
      <c r="E48" s="24">
        <v>0</v>
      </c>
      <c r="F48" s="24">
        <v>0</v>
      </c>
      <c r="G48" s="9">
        <v>0</v>
      </c>
      <c r="H48" s="9">
        <v>0</v>
      </c>
      <c r="I48" s="9"/>
      <c r="J48" s="14">
        <f t="shared" si="2"/>
        <v>0</v>
      </c>
      <c r="K48" s="14">
        <f t="shared" si="0"/>
        <v>0</v>
      </c>
      <c r="L48" s="14">
        <f t="shared" si="1"/>
        <v>0</v>
      </c>
      <c r="M48" s="17">
        <f t="shared" si="3"/>
        <v>0</v>
      </c>
    </row>
    <row r="49" spans="2:13" ht="20.100000000000001" customHeight="1" x14ac:dyDescent="0.25">
      <c r="B49" s="25" t="s">
        <v>59</v>
      </c>
      <c r="C49" s="29">
        <v>0</v>
      </c>
      <c r="D49" s="29">
        <v>0</v>
      </c>
      <c r="E49" s="24">
        <v>0</v>
      </c>
      <c r="F49" s="24">
        <v>0</v>
      </c>
      <c r="G49" s="9">
        <v>0</v>
      </c>
      <c r="H49" s="9">
        <v>0</v>
      </c>
      <c r="I49" s="9"/>
      <c r="J49" s="14">
        <f t="shared" ref="J49:J51" si="4">IF(ISERROR(+G49/E49)=TRUE,0,++G49/E49)</f>
        <v>0</v>
      </c>
      <c r="K49" s="14">
        <f t="shared" ref="K49:K51" si="5">IF(ISERROR(+H49/E49)=TRUE,0,++H49/E49)</f>
        <v>0</v>
      </c>
      <c r="L49" s="14">
        <f t="shared" ref="L49:L51" si="6">IF(ISERROR(+I49/E49)=TRUE,0,++I49/E49)</f>
        <v>0</v>
      </c>
      <c r="M49" s="17">
        <f t="shared" ref="M49:M51" si="7">+D49-H49</f>
        <v>0</v>
      </c>
    </row>
    <row r="50" spans="2:13" ht="20.100000000000001" customHeight="1" x14ac:dyDescent="0.25">
      <c r="B50" s="25" t="s">
        <v>60</v>
      </c>
      <c r="C50" s="29">
        <v>0</v>
      </c>
      <c r="D50" s="29">
        <v>0</v>
      </c>
      <c r="E50" s="24">
        <v>0</v>
      </c>
      <c r="F50" s="24">
        <v>0</v>
      </c>
      <c r="G50" s="9">
        <v>0</v>
      </c>
      <c r="H50" s="9">
        <v>0</v>
      </c>
      <c r="I50" s="9"/>
      <c r="J50" s="14">
        <f t="shared" si="4"/>
        <v>0</v>
      </c>
      <c r="K50" s="14">
        <f t="shared" si="5"/>
        <v>0</v>
      </c>
      <c r="L50" s="14">
        <f t="shared" si="6"/>
        <v>0</v>
      </c>
      <c r="M50" s="17">
        <f t="shared" si="7"/>
        <v>0</v>
      </c>
    </row>
    <row r="51" spans="2:13" ht="20.100000000000001" customHeight="1" x14ac:dyDescent="0.25">
      <c r="B51" s="25" t="s">
        <v>61</v>
      </c>
      <c r="C51" s="29">
        <v>0</v>
      </c>
      <c r="D51" s="29">
        <v>0</v>
      </c>
      <c r="E51" s="24">
        <v>0</v>
      </c>
      <c r="F51" s="24">
        <v>0</v>
      </c>
      <c r="G51" s="9">
        <v>0</v>
      </c>
      <c r="H51" s="9">
        <v>0</v>
      </c>
      <c r="I51" s="9"/>
      <c r="J51" s="14">
        <f t="shared" si="4"/>
        <v>0</v>
      </c>
      <c r="K51" s="14">
        <f t="shared" si="5"/>
        <v>0</v>
      </c>
      <c r="L51" s="14">
        <f t="shared" si="6"/>
        <v>0</v>
      </c>
      <c r="M51" s="17">
        <f t="shared" si="7"/>
        <v>0</v>
      </c>
    </row>
    <row r="52" spans="2:13" ht="23.25" customHeight="1" x14ac:dyDescent="0.25">
      <c r="B52" s="11" t="s">
        <v>39</v>
      </c>
      <c r="C52" s="11">
        <f t="shared" ref="C52:H52" si="8">SUM(C14:C51)</f>
        <v>0</v>
      </c>
      <c r="D52" s="11">
        <f t="shared" si="8"/>
        <v>0</v>
      </c>
      <c r="E52" s="21">
        <f t="shared" si="8"/>
        <v>0</v>
      </c>
      <c r="F52" s="21">
        <f t="shared" si="8"/>
        <v>0</v>
      </c>
      <c r="G52" s="11">
        <f t="shared" si="8"/>
        <v>0</v>
      </c>
      <c r="H52" s="11">
        <f t="shared" si="8"/>
        <v>0</v>
      </c>
      <c r="I52" s="11">
        <f t="shared" ref="I52" si="9">SUM(I14:I48)</f>
        <v>0</v>
      </c>
      <c r="J52" s="15">
        <f t="shared" si="2"/>
        <v>0</v>
      </c>
      <c r="K52" s="15">
        <f t="shared" si="0"/>
        <v>0</v>
      </c>
      <c r="L52" s="15">
        <f t="shared" si="1"/>
        <v>0</v>
      </c>
      <c r="M52" s="18">
        <f t="shared" ref="M52" si="10">SUM(M14:M48)</f>
        <v>0</v>
      </c>
    </row>
    <row r="54" spans="2:13" x14ac:dyDescent="0.2">
      <c r="B54" s="12" t="s">
        <v>58</v>
      </c>
    </row>
  </sheetData>
  <mergeCells count="11">
    <mergeCell ref="M12:M13"/>
    <mergeCell ref="B2:M6"/>
    <mergeCell ref="J11:L11"/>
    <mergeCell ref="B12:B13"/>
    <mergeCell ref="C12:D12"/>
    <mergeCell ref="E12:E13"/>
    <mergeCell ref="F12:F13"/>
    <mergeCell ref="G12:G13"/>
    <mergeCell ref="H12:H13"/>
    <mergeCell ref="I12:I13"/>
    <mergeCell ref="J12:L12"/>
  </mergeCells>
  <printOptions horizontalCentered="1"/>
  <pageMargins left="0.55000000000000004" right="0.56999999999999995" top="0.46" bottom="0.54" header="0.31496062992125984" footer="0.31496062992125984"/>
  <pageSetup paperSize="9" scale="56" orientation="landscape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DYT</vt:lpstr>
      <vt:lpstr>ROOC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2014-05-15T17:46:26Z</cp:lastPrinted>
  <dcterms:created xsi:type="dcterms:W3CDTF">2011-03-09T14:32:28Z</dcterms:created>
  <dcterms:modified xsi:type="dcterms:W3CDTF">2014-05-15T17:46:27Z</dcterms:modified>
</cp:coreProperties>
</file>