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Print_Area" localSheetId="2">DYT!$B$2:$N$51</definedName>
    <definedName name="_xlnm.Print_Area" localSheetId="4">RD!$B$2:$N$51</definedName>
    <definedName name="_xlnm.Print_Area" localSheetId="1">RDR!$B$2:$N$51</definedName>
    <definedName name="_xlnm.Print_Area" localSheetId="0">RO!$B$2:$M$51</definedName>
    <definedName name="_xlnm.Print_Area" localSheetId="3">ROOC!$B$2:$N$51</definedName>
  </definedNames>
  <calcPr calcId="145621"/>
</workbook>
</file>

<file path=xl/calcChain.xml><?xml version="1.0" encoding="utf-8"?>
<calcChain xmlns="http://schemas.openxmlformats.org/spreadsheetml/2006/main">
  <c r="E41" i="4" l="1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41" i="6"/>
  <c r="F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41" i="5"/>
  <c r="F41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4"/>
  <c r="F10" i="4" s="1"/>
  <c r="E10" i="6"/>
  <c r="F10" i="6" s="1"/>
  <c r="E10" i="5"/>
  <c r="F10" i="5" s="1"/>
  <c r="E10" i="1"/>
  <c r="F10" i="1" s="1"/>
  <c r="N36" i="4" l="1"/>
  <c r="M36" i="4"/>
  <c r="L36" i="4"/>
  <c r="K36" i="4"/>
  <c r="J36" i="4"/>
  <c r="N35" i="4"/>
  <c r="M35" i="4"/>
  <c r="L35" i="4"/>
  <c r="K35" i="4"/>
  <c r="J35" i="4"/>
  <c r="N34" i="4"/>
  <c r="M34" i="4"/>
  <c r="L34" i="4"/>
  <c r="K34" i="4"/>
  <c r="J34" i="4"/>
  <c r="N33" i="4"/>
  <c r="M33" i="4"/>
  <c r="L33" i="4"/>
  <c r="K33" i="4"/>
  <c r="J33" i="4"/>
  <c r="N32" i="4"/>
  <c r="M32" i="4"/>
  <c r="L32" i="4"/>
  <c r="K32" i="4"/>
  <c r="J32" i="4"/>
  <c r="N31" i="4"/>
  <c r="M31" i="4"/>
  <c r="L31" i="4"/>
  <c r="K31" i="4"/>
  <c r="J31" i="4"/>
  <c r="N36" i="6"/>
  <c r="M36" i="6"/>
  <c r="L36" i="6"/>
  <c r="K36" i="6"/>
  <c r="J36" i="6"/>
  <c r="N35" i="6"/>
  <c r="M35" i="6"/>
  <c r="L35" i="6"/>
  <c r="K35" i="6"/>
  <c r="J35" i="6"/>
  <c r="N34" i="6"/>
  <c r="M34" i="6"/>
  <c r="L34" i="6"/>
  <c r="K34" i="6"/>
  <c r="J34" i="6"/>
  <c r="N33" i="6"/>
  <c r="M33" i="6"/>
  <c r="L33" i="6"/>
  <c r="K33" i="6"/>
  <c r="J33" i="6"/>
  <c r="N32" i="6"/>
  <c r="M32" i="6"/>
  <c r="L32" i="6"/>
  <c r="K32" i="6"/>
  <c r="J32" i="6"/>
  <c r="N31" i="6"/>
  <c r="M31" i="6"/>
  <c r="L31" i="6"/>
  <c r="K31" i="6"/>
  <c r="J31" i="6"/>
  <c r="N36" i="5"/>
  <c r="M36" i="5"/>
  <c r="L36" i="5"/>
  <c r="K36" i="5"/>
  <c r="J36" i="5"/>
  <c r="N35" i="5"/>
  <c r="M35" i="5"/>
  <c r="L35" i="5"/>
  <c r="K35" i="5"/>
  <c r="J35" i="5"/>
  <c r="N34" i="5"/>
  <c r="M34" i="5"/>
  <c r="L34" i="5"/>
  <c r="K34" i="5"/>
  <c r="J34" i="5"/>
  <c r="N33" i="5"/>
  <c r="M33" i="5"/>
  <c r="L33" i="5"/>
  <c r="K33" i="5"/>
  <c r="J33" i="5"/>
  <c r="N32" i="5"/>
  <c r="M32" i="5"/>
  <c r="L32" i="5"/>
  <c r="K32" i="5"/>
  <c r="J32" i="5"/>
  <c r="N31" i="5"/>
  <c r="M31" i="5"/>
  <c r="L31" i="5"/>
  <c r="K31" i="5"/>
  <c r="J31" i="5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40" i="4" l="1"/>
  <c r="M40" i="4"/>
  <c r="L40" i="4"/>
  <c r="K40" i="4"/>
  <c r="J40" i="4"/>
  <c r="N40" i="6"/>
  <c r="M40" i="6"/>
  <c r="L40" i="6"/>
  <c r="K40" i="6"/>
  <c r="J40" i="6"/>
  <c r="N40" i="5"/>
  <c r="M40" i="5"/>
  <c r="L40" i="5"/>
  <c r="K40" i="5"/>
  <c r="J40" i="5"/>
  <c r="N40" i="1"/>
  <c r="M40" i="1"/>
  <c r="L40" i="1"/>
  <c r="K40" i="1"/>
  <c r="J40" i="1"/>
  <c r="E42" i="1" l="1"/>
  <c r="F42" i="1"/>
  <c r="D42" i="6" l="1"/>
  <c r="C42" i="6"/>
  <c r="I49" i="7" l="1"/>
  <c r="H49" i="7"/>
  <c r="G49" i="7"/>
  <c r="F49" i="7"/>
  <c r="E49" i="7"/>
  <c r="D49" i="7"/>
  <c r="C49" i="7"/>
  <c r="N48" i="7"/>
  <c r="M48" i="7"/>
  <c r="L48" i="7"/>
  <c r="K48" i="7"/>
  <c r="J48" i="7"/>
  <c r="N47" i="7"/>
  <c r="M47" i="7"/>
  <c r="L47" i="7"/>
  <c r="K47" i="7"/>
  <c r="J47" i="7"/>
  <c r="N46" i="7"/>
  <c r="M46" i="7"/>
  <c r="L46" i="7"/>
  <c r="K46" i="7"/>
  <c r="J46" i="7"/>
  <c r="N45" i="7"/>
  <c r="M45" i="7"/>
  <c r="L45" i="7"/>
  <c r="K45" i="7"/>
  <c r="J45" i="7"/>
  <c r="N44" i="7"/>
  <c r="M44" i="7"/>
  <c r="L44" i="7"/>
  <c r="K44" i="7"/>
  <c r="J44" i="7"/>
  <c r="N43" i="7"/>
  <c r="M43" i="7"/>
  <c r="L43" i="7"/>
  <c r="K43" i="7"/>
  <c r="J43" i="7"/>
  <c r="N42" i="7"/>
  <c r="M42" i="7"/>
  <c r="L42" i="7"/>
  <c r="K42" i="7"/>
  <c r="J42" i="7"/>
  <c r="N41" i="7"/>
  <c r="M41" i="7"/>
  <c r="L41" i="7"/>
  <c r="K41" i="7"/>
  <c r="J41" i="7"/>
  <c r="N40" i="7"/>
  <c r="M40" i="7"/>
  <c r="L40" i="7"/>
  <c r="K40" i="7"/>
  <c r="J40" i="7"/>
  <c r="N39" i="7"/>
  <c r="M39" i="7"/>
  <c r="L39" i="7"/>
  <c r="K39" i="7"/>
  <c r="J39" i="7"/>
  <c r="N38" i="7"/>
  <c r="M38" i="7"/>
  <c r="L38" i="7"/>
  <c r="K38" i="7"/>
  <c r="J38" i="7"/>
  <c r="N37" i="7"/>
  <c r="M37" i="7"/>
  <c r="L37" i="7"/>
  <c r="K37" i="7"/>
  <c r="J37" i="7"/>
  <c r="N36" i="7"/>
  <c r="M36" i="7"/>
  <c r="L36" i="7"/>
  <c r="K36" i="7"/>
  <c r="J36" i="7"/>
  <c r="N35" i="7"/>
  <c r="M35" i="7"/>
  <c r="L35" i="7"/>
  <c r="K35" i="7"/>
  <c r="J35" i="7"/>
  <c r="N34" i="7"/>
  <c r="M34" i="7"/>
  <c r="L34" i="7"/>
  <c r="K34" i="7"/>
  <c r="J34" i="7"/>
  <c r="N33" i="7"/>
  <c r="M33" i="7"/>
  <c r="L33" i="7"/>
  <c r="K33" i="7"/>
  <c r="J33" i="7"/>
  <c r="N32" i="7"/>
  <c r="M32" i="7"/>
  <c r="L32" i="7"/>
  <c r="K32" i="7"/>
  <c r="J32" i="7"/>
  <c r="N31" i="7"/>
  <c r="M31" i="7"/>
  <c r="L31" i="7"/>
  <c r="K31" i="7"/>
  <c r="J31" i="7"/>
  <c r="N30" i="7"/>
  <c r="M30" i="7"/>
  <c r="L30" i="7"/>
  <c r="K30" i="7"/>
  <c r="J30" i="7"/>
  <c r="N29" i="7"/>
  <c r="M29" i="7"/>
  <c r="L29" i="7"/>
  <c r="K29" i="7"/>
  <c r="J29" i="7"/>
  <c r="N28" i="7"/>
  <c r="M28" i="7"/>
  <c r="L28" i="7"/>
  <c r="K28" i="7"/>
  <c r="J28" i="7"/>
  <c r="N27" i="7"/>
  <c r="M27" i="7"/>
  <c r="L27" i="7"/>
  <c r="K27" i="7"/>
  <c r="J27" i="7"/>
  <c r="N26" i="7"/>
  <c r="M26" i="7"/>
  <c r="L26" i="7"/>
  <c r="K26" i="7"/>
  <c r="J26" i="7"/>
  <c r="N25" i="7"/>
  <c r="M25" i="7"/>
  <c r="L25" i="7"/>
  <c r="K25" i="7"/>
  <c r="J25" i="7"/>
  <c r="N24" i="7"/>
  <c r="M24" i="7"/>
  <c r="L24" i="7"/>
  <c r="K24" i="7"/>
  <c r="J24" i="7"/>
  <c r="N23" i="7"/>
  <c r="M23" i="7"/>
  <c r="L23" i="7"/>
  <c r="K23" i="7"/>
  <c r="J23" i="7"/>
  <c r="N22" i="7"/>
  <c r="M22" i="7"/>
  <c r="L22" i="7"/>
  <c r="K22" i="7"/>
  <c r="J22" i="7"/>
  <c r="N21" i="7"/>
  <c r="M21" i="7"/>
  <c r="L21" i="7"/>
  <c r="K21" i="7"/>
  <c r="J21" i="7"/>
  <c r="N20" i="7"/>
  <c r="M20" i="7"/>
  <c r="L20" i="7"/>
  <c r="K20" i="7"/>
  <c r="J20" i="7"/>
  <c r="N19" i="7"/>
  <c r="M19" i="7"/>
  <c r="L19" i="7"/>
  <c r="K19" i="7"/>
  <c r="J19" i="7"/>
  <c r="N18" i="7"/>
  <c r="M18" i="7"/>
  <c r="L18" i="7"/>
  <c r="K18" i="7"/>
  <c r="J18" i="7"/>
  <c r="N17" i="7"/>
  <c r="M17" i="7"/>
  <c r="L17" i="7"/>
  <c r="K17" i="7"/>
  <c r="J17" i="7"/>
  <c r="N16" i="7"/>
  <c r="M16" i="7"/>
  <c r="L16" i="7"/>
  <c r="K16" i="7"/>
  <c r="J16" i="7"/>
  <c r="N15" i="7"/>
  <c r="M15" i="7"/>
  <c r="L15" i="7"/>
  <c r="K15" i="7"/>
  <c r="J15" i="7"/>
  <c r="N14" i="7"/>
  <c r="M14" i="7"/>
  <c r="L14" i="7"/>
  <c r="K14" i="7"/>
  <c r="J14" i="7"/>
  <c r="G42" i="1"/>
  <c r="H42" i="1"/>
  <c r="I42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7" i="1"/>
  <c r="J38" i="1"/>
  <c r="J39" i="1"/>
  <c r="J41" i="1"/>
  <c r="I42" i="6"/>
  <c r="H42" i="6"/>
  <c r="G42" i="6"/>
  <c r="F42" i="6"/>
  <c r="E42" i="6"/>
  <c r="N41" i="6"/>
  <c r="M41" i="6"/>
  <c r="L41" i="6"/>
  <c r="K41" i="6"/>
  <c r="J41" i="6"/>
  <c r="N39" i="6"/>
  <c r="M39" i="6"/>
  <c r="L39" i="6"/>
  <c r="K39" i="6"/>
  <c r="J39" i="6"/>
  <c r="N38" i="6"/>
  <c r="M38" i="6"/>
  <c r="L38" i="6"/>
  <c r="K38" i="6"/>
  <c r="J38" i="6"/>
  <c r="N37" i="6"/>
  <c r="M37" i="6"/>
  <c r="L37" i="6"/>
  <c r="K37" i="6"/>
  <c r="J37" i="6"/>
  <c r="N30" i="6"/>
  <c r="M30" i="6"/>
  <c r="L30" i="6"/>
  <c r="K30" i="6"/>
  <c r="J30" i="6"/>
  <c r="N29" i="6"/>
  <c r="M29" i="6"/>
  <c r="L29" i="6"/>
  <c r="K29" i="6"/>
  <c r="J29" i="6"/>
  <c r="N28" i="6"/>
  <c r="M28" i="6"/>
  <c r="L28" i="6"/>
  <c r="K28" i="6"/>
  <c r="J28" i="6"/>
  <c r="N27" i="6"/>
  <c r="M27" i="6"/>
  <c r="L27" i="6"/>
  <c r="K27" i="6"/>
  <c r="J27" i="6"/>
  <c r="N26" i="6"/>
  <c r="M26" i="6"/>
  <c r="L26" i="6"/>
  <c r="K26" i="6"/>
  <c r="J26" i="6"/>
  <c r="N25" i="6"/>
  <c r="M25" i="6"/>
  <c r="L25" i="6"/>
  <c r="K25" i="6"/>
  <c r="J25" i="6"/>
  <c r="N24" i="6"/>
  <c r="M24" i="6"/>
  <c r="L24" i="6"/>
  <c r="K24" i="6"/>
  <c r="J24" i="6"/>
  <c r="N23" i="6"/>
  <c r="M23" i="6"/>
  <c r="L23" i="6"/>
  <c r="K23" i="6"/>
  <c r="J23" i="6"/>
  <c r="N22" i="6"/>
  <c r="M22" i="6"/>
  <c r="L22" i="6"/>
  <c r="K22" i="6"/>
  <c r="J22" i="6"/>
  <c r="N21" i="6"/>
  <c r="M21" i="6"/>
  <c r="L21" i="6"/>
  <c r="K21" i="6"/>
  <c r="J21" i="6"/>
  <c r="N20" i="6"/>
  <c r="M20" i="6"/>
  <c r="L20" i="6"/>
  <c r="K20" i="6"/>
  <c r="J20" i="6"/>
  <c r="N19" i="6"/>
  <c r="M19" i="6"/>
  <c r="L19" i="6"/>
  <c r="K19" i="6"/>
  <c r="J19" i="6"/>
  <c r="N18" i="6"/>
  <c r="M18" i="6"/>
  <c r="L18" i="6"/>
  <c r="K18" i="6"/>
  <c r="J18" i="6"/>
  <c r="N17" i="6"/>
  <c r="M17" i="6"/>
  <c r="L17" i="6"/>
  <c r="K17" i="6"/>
  <c r="J17" i="6"/>
  <c r="N16" i="6"/>
  <c r="M16" i="6"/>
  <c r="L16" i="6"/>
  <c r="K16" i="6"/>
  <c r="J16" i="6"/>
  <c r="N15" i="6"/>
  <c r="M15" i="6"/>
  <c r="L15" i="6"/>
  <c r="K15" i="6"/>
  <c r="J15" i="6"/>
  <c r="N14" i="6"/>
  <c r="M14" i="6"/>
  <c r="L14" i="6"/>
  <c r="K14" i="6"/>
  <c r="J14" i="6"/>
  <c r="N13" i="6"/>
  <c r="M13" i="6"/>
  <c r="L13" i="6"/>
  <c r="K13" i="6"/>
  <c r="J13" i="6"/>
  <c r="N12" i="6"/>
  <c r="M12" i="6"/>
  <c r="L12" i="6"/>
  <c r="K12" i="6"/>
  <c r="J12" i="6"/>
  <c r="N11" i="6"/>
  <c r="M11" i="6"/>
  <c r="L11" i="6"/>
  <c r="K11" i="6"/>
  <c r="J11" i="6"/>
  <c r="N10" i="6"/>
  <c r="M10" i="6"/>
  <c r="L10" i="6"/>
  <c r="K10" i="6"/>
  <c r="J10" i="6"/>
  <c r="I42" i="5"/>
  <c r="H42" i="5"/>
  <c r="G42" i="5"/>
  <c r="F42" i="5"/>
  <c r="E42" i="5"/>
  <c r="D42" i="5"/>
  <c r="C42" i="5"/>
  <c r="N41" i="5"/>
  <c r="M41" i="5"/>
  <c r="L41" i="5"/>
  <c r="K41" i="5"/>
  <c r="J41" i="5"/>
  <c r="N39" i="5"/>
  <c r="M39" i="5"/>
  <c r="L39" i="5"/>
  <c r="K39" i="5"/>
  <c r="J39" i="5"/>
  <c r="N38" i="5"/>
  <c r="M38" i="5"/>
  <c r="L38" i="5"/>
  <c r="K38" i="5"/>
  <c r="J38" i="5"/>
  <c r="N37" i="5"/>
  <c r="M37" i="5"/>
  <c r="L37" i="5"/>
  <c r="K37" i="5"/>
  <c r="J37" i="5"/>
  <c r="N30" i="5"/>
  <c r="M30" i="5"/>
  <c r="L30" i="5"/>
  <c r="K30" i="5"/>
  <c r="J30" i="5"/>
  <c r="N29" i="5"/>
  <c r="M29" i="5"/>
  <c r="L29" i="5"/>
  <c r="K29" i="5"/>
  <c r="J29" i="5"/>
  <c r="N28" i="5"/>
  <c r="M28" i="5"/>
  <c r="L28" i="5"/>
  <c r="K28" i="5"/>
  <c r="J28" i="5"/>
  <c r="N27" i="5"/>
  <c r="M27" i="5"/>
  <c r="L27" i="5"/>
  <c r="K27" i="5"/>
  <c r="J27" i="5"/>
  <c r="N26" i="5"/>
  <c r="M26" i="5"/>
  <c r="L26" i="5"/>
  <c r="K26" i="5"/>
  <c r="J26" i="5"/>
  <c r="N25" i="5"/>
  <c r="M25" i="5"/>
  <c r="L25" i="5"/>
  <c r="K25" i="5"/>
  <c r="J25" i="5"/>
  <c r="N24" i="5"/>
  <c r="M24" i="5"/>
  <c r="L24" i="5"/>
  <c r="K24" i="5"/>
  <c r="J24" i="5"/>
  <c r="N23" i="5"/>
  <c r="M23" i="5"/>
  <c r="L23" i="5"/>
  <c r="K23" i="5"/>
  <c r="J23" i="5"/>
  <c r="N22" i="5"/>
  <c r="M22" i="5"/>
  <c r="L22" i="5"/>
  <c r="K22" i="5"/>
  <c r="J22" i="5"/>
  <c r="N21" i="5"/>
  <c r="M21" i="5"/>
  <c r="L21" i="5"/>
  <c r="K21" i="5"/>
  <c r="J21" i="5"/>
  <c r="N20" i="5"/>
  <c r="M20" i="5"/>
  <c r="L20" i="5"/>
  <c r="K20" i="5"/>
  <c r="J20" i="5"/>
  <c r="N19" i="5"/>
  <c r="M19" i="5"/>
  <c r="L19" i="5"/>
  <c r="K19" i="5"/>
  <c r="J19" i="5"/>
  <c r="N18" i="5"/>
  <c r="M18" i="5"/>
  <c r="L18" i="5"/>
  <c r="K18" i="5"/>
  <c r="J18" i="5"/>
  <c r="N17" i="5"/>
  <c r="M17" i="5"/>
  <c r="L17" i="5"/>
  <c r="K17" i="5"/>
  <c r="J17" i="5"/>
  <c r="N16" i="5"/>
  <c r="M16" i="5"/>
  <c r="L16" i="5"/>
  <c r="K16" i="5"/>
  <c r="J16" i="5"/>
  <c r="N15" i="5"/>
  <c r="M15" i="5"/>
  <c r="L15" i="5"/>
  <c r="K15" i="5"/>
  <c r="J15" i="5"/>
  <c r="N14" i="5"/>
  <c r="M14" i="5"/>
  <c r="L14" i="5"/>
  <c r="K14" i="5"/>
  <c r="J14" i="5"/>
  <c r="N13" i="5"/>
  <c r="M13" i="5"/>
  <c r="L13" i="5"/>
  <c r="K13" i="5"/>
  <c r="J13" i="5"/>
  <c r="N12" i="5"/>
  <c r="M12" i="5"/>
  <c r="L12" i="5"/>
  <c r="K12" i="5"/>
  <c r="J12" i="5"/>
  <c r="N11" i="5"/>
  <c r="M11" i="5"/>
  <c r="L11" i="5"/>
  <c r="K11" i="5"/>
  <c r="J11" i="5"/>
  <c r="N10" i="5"/>
  <c r="M10" i="5"/>
  <c r="L10" i="5"/>
  <c r="K10" i="5"/>
  <c r="J10" i="5"/>
  <c r="I42" i="4"/>
  <c r="H42" i="4"/>
  <c r="G42" i="4"/>
  <c r="F42" i="4"/>
  <c r="E42" i="4"/>
  <c r="D42" i="4"/>
  <c r="C42" i="4"/>
  <c r="N41" i="4"/>
  <c r="M41" i="4"/>
  <c r="L41" i="4"/>
  <c r="K41" i="4"/>
  <c r="J41" i="4"/>
  <c r="N39" i="4"/>
  <c r="M39" i="4"/>
  <c r="L39" i="4"/>
  <c r="K39" i="4"/>
  <c r="J39" i="4"/>
  <c r="N38" i="4"/>
  <c r="M38" i="4"/>
  <c r="L38" i="4"/>
  <c r="K38" i="4"/>
  <c r="J38" i="4"/>
  <c r="N37" i="4"/>
  <c r="M37" i="4"/>
  <c r="L37" i="4"/>
  <c r="K37" i="4"/>
  <c r="J37" i="4"/>
  <c r="N30" i="4"/>
  <c r="M30" i="4"/>
  <c r="L30" i="4"/>
  <c r="K30" i="4"/>
  <c r="J30" i="4"/>
  <c r="N29" i="4"/>
  <c r="M29" i="4"/>
  <c r="L29" i="4"/>
  <c r="K29" i="4"/>
  <c r="J29" i="4"/>
  <c r="N28" i="4"/>
  <c r="M28" i="4"/>
  <c r="L28" i="4"/>
  <c r="K28" i="4"/>
  <c r="J28" i="4"/>
  <c r="N27" i="4"/>
  <c r="M27" i="4"/>
  <c r="L27" i="4"/>
  <c r="K27" i="4"/>
  <c r="J27" i="4"/>
  <c r="N26" i="4"/>
  <c r="M26" i="4"/>
  <c r="L26" i="4"/>
  <c r="K26" i="4"/>
  <c r="J26" i="4"/>
  <c r="N25" i="4"/>
  <c r="M25" i="4"/>
  <c r="L25" i="4"/>
  <c r="K25" i="4"/>
  <c r="J25" i="4"/>
  <c r="N24" i="4"/>
  <c r="M24" i="4"/>
  <c r="L24" i="4"/>
  <c r="K24" i="4"/>
  <c r="J24" i="4"/>
  <c r="N23" i="4"/>
  <c r="M23" i="4"/>
  <c r="L23" i="4"/>
  <c r="K23" i="4"/>
  <c r="J23" i="4"/>
  <c r="N22" i="4"/>
  <c r="M22" i="4"/>
  <c r="L22" i="4"/>
  <c r="K22" i="4"/>
  <c r="J22" i="4"/>
  <c r="N21" i="4"/>
  <c r="M21" i="4"/>
  <c r="L21" i="4"/>
  <c r="K21" i="4"/>
  <c r="J21" i="4"/>
  <c r="N20" i="4"/>
  <c r="M20" i="4"/>
  <c r="L20" i="4"/>
  <c r="K20" i="4"/>
  <c r="J20" i="4"/>
  <c r="N19" i="4"/>
  <c r="M19" i="4"/>
  <c r="L19" i="4"/>
  <c r="K19" i="4"/>
  <c r="J19" i="4"/>
  <c r="N18" i="4"/>
  <c r="M18" i="4"/>
  <c r="L18" i="4"/>
  <c r="K18" i="4"/>
  <c r="J18" i="4"/>
  <c r="N17" i="4"/>
  <c r="M17" i="4"/>
  <c r="L17" i="4"/>
  <c r="K17" i="4"/>
  <c r="J17" i="4"/>
  <c r="N16" i="4"/>
  <c r="M16" i="4"/>
  <c r="L16" i="4"/>
  <c r="K16" i="4"/>
  <c r="J16" i="4"/>
  <c r="N15" i="4"/>
  <c r="M15" i="4"/>
  <c r="L15" i="4"/>
  <c r="K15" i="4"/>
  <c r="J15" i="4"/>
  <c r="N14" i="4"/>
  <c r="M14" i="4"/>
  <c r="L14" i="4"/>
  <c r="K14" i="4"/>
  <c r="J14" i="4"/>
  <c r="N13" i="4"/>
  <c r="M13" i="4"/>
  <c r="L13" i="4"/>
  <c r="K13" i="4"/>
  <c r="J13" i="4"/>
  <c r="N12" i="4"/>
  <c r="M12" i="4"/>
  <c r="L12" i="4"/>
  <c r="K12" i="4"/>
  <c r="J12" i="4"/>
  <c r="N11" i="4"/>
  <c r="M11" i="4"/>
  <c r="L11" i="4"/>
  <c r="K11" i="4"/>
  <c r="J11" i="4"/>
  <c r="N10" i="4"/>
  <c r="M10" i="4"/>
  <c r="L10" i="4"/>
  <c r="K10" i="4"/>
  <c r="J10" i="4"/>
  <c r="N41" i="1"/>
  <c r="N39" i="1"/>
  <c r="N38" i="1"/>
  <c r="N37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M41" i="1"/>
  <c r="M39" i="1"/>
  <c r="M38" i="1"/>
  <c r="M37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L41" i="1"/>
  <c r="K41" i="1"/>
  <c r="L39" i="1"/>
  <c r="K39" i="1"/>
  <c r="L38" i="1"/>
  <c r="K38" i="1"/>
  <c r="L37" i="1"/>
  <c r="K37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D42" i="1"/>
  <c r="C42" i="1"/>
  <c r="N49" i="7" l="1"/>
  <c r="M49" i="7"/>
  <c r="J49" i="7"/>
  <c r="L49" i="7"/>
  <c r="K49" i="7"/>
  <c r="M42" i="1"/>
  <c r="M42" i="5"/>
  <c r="M42" i="6"/>
  <c r="N42" i="6"/>
  <c r="K42" i="6"/>
  <c r="J42" i="6"/>
  <c r="L42" i="6"/>
  <c r="J42" i="5"/>
  <c r="L42" i="5"/>
  <c r="N42" i="5"/>
  <c r="K42" i="5"/>
  <c r="J42" i="4"/>
  <c r="L42" i="4"/>
  <c r="N42" i="4"/>
  <c r="K42" i="4"/>
  <c r="M42" i="4"/>
  <c r="L42" i="1"/>
  <c r="J42" i="1" l="1"/>
  <c r="N42" i="1"/>
  <c r="K42" i="1"/>
</calcChain>
</file>

<file path=xl/sharedStrings.xml><?xml version="1.0" encoding="utf-8"?>
<sst xmlns="http://schemas.openxmlformats.org/spreadsheetml/2006/main" count="287" uniqueCount="108">
  <si>
    <t>PRESUPUESTO</t>
  </si>
  <si>
    <t>UNIDAD EJECUTORA</t>
  </si>
  <si>
    <t>PLIEGO 011 MINISTERIO DE SALUD</t>
  </si>
  <si>
    <t>001 Administración Central</t>
  </si>
  <si>
    <t xml:space="preserve">005 Instituto Nacional de Salud Mental </t>
  </si>
  <si>
    <t>008 Instituto Nacional de Oftalmología</t>
  </si>
  <si>
    <t>009 Instituto Nacional de Rehabilitación</t>
  </si>
  <si>
    <t>010 Instituto Nacional de Salud del Niño</t>
  </si>
  <si>
    <t>011 Instituto Nacional Materno Perinatal</t>
  </si>
  <si>
    <t>015 Dirección de Salud IV Lima Este</t>
  </si>
  <si>
    <t>016 Hospital Nacional Hipólito Unanue</t>
  </si>
  <si>
    <t>017 Hospital Hermilio Valdizán</t>
  </si>
  <si>
    <t>020 Hospital Sergio Bernales</t>
  </si>
  <si>
    <t>021 Hospital Cayetano Heredia</t>
  </si>
  <si>
    <t>022 Dirección de Salud II Lima Sur</t>
  </si>
  <si>
    <t>025 Hospital de Apoyo Departamental María AuxiliadoraDirección de Salud II Lima Sur</t>
  </si>
  <si>
    <t>026 Dirección de Salud V Lima Ciudad</t>
  </si>
  <si>
    <t>027 Hospital Nacional Arzobispo Loayza</t>
  </si>
  <si>
    <t>028 Hospital Nacional Dos de Mayo</t>
  </si>
  <si>
    <t>029 Hospital de Apoyo Santa Rosa</t>
  </si>
  <si>
    <t>030 Hospital de Emergencias Casimiro Ulloa</t>
  </si>
  <si>
    <t>031 Hospital de Emergencias Pediátricas</t>
  </si>
  <si>
    <t>032 Hospital Víctor Larco Herrera</t>
  </si>
  <si>
    <t>033 Hospital Nacional Docente Madre Niño-San Bartolomé</t>
  </si>
  <si>
    <t>036 Hospital Puente Piedra y Servicios Básicos de Salud</t>
  </si>
  <si>
    <t>042 Hospital José Agurto Tello de Chosica</t>
  </si>
  <si>
    <t>043 Red de Salud San Juan de Lurigancho</t>
  </si>
  <si>
    <t>044 Red de Salud Rímac, San Martín de Porres Los Olivos</t>
  </si>
  <si>
    <t>045 Red de Salud Tupac Amaru</t>
  </si>
  <si>
    <t>046 Red de Salud Barranco Chorrillos Surco</t>
  </si>
  <si>
    <t>047 Red de Salud San Juan de Miraflores y Villa María</t>
  </si>
  <si>
    <t>048 Red de Salud Villa El Salvador, Lurín Pachacama</t>
  </si>
  <si>
    <t>049 Hospital San Juan de Lurigancho</t>
  </si>
  <si>
    <t>050 Hospital Vitarte</t>
  </si>
  <si>
    <t>053 Red de Salud Lima Ciudad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</si>
  <si>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</si>
  <si>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</si>
  <si>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</si>
  <si>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</si>
  <si>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</si>
  <si>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</si>
  <si>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</si>
  <si>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</si>
  <si>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INDICADORES</t>
  </si>
  <si>
    <t>PCA
(1)</t>
  </si>
  <si>
    <t>COMPROMISO
ANUALIZADO
(2)</t>
  </si>
  <si>
    <t>(COM/PCA)
(3/1)</t>
  </si>
  <si>
    <t>(DEV/PCA)
(4/1)</t>
  </si>
  <si>
    <t>(GIR/PCA)
(5/1)</t>
  </si>
  <si>
    <t>SALDO
(1-3)</t>
  </si>
  <si>
    <t>SALDO
(1-2)</t>
  </si>
  <si>
    <t>SEGÚN FUENTE DE FINANCIAMIENTO 3: RECURSOS POR OPERACIONES OFICIALES DE CREDITO</t>
  </si>
  <si>
    <t>SEGÚN FUENTE DE FINANCIAMIENTO 5: RECURSOS DETERMINADOS</t>
  </si>
  <si>
    <t>007 Instituto Nacional de  Ciencias Neurologicas</t>
  </si>
  <si>
    <t>COMPROMETIDO
ENE-SET
(3)</t>
  </si>
  <si>
    <t>DEVENGADO
ENE-SET
(4)</t>
  </si>
  <si>
    <t>GIRO
ENE-SET
(5)</t>
  </si>
  <si>
    <t>Fuente: Consulta Amigable y Base de Datos  MEF al 01 de Abril del 2013</t>
  </si>
  <si>
    <t>EJECUCION PRESUPUESTAL MENSUALIZADA DE GASTOS 
MINISTERIO DE SALUD 2013
AL MES DE ABRIL</t>
  </si>
  <si>
    <t>PCA</t>
  </si>
  <si>
    <t>COMPROMISO
ANUALIZADO</t>
  </si>
  <si>
    <t>COMPROMETIDO
ENE-SET</t>
  </si>
  <si>
    <t>DEVENGADO
ENE-SET</t>
  </si>
  <si>
    <t>GIRO
ENE-SET</t>
  </si>
  <si>
    <t>INDICADOR</t>
  </si>
  <si>
    <t>SALDO</t>
  </si>
  <si>
    <t>(DEV/PCA)</t>
  </si>
  <si>
    <t>Mediante DS N° 137-2014-EF, de fecha 11.06.14 se realizó la transferencia de 04 Unidades Ejecutoras al Pliego 137: Instituto de Gestión de Servicios de Salud - IGSS:</t>
  </si>
  <si>
    <t>020. HOSPITAL SERGIO BERNALES</t>
  </si>
  <si>
    <t>021. HOSPITAL CAYETANO HEREDIA</t>
  </si>
  <si>
    <t>027. HOSPITAL NACIONAL ARZOBISPO LOAYZA</t>
  </si>
  <si>
    <t>028. HOSPITAL NACIONAL DOS DE MAYO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</si>
  <si>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</si>
  <si>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</si>
  <si>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</si>
  <si>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</si>
  <si>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</si>
  <si>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</si>
  <si>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</si>
  <si>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015. DIRECCION DE SALUD IV LIMA ESTE</t>
  </si>
  <si>
    <t>016. HOSPITAL NACIONAL HIPOLITO UNANUE</t>
  </si>
  <si>
    <t>017. HOSPITAL HERMILIO VALDIZAN</t>
  </si>
  <si>
    <t>022. DIRECCION DE SALUD II LIMA SUR</t>
  </si>
  <si>
    <t>025. HOSPITAL DE APOYO DEPARTAMENTAL MARIA AUXILIADORA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</si>
  <si>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</si>
  <si>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</si>
  <si>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</si>
  <si>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</si>
  <si>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</si>
  <si>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</si>
  <si>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</si>
  <si>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043. RED DE SALUD SAN JUAN DE LURIGANCHO</t>
  </si>
  <si>
    <t>044. RED DE SALUD RIMAC - SAN MARTIN DE PORRES - LOS OLIVOS</t>
  </si>
  <si>
    <t>045. RED DE SALUD TUPAC AMARU</t>
  </si>
  <si>
    <t>046. RED DE SERVICIOS DE SALUD " BARRANCO - CHORRILLOS - SURCO "</t>
  </si>
  <si>
    <t>047. RED DE SERVICIOS DE SALUD " SAN JUAN DE MIRAFLORES - VILLA MARIA DEL TRIUNFO "</t>
  </si>
  <si>
    <t>048. RED DE SERVICIOS DE SALUD " VILLA EL SALVADOR - LURIN - PACHACAMAC - PUCUSANA "</t>
  </si>
  <si>
    <t>049. HOSPITAL SAN JUAN DE LURIGANCHO</t>
  </si>
  <si>
    <t>050. HOSPITAL VITARTE</t>
  </si>
  <si>
    <t>053. RED DE SALUD LIMA CIUDAD</t>
  </si>
  <si>
    <t>123. PROGRAMA DE APOYO A LA REFORMA DEL SECTOR SALUD - PARSALUD</t>
  </si>
  <si>
    <t>124. DIRECCION DE ABASTECIMIENTO DE RECURSOS ESTRATEGICOS DE SALUD - DARES</t>
  </si>
  <si>
    <t>139. INSTITUTO NACIONAL DE SALUD DEL NIÑO - SAN BORJA</t>
  </si>
  <si>
    <t>140. HOSPITAL DE HUAYCAN</t>
  </si>
  <si>
    <t>141. RED DE SALUD LIMA NORTE IV</t>
  </si>
  <si>
    <t>PRESUPUESTO ASIGNADO 2014, PROGRAMACIÓN DE COMPROMISOS ANUALES 
Y EJECUCION PRESUPUESTAL MENSUALIZADA DE GASTOS 
MINISTERIO DE SALUD 2014
AL MES DE NOVIEMBRE</t>
  </si>
  <si>
    <t>Fuente: SIAF al Cierre  del Mes de Noviembre del 2014</t>
  </si>
  <si>
    <t>Mediante DS 242-2014-EF, de fecha 19.08.14 se realizó la transferencia de 01 una Unidad Ejecutora al Pliego 137: IGSS: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</si>
</sst>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9" applyNumberFormat="0" applyAlignment="0" applyProtection="0"/>
    <xf numFmtId="0" fontId="16" fillId="6" borderId="10" applyNumberFormat="0" applyAlignment="0" applyProtection="0"/>
    <xf numFmtId="0" fontId="17" fillId="6" borderId="9" applyNumberFormat="0" applyAlignment="0" applyProtection="0"/>
    <xf numFmtId="0" fontId="18" fillId="0" borderId="11" applyNumberFormat="0" applyFill="0" applyAlignment="0" applyProtection="0"/>
    <xf numFmtId="0" fontId="19" fillId="7" borderId="12" applyNumberFormat="0" applyAlignment="0" applyProtection="0"/>
    <xf numFmtId="0" fontId="20" fillId="0" borderId="0" applyNumberFormat="0" applyFill="0" applyBorder="0" applyAlignment="0" applyProtection="0"/>
    <xf numFmtId="0" fontId="4" fillId="8" borderId="13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4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1" fillId="33" borderId="4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164" fontId="1" fillId="33" borderId="15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1" fillId="33" borderId="4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3" fontId="6" fillId="34" borderId="1" xfId="0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164" fontId="19" fillId="35" borderId="20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41" fontId="23" fillId="34" borderId="4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23" fillId="0" borderId="4" xfId="0" applyNumberFormat="1" applyFont="1" applyBorder="1" applyAlignment="1">
      <alignment vertical="center"/>
    </xf>
    <xf numFmtId="41" fontId="23" fillId="0" borderId="4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" fillId="0" borderId="5" xfId="0" applyNumberFormat="1" applyFont="1" applyBorder="1" applyAlignment="1">
      <alignment horizontal="right" vertical="center"/>
    </xf>
    <xf numFmtId="3" fontId="19" fillId="35" borderId="17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/>
    </xf>
    <xf numFmtId="164" fontId="19" fillId="35" borderId="17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 wrapText="1"/>
    </xf>
    <xf numFmtId="3" fontId="19" fillId="35" borderId="21" xfId="0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/>
    </xf>
    <xf numFmtId="3" fontId="19" fillId="35" borderId="19" xfId="0" applyNumberFormat="1" applyFont="1" applyFill="1" applyBorder="1" applyAlignment="1">
      <alignment horizontal="center" vertical="center"/>
    </xf>
    <xf numFmtId="3" fontId="19" fillId="35" borderId="22" xfId="0" applyNumberFormat="1" applyFont="1" applyFill="1" applyBorder="1" applyAlignment="1">
      <alignment horizontal="center" vertical="center" wrapText="1"/>
    </xf>
    <xf numFmtId="3" fontId="19" fillId="35" borderId="23" xfId="0" applyNumberFormat="1" applyFont="1" applyFill="1" applyBorder="1" applyAlignment="1">
      <alignment horizontal="center" vertical="center" wrapText="1"/>
    </xf>
    <xf numFmtId="3" fontId="19" fillId="35" borderId="17" xfId="0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343461</xdr:colOff>
      <xdr:row>1</xdr:row>
      <xdr:rowOff>233083</xdr:rowOff>
    </xdr:from>
    <xdr:to>
      <xdr:col>1</xdr:col>
      <xdr:colOff>1286435</xdr:colOff>
      <xdr:row>1</xdr:row>
      <xdr:rowOff>1150290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5667" y="423583"/>
          <a:ext cx="942974" cy="9172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5" name="1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06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942974</xdr:colOff>
      <xdr:row>1</xdr:row>
      <xdr:rowOff>917207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2206" y="190500"/>
          <a:ext cx="942974" cy="9172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R54"/>
  <sheetViews>
    <sheetView showGridLines="0" tabSelected="1" zoomScale="85" zoomScaleNormal="85" workbookViewId="0">
      <selection activeCell="B8" sqref="B8:B9"/>
    </sheetView>
  </sheetViews>
  <sheetFormatPr baseColWidth="10" defaultRowHeight="15" x14ac:dyDescent="0.25"/>
  <cols>
    <col min="1" max="1" width="5.85546875" style="1" customWidth="1"/>
    <col min="2" max="2" width="47.14062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9" max="16384" width="11.42578125" style="1"/>
  </cols>
  <sheetData>
    <row r="2" spans="2:14" ht="105" customHeight="1" x14ac:dyDescent="0.25">
      <c r="B2" s="41" t="s">
        <v>105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40</v>
      </c>
    </row>
    <row r="5" spans="2:14" x14ac:dyDescent="0.25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59</v>
      </c>
      <c r="F8" s="38" t="s">
        <v>60</v>
      </c>
      <c r="G8" s="38" t="s">
        <v>61</v>
      </c>
      <c r="H8" s="38" t="s">
        <v>62</v>
      </c>
      <c r="I8" s="38" t="s">
        <v>63</v>
      </c>
      <c r="J8" s="40" t="s">
        <v>64</v>
      </c>
      <c r="K8" s="40"/>
      <c r="L8" s="40"/>
      <c r="M8" s="38" t="s">
        <v>49</v>
      </c>
      <c r="N8" s="42" t="s">
        <v>65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6" t="s">
        <v>72</v>
      </c>
      <c r="C10" s="9">
        <v>2259275830</v>
      </c>
      <c r="D10" s="9">
        <v>1175125073</v>
      </c>
      <c r="E10" s="32">
        <f>+D10*95%</f>
        <v>1116368819.3499999</v>
      </c>
      <c r="F10" s="32">
        <f>+E10*90%</f>
        <v>1004731937.415</v>
      </c>
      <c r="G10" s="31"/>
      <c r="H10" s="31">
        <v>780913633</v>
      </c>
      <c r="I10" s="31"/>
      <c r="J10" s="15">
        <f>IF(ISERROR(+G10/E10)=TRUE,0,++G10/E10)</f>
        <v>0</v>
      </c>
      <c r="K10" s="15">
        <f t="shared" ref="K10:K42" si="0">IF(ISERROR(+H10/E10)=TRUE,0,++H10/E10)</f>
        <v>0.69951222164614291</v>
      </c>
      <c r="L10" s="15">
        <f t="shared" ref="L10:L42" si="1">IF(ISERROR(+I10/E10)=TRUE,0,++I10/E10)</f>
        <v>0</v>
      </c>
      <c r="M10" s="20">
        <f>IF(ISERROR(+E10-G10)=TRUE,0,++E10-G10)</f>
        <v>1116368819.3499999</v>
      </c>
      <c r="N10" s="20">
        <f>IF(ISERROR(+E10-F10)=TRUE,0,++E10-F10)</f>
        <v>111636881.93499994</v>
      </c>
    </row>
    <row r="11" spans="2:14" ht="20.100000000000001" customHeight="1" x14ac:dyDescent="0.25">
      <c r="B11" s="7" t="s">
        <v>73</v>
      </c>
      <c r="C11" s="10">
        <v>25212923</v>
      </c>
      <c r="D11" s="10">
        <v>31657658</v>
      </c>
      <c r="E11" s="27">
        <f t="shared" ref="E11:E41" si="2">+D11*95%</f>
        <v>30074775.099999998</v>
      </c>
      <c r="F11" s="27">
        <f t="shared" ref="F11:F41" si="3">+E11*90%</f>
        <v>27067297.59</v>
      </c>
      <c r="G11" s="33"/>
      <c r="H11" s="33">
        <v>27605776</v>
      </c>
      <c r="I11" s="33"/>
      <c r="J11" s="16">
        <f t="shared" ref="J11:J42" si="4">IF(ISERROR(+G11/E11)=TRUE,0,++G11/E11)</f>
        <v>0</v>
      </c>
      <c r="K11" s="16">
        <f t="shared" si="0"/>
        <v>0.91790465292623258</v>
      </c>
      <c r="L11" s="16">
        <f t="shared" si="1"/>
        <v>0</v>
      </c>
      <c r="M11" s="21">
        <f t="shared" ref="M11:M41" si="5">IF(ISERROR(+E11-G11)=TRUE,0,++E11-G11)</f>
        <v>30074775.099999998</v>
      </c>
      <c r="N11" s="21">
        <f t="shared" ref="N11:N42" si="6">IF(ISERROR(+E11-F11)=TRUE,0,++E11-F11)</f>
        <v>3007477.5099999979</v>
      </c>
    </row>
    <row r="12" spans="2:14" ht="20.100000000000001" customHeight="1" x14ac:dyDescent="0.25">
      <c r="B12" s="7" t="s">
        <v>74</v>
      </c>
      <c r="C12" s="10">
        <v>27006765</v>
      </c>
      <c r="D12" s="10">
        <v>38321237</v>
      </c>
      <c r="E12" s="27">
        <f t="shared" si="2"/>
        <v>36405175.149999999</v>
      </c>
      <c r="F12" s="27">
        <f t="shared" si="3"/>
        <v>32764657.634999998</v>
      </c>
      <c r="G12" s="33"/>
      <c r="H12" s="33">
        <v>34247034</v>
      </c>
      <c r="I12" s="33"/>
      <c r="J12" s="16">
        <f t="shared" si="4"/>
        <v>0</v>
      </c>
      <c r="K12" s="16">
        <f t="shared" si="0"/>
        <v>0.94071883623391939</v>
      </c>
      <c r="L12" s="16">
        <f t="shared" si="1"/>
        <v>0</v>
      </c>
      <c r="M12" s="21">
        <f t="shared" si="5"/>
        <v>36405175.149999999</v>
      </c>
      <c r="N12" s="21">
        <f t="shared" si="6"/>
        <v>3640517.5150000006</v>
      </c>
    </row>
    <row r="13" spans="2:14" ht="20.100000000000001" customHeight="1" x14ac:dyDescent="0.25">
      <c r="B13" s="7" t="s">
        <v>75</v>
      </c>
      <c r="C13" s="10">
        <v>15623020</v>
      </c>
      <c r="D13" s="10">
        <v>20230179</v>
      </c>
      <c r="E13" s="27">
        <f t="shared" si="2"/>
        <v>19218670.050000001</v>
      </c>
      <c r="F13" s="27">
        <f t="shared" si="3"/>
        <v>17296803.045000002</v>
      </c>
      <c r="G13" s="33"/>
      <c r="H13" s="33">
        <v>17557543</v>
      </c>
      <c r="I13" s="33"/>
      <c r="J13" s="16">
        <f t="shared" si="4"/>
        <v>0</v>
      </c>
      <c r="K13" s="16">
        <f t="shared" si="0"/>
        <v>0.91356701344690594</v>
      </c>
      <c r="L13" s="16">
        <f t="shared" si="1"/>
        <v>0</v>
      </c>
      <c r="M13" s="21">
        <f t="shared" si="5"/>
        <v>19218670.050000001</v>
      </c>
      <c r="N13" s="21">
        <f t="shared" si="6"/>
        <v>1921867.004999999</v>
      </c>
    </row>
    <row r="14" spans="2:14" ht="20.100000000000001" customHeight="1" x14ac:dyDescent="0.25">
      <c r="B14" s="7" t="s">
        <v>76</v>
      </c>
      <c r="C14" s="10">
        <v>35852743</v>
      </c>
      <c r="D14" s="10">
        <v>43629087</v>
      </c>
      <c r="E14" s="27">
        <f t="shared" si="2"/>
        <v>41447632.649999999</v>
      </c>
      <c r="F14" s="27">
        <f t="shared" si="3"/>
        <v>37302869.384999998</v>
      </c>
      <c r="G14" s="33"/>
      <c r="H14" s="33">
        <v>34728684</v>
      </c>
      <c r="I14" s="33"/>
      <c r="J14" s="16">
        <f t="shared" si="4"/>
        <v>0</v>
      </c>
      <c r="K14" s="16">
        <f t="shared" si="0"/>
        <v>0.83789306601085212</v>
      </c>
      <c r="L14" s="16">
        <f t="shared" si="1"/>
        <v>0</v>
      </c>
      <c r="M14" s="21">
        <f t="shared" si="5"/>
        <v>41447632.649999999</v>
      </c>
      <c r="N14" s="21">
        <f t="shared" si="6"/>
        <v>4144763.2650000006</v>
      </c>
    </row>
    <row r="15" spans="2:14" ht="20.100000000000001" customHeight="1" x14ac:dyDescent="0.25">
      <c r="B15" s="7" t="s">
        <v>77</v>
      </c>
      <c r="C15" s="10">
        <v>111171339</v>
      </c>
      <c r="D15" s="10">
        <v>152615815</v>
      </c>
      <c r="E15" s="27">
        <f t="shared" si="2"/>
        <v>144985024.25</v>
      </c>
      <c r="F15" s="27">
        <f t="shared" si="3"/>
        <v>130486521.825</v>
      </c>
      <c r="G15" s="33"/>
      <c r="H15" s="33">
        <v>133518423</v>
      </c>
      <c r="I15" s="33"/>
      <c r="J15" s="16">
        <f t="shared" si="4"/>
        <v>0</v>
      </c>
      <c r="K15" s="16">
        <f t="shared" si="0"/>
        <v>0.92091182307058173</v>
      </c>
      <c r="L15" s="16">
        <f t="shared" si="1"/>
        <v>0</v>
      </c>
      <c r="M15" s="21">
        <f t="shared" si="5"/>
        <v>144985024.25</v>
      </c>
      <c r="N15" s="21">
        <f t="shared" si="6"/>
        <v>14498502.424999997</v>
      </c>
    </row>
    <row r="16" spans="2:14" ht="20.100000000000001" customHeight="1" x14ac:dyDescent="0.25">
      <c r="B16" s="7" t="s">
        <v>78</v>
      </c>
      <c r="C16" s="10">
        <v>71246778</v>
      </c>
      <c r="D16" s="10">
        <v>111432727</v>
      </c>
      <c r="E16" s="27">
        <f t="shared" si="2"/>
        <v>105861090.64999999</v>
      </c>
      <c r="F16" s="27">
        <f t="shared" si="3"/>
        <v>95274981.584999993</v>
      </c>
      <c r="G16" s="33"/>
      <c r="H16" s="33">
        <v>100839858</v>
      </c>
      <c r="I16" s="33"/>
      <c r="J16" s="16">
        <f t="shared" si="4"/>
        <v>0</v>
      </c>
      <c r="K16" s="16">
        <f t="shared" si="0"/>
        <v>0.95256772229372466</v>
      </c>
      <c r="L16" s="16">
        <f t="shared" si="1"/>
        <v>0</v>
      </c>
      <c r="M16" s="21">
        <f t="shared" si="5"/>
        <v>105861090.64999999</v>
      </c>
      <c r="N16" s="21">
        <f t="shared" si="6"/>
        <v>10586109.064999998</v>
      </c>
    </row>
    <row r="17" spans="2:14" ht="20.100000000000001" customHeight="1" x14ac:dyDescent="0.25">
      <c r="B17" s="7" t="s">
        <v>79</v>
      </c>
      <c r="C17" s="10">
        <v>78684430</v>
      </c>
      <c r="D17" s="10">
        <v>77748220</v>
      </c>
      <c r="E17" s="27">
        <f t="shared" si="2"/>
        <v>73860809</v>
      </c>
      <c r="F17" s="27">
        <f t="shared" si="3"/>
        <v>66474728.100000001</v>
      </c>
      <c r="G17" s="33"/>
      <c r="H17" s="33">
        <v>72757962</v>
      </c>
      <c r="I17" s="33"/>
      <c r="J17" s="16">
        <f t="shared" si="4"/>
        <v>0</v>
      </c>
      <c r="K17" s="16">
        <f t="shared" si="0"/>
        <v>0.9850685767603764</v>
      </c>
      <c r="L17" s="16">
        <f t="shared" si="1"/>
        <v>0</v>
      </c>
      <c r="M17" s="21">
        <f t="shared" si="5"/>
        <v>73860809</v>
      </c>
      <c r="N17" s="21">
        <f t="shared" si="6"/>
        <v>7386080.8999999985</v>
      </c>
    </row>
    <row r="18" spans="2:14" ht="20.100000000000001" customHeight="1" x14ac:dyDescent="0.25">
      <c r="B18" s="7" t="s">
        <v>80</v>
      </c>
      <c r="C18" s="10">
        <v>73519497</v>
      </c>
      <c r="D18" s="10">
        <v>128170735</v>
      </c>
      <c r="E18" s="27">
        <f t="shared" si="2"/>
        <v>121762198.25</v>
      </c>
      <c r="F18" s="27">
        <f t="shared" si="3"/>
        <v>109585978.425</v>
      </c>
      <c r="G18" s="33"/>
      <c r="H18" s="33">
        <v>110772357</v>
      </c>
      <c r="I18" s="33"/>
      <c r="J18" s="16">
        <f t="shared" si="4"/>
        <v>0</v>
      </c>
      <c r="K18" s="16">
        <f t="shared" si="0"/>
        <v>0.90974340634491624</v>
      </c>
      <c r="L18" s="16">
        <f t="shared" si="1"/>
        <v>0</v>
      </c>
      <c r="M18" s="21">
        <f t="shared" si="5"/>
        <v>121762198.25</v>
      </c>
      <c r="N18" s="21">
        <f t="shared" si="6"/>
        <v>12176219.825000003</v>
      </c>
    </row>
    <row r="19" spans="2:14" ht="20.100000000000001" customHeight="1" x14ac:dyDescent="0.25">
      <c r="B19" s="7" t="s">
        <v>81</v>
      </c>
      <c r="C19" s="10">
        <v>25937415</v>
      </c>
      <c r="D19" s="10">
        <v>37398022</v>
      </c>
      <c r="E19" s="27">
        <f t="shared" si="2"/>
        <v>35528120.899999999</v>
      </c>
      <c r="F19" s="27">
        <f t="shared" si="3"/>
        <v>31975308.809999999</v>
      </c>
      <c r="G19" s="33"/>
      <c r="H19" s="33">
        <v>33561656</v>
      </c>
      <c r="I19" s="33"/>
      <c r="J19" s="16">
        <f t="shared" si="4"/>
        <v>0</v>
      </c>
      <c r="K19" s="16">
        <f t="shared" si="0"/>
        <v>0.94465046700513788</v>
      </c>
      <c r="L19" s="16">
        <f t="shared" si="1"/>
        <v>0</v>
      </c>
      <c r="M19" s="21">
        <f t="shared" si="5"/>
        <v>35528120.899999999</v>
      </c>
      <c r="N19" s="21">
        <f t="shared" si="6"/>
        <v>3552812.09</v>
      </c>
    </row>
    <row r="20" spans="2:14" ht="20.100000000000001" customHeight="1" x14ac:dyDescent="0.25">
      <c r="B20" s="7" t="s">
        <v>82</v>
      </c>
      <c r="C20" s="10">
        <v>21573166</v>
      </c>
      <c r="D20" s="10">
        <v>40198228</v>
      </c>
      <c r="E20" s="27">
        <f t="shared" si="2"/>
        <v>38188316.600000001</v>
      </c>
      <c r="F20" s="27">
        <f t="shared" si="3"/>
        <v>34369484.940000005</v>
      </c>
      <c r="G20" s="33"/>
      <c r="H20" s="33">
        <v>29104154</v>
      </c>
      <c r="I20" s="33"/>
      <c r="J20" s="16">
        <f t="shared" si="4"/>
        <v>0</v>
      </c>
      <c r="K20" s="16">
        <f t="shared" si="0"/>
        <v>0.76212194176687009</v>
      </c>
      <c r="L20" s="16">
        <f t="shared" si="1"/>
        <v>0</v>
      </c>
      <c r="M20" s="21">
        <f t="shared" si="5"/>
        <v>38188316.600000001</v>
      </c>
      <c r="N20" s="21">
        <f t="shared" si="6"/>
        <v>3818831.6599999964</v>
      </c>
    </row>
    <row r="21" spans="2:14" ht="20.100000000000001" customHeight="1" x14ac:dyDescent="0.25">
      <c r="B21" s="7" t="s">
        <v>83</v>
      </c>
      <c r="C21" s="10">
        <v>71642637</v>
      </c>
      <c r="D21" s="10">
        <v>97759557</v>
      </c>
      <c r="E21" s="27">
        <f t="shared" si="2"/>
        <v>92871579.149999991</v>
      </c>
      <c r="F21" s="27">
        <f t="shared" si="3"/>
        <v>83584421.234999999</v>
      </c>
      <c r="G21" s="33"/>
      <c r="H21" s="33">
        <v>84932191</v>
      </c>
      <c r="I21" s="33"/>
      <c r="J21" s="16">
        <f t="shared" si="4"/>
        <v>0</v>
      </c>
      <c r="K21" s="16">
        <f t="shared" si="0"/>
        <v>0.9145121874456682</v>
      </c>
      <c r="L21" s="16">
        <f t="shared" si="1"/>
        <v>0</v>
      </c>
      <c r="M21" s="21">
        <f t="shared" si="5"/>
        <v>92871579.149999991</v>
      </c>
      <c r="N21" s="21">
        <f t="shared" si="6"/>
        <v>9287157.9149999917</v>
      </c>
    </row>
    <row r="22" spans="2:14" ht="20.100000000000001" customHeight="1" x14ac:dyDescent="0.25">
      <c r="B22" s="7" t="s">
        <v>84</v>
      </c>
      <c r="C22" s="10">
        <v>50900685</v>
      </c>
      <c r="D22" s="10">
        <v>88626396</v>
      </c>
      <c r="E22" s="27">
        <f t="shared" si="2"/>
        <v>84195076.200000003</v>
      </c>
      <c r="F22" s="27">
        <f t="shared" si="3"/>
        <v>75775568.579999998</v>
      </c>
      <c r="G22" s="33"/>
      <c r="H22" s="33">
        <v>79075162</v>
      </c>
      <c r="I22" s="33"/>
      <c r="J22" s="16">
        <f t="shared" si="4"/>
        <v>0</v>
      </c>
      <c r="K22" s="16">
        <f t="shared" si="0"/>
        <v>0.93918986203138555</v>
      </c>
      <c r="L22" s="16">
        <f t="shared" si="1"/>
        <v>0</v>
      </c>
      <c r="M22" s="21">
        <f t="shared" si="5"/>
        <v>84195076.200000003</v>
      </c>
      <c r="N22" s="21">
        <f t="shared" si="6"/>
        <v>8419507.6200000048</v>
      </c>
    </row>
    <row r="23" spans="2:14" ht="20.100000000000001" customHeight="1" x14ac:dyDescent="0.25">
      <c r="B23" s="7" t="s">
        <v>85</v>
      </c>
      <c r="C23" s="10">
        <v>28800017</v>
      </c>
      <c r="D23" s="10">
        <v>46717950</v>
      </c>
      <c r="E23" s="27">
        <f t="shared" si="2"/>
        <v>44382052.5</v>
      </c>
      <c r="F23" s="27">
        <f t="shared" si="3"/>
        <v>39943847.25</v>
      </c>
      <c r="G23" s="33"/>
      <c r="H23" s="33">
        <v>39574330</v>
      </c>
      <c r="I23" s="33"/>
      <c r="J23" s="16">
        <f t="shared" si="4"/>
        <v>0</v>
      </c>
      <c r="K23" s="16">
        <f t="shared" si="0"/>
        <v>0.89167417392424564</v>
      </c>
      <c r="L23" s="16">
        <f t="shared" si="1"/>
        <v>0</v>
      </c>
      <c r="M23" s="21">
        <f t="shared" si="5"/>
        <v>44382052.5</v>
      </c>
      <c r="N23" s="21">
        <f t="shared" si="6"/>
        <v>4438205.25</v>
      </c>
    </row>
    <row r="24" spans="2:14" ht="20.100000000000001" customHeight="1" x14ac:dyDescent="0.25">
      <c r="B24" s="7" t="s">
        <v>86</v>
      </c>
      <c r="C24" s="10">
        <v>28783673</v>
      </c>
      <c r="D24" s="10">
        <v>34712609</v>
      </c>
      <c r="E24" s="27">
        <f t="shared" si="2"/>
        <v>32976978.549999997</v>
      </c>
      <c r="F24" s="27">
        <f t="shared" si="3"/>
        <v>29679280.694999997</v>
      </c>
      <c r="G24" s="33"/>
      <c r="H24" s="33">
        <v>30240674</v>
      </c>
      <c r="I24" s="33"/>
      <c r="J24" s="16">
        <f t="shared" si="4"/>
        <v>0</v>
      </c>
      <c r="K24" s="16">
        <f t="shared" si="0"/>
        <v>0.91702379446767124</v>
      </c>
      <c r="L24" s="16">
        <f t="shared" si="1"/>
        <v>0</v>
      </c>
      <c r="M24" s="21">
        <f t="shared" si="5"/>
        <v>32976978.549999997</v>
      </c>
      <c r="N24" s="21">
        <f t="shared" si="6"/>
        <v>3297697.8550000004</v>
      </c>
    </row>
    <row r="25" spans="2:14" ht="20.100000000000001" customHeight="1" x14ac:dyDescent="0.25">
      <c r="B25" s="7" t="s">
        <v>87</v>
      </c>
      <c r="C25" s="10">
        <v>40993248</v>
      </c>
      <c r="D25" s="10">
        <v>57137508</v>
      </c>
      <c r="E25" s="27">
        <f t="shared" si="2"/>
        <v>54280632.599999994</v>
      </c>
      <c r="F25" s="27">
        <f t="shared" si="3"/>
        <v>48852569.339999996</v>
      </c>
      <c r="G25" s="33"/>
      <c r="H25" s="33">
        <v>51541822</v>
      </c>
      <c r="I25" s="33"/>
      <c r="J25" s="16">
        <f t="shared" si="4"/>
        <v>0</v>
      </c>
      <c r="K25" s="16">
        <f t="shared" si="0"/>
        <v>0.94954350255674813</v>
      </c>
      <c r="L25" s="16">
        <f t="shared" si="1"/>
        <v>0</v>
      </c>
      <c r="M25" s="21">
        <f t="shared" si="5"/>
        <v>54280632.599999994</v>
      </c>
      <c r="N25" s="21">
        <f t="shared" si="6"/>
        <v>5428063.2599999979</v>
      </c>
    </row>
    <row r="26" spans="2:14" ht="20.100000000000001" customHeight="1" x14ac:dyDescent="0.25">
      <c r="B26" s="7" t="s">
        <v>88</v>
      </c>
      <c r="C26" s="10">
        <v>50409053</v>
      </c>
      <c r="D26" s="10">
        <v>81703820</v>
      </c>
      <c r="E26" s="27">
        <f t="shared" si="2"/>
        <v>77618629</v>
      </c>
      <c r="F26" s="27">
        <f t="shared" si="3"/>
        <v>69856766.100000009</v>
      </c>
      <c r="G26" s="33"/>
      <c r="H26" s="33">
        <v>71453138</v>
      </c>
      <c r="I26" s="33"/>
      <c r="J26" s="16">
        <f t="shared" si="4"/>
        <v>0</v>
      </c>
      <c r="K26" s="16">
        <f t="shared" si="0"/>
        <v>0.92056686546215605</v>
      </c>
      <c r="L26" s="16">
        <f t="shared" si="1"/>
        <v>0</v>
      </c>
      <c r="M26" s="21">
        <f t="shared" si="5"/>
        <v>77618629</v>
      </c>
      <c r="N26" s="21">
        <f t="shared" si="6"/>
        <v>7761862.8999999911</v>
      </c>
    </row>
    <row r="27" spans="2:14" ht="20.100000000000001" customHeight="1" x14ac:dyDescent="0.25">
      <c r="B27" s="7" t="s">
        <v>89</v>
      </c>
      <c r="C27" s="10">
        <v>38398054</v>
      </c>
      <c r="D27" s="10">
        <v>38846696</v>
      </c>
      <c r="E27" s="27">
        <f t="shared" si="2"/>
        <v>36904361.199999996</v>
      </c>
      <c r="F27" s="27">
        <f t="shared" si="3"/>
        <v>33213925.079999998</v>
      </c>
      <c r="G27" s="33"/>
      <c r="H27" s="33">
        <v>32879242</v>
      </c>
      <c r="I27" s="33"/>
      <c r="J27" s="16">
        <f t="shared" si="4"/>
        <v>0</v>
      </c>
      <c r="K27" s="16">
        <f t="shared" si="0"/>
        <v>0.89093106968614877</v>
      </c>
      <c r="L27" s="16">
        <f t="shared" si="1"/>
        <v>0</v>
      </c>
      <c r="M27" s="21">
        <f t="shared" si="5"/>
        <v>36904361.199999996</v>
      </c>
      <c r="N27" s="21">
        <f t="shared" si="6"/>
        <v>3690436.1199999973</v>
      </c>
    </row>
    <row r="28" spans="2:14" ht="20.100000000000001" customHeight="1" x14ac:dyDescent="0.25">
      <c r="B28" s="7" t="s">
        <v>90</v>
      </c>
      <c r="C28" s="10">
        <v>15214925</v>
      </c>
      <c r="D28" s="10">
        <v>21154115</v>
      </c>
      <c r="E28" s="27">
        <f t="shared" si="2"/>
        <v>20096409.25</v>
      </c>
      <c r="F28" s="27">
        <f t="shared" si="3"/>
        <v>18086768.324999999</v>
      </c>
      <c r="G28" s="33"/>
      <c r="H28" s="33">
        <v>17280644</v>
      </c>
      <c r="I28" s="33"/>
      <c r="J28" s="16">
        <f t="shared" si="4"/>
        <v>0</v>
      </c>
      <c r="K28" s="16">
        <f t="shared" si="0"/>
        <v>0.85988714625723495</v>
      </c>
      <c r="L28" s="16">
        <f t="shared" si="1"/>
        <v>0</v>
      </c>
      <c r="M28" s="21">
        <f t="shared" si="5"/>
        <v>20096409.25</v>
      </c>
      <c r="N28" s="21">
        <f t="shared" si="6"/>
        <v>2009640.9250000007</v>
      </c>
    </row>
    <row r="29" spans="2:14" ht="20.100000000000001" customHeight="1" x14ac:dyDescent="0.25">
      <c r="B29" s="7" t="s">
        <v>91</v>
      </c>
      <c r="C29" s="10">
        <v>36960622</v>
      </c>
      <c r="D29" s="10">
        <v>59920621</v>
      </c>
      <c r="E29" s="27">
        <f t="shared" si="2"/>
        <v>56924589.949999996</v>
      </c>
      <c r="F29" s="27">
        <f t="shared" si="3"/>
        <v>51232130.954999998</v>
      </c>
      <c r="G29" s="33"/>
      <c r="H29" s="33">
        <v>52973805</v>
      </c>
      <c r="I29" s="33"/>
      <c r="J29" s="16">
        <f>IF(ISERROR(+G29/E37)=TRUE,0,++G29/E37)</f>
        <v>0</v>
      </c>
      <c r="K29" s="16">
        <f>IF(ISERROR(+H29/E37)=TRUE,0,++H29/E37)</f>
        <v>0.55154558409975962</v>
      </c>
      <c r="L29" s="16">
        <f>IF(ISERROR(+I29/E37)=TRUE,0,++I29/E37)</f>
        <v>0</v>
      </c>
      <c r="M29" s="21">
        <f>IF(ISERROR(+E37-G29)=TRUE,0,++E37-G29)</f>
        <v>96046104.849999994</v>
      </c>
      <c r="N29" s="21">
        <f>IF(ISERROR(+E37-F37)=TRUE,0,++E37-F37)</f>
        <v>9604610.4849999994</v>
      </c>
    </row>
    <row r="30" spans="2:14" ht="20.100000000000001" customHeight="1" x14ac:dyDescent="0.25">
      <c r="B30" s="7" t="s">
        <v>92</v>
      </c>
      <c r="C30" s="10">
        <v>35563732</v>
      </c>
      <c r="D30" s="10">
        <v>61365803</v>
      </c>
      <c r="E30" s="27">
        <f t="shared" si="2"/>
        <v>58297512.849999994</v>
      </c>
      <c r="F30" s="27">
        <f t="shared" si="3"/>
        <v>52467761.564999998</v>
      </c>
      <c r="G30" s="33"/>
      <c r="H30" s="33">
        <v>53866787</v>
      </c>
      <c r="I30" s="33"/>
      <c r="J30" s="16">
        <f t="shared" si="4"/>
        <v>0</v>
      </c>
      <c r="K30" s="16">
        <f t="shared" si="0"/>
        <v>0.92399802953171795</v>
      </c>
      <c r="L30" s="16">
        <f t="shared" si="1"/>
        <v>0</v>
      </c>
      <c r="M30" s="21">
        <f t="shared" si="5"/>
        <v>58297512.849999994</v>
      </c>
      <c r="N30" s="21">
        <f t="shared" si="6"/>
        <v>5829751.2849999964</v>
      </c>
    </row>
    <row r="31" spans="2:14" ht="20.100000000000001" customHeight="1" x14ac:dyDescent="0.25">
      <c r="B31" s="7" t="s">
        <v>93</v>
      </c>
      <c r="C31" s="10">
        <v>43761972</v>
      </c>
      <c r="D31" s="10">
        <v>83561516</v>
      </c>
      <c r="E31" s="27">
        <f t="shared" si="2"/>
        <v>79383440.200000003</v>
      </c>
      <c r="F31" s="27">
        <f t="shared" si="3"/>
        <v>71445096.180000007</v>
      </c>
      <c r="G31" s="33"/>
      <c r="H31" s="33">
        <v>67135038</v>
      </c>
      <c r="I31" s="33"/>
      <c r="J31" s="16">
        <f>IF(ISERROR(+G31/#REF!)=TRUE,0,++G31/#REF!)</f>
        <v>0</v>
      </c>
      <c r="K31" s="16">
        <f>IF(ISERROR(+H31/#REF!)=TRUE,0,++H31/#REF!)</f>
        <v>0</v>
      </c>
      <c r="L31" s="16">
        <f>IF(ISERROR(+I31/#REF!)=TRUE,0,++I31/#REF!)</f>
        <v>0</v>
      </c>
      <c r="M31" s="21">
        <f>IF(ISERROR(+#REF!-G31)=TRUE,0,++#REF!-G31)</f>
        <v>0</v>
      </c>
      <c r="N31" s="21">
        <f>IF(ISERROR(+#REF!-#REF!)=TRUE,0,++#REF!-#REF!)</f>
        <v>0</v>
      </c>
    </row>
    <row r="32" spans="2:14" ht="20.100000000000001" customHeight="1" x14ac:dyDescent="0.25">
      <c r="B32" s="7" t="s">
        <v>94</v>
      </c>
      <c r="C32" s="10">
        <v>28842086</v>
      </c>
      <c r="D32" s="10">
        <v>44984869</v>
      </c>
      <c r="E32" s="27">
        <f t="shared" si="2"/>
        <v>42735625.549999997</v>
      </c>
      <c r="F32" s="27">
        <f t="shared" si="3"/>
        <v>38462062.994999997</v>
      </c>
      <c r="G32" s="33"/>
      <c r="H32" s="33">
        <v>38598314</v>
      </c>
      <c r="I32" s="33"/>
      <c r="J32" s="16">
        <f>IF(ISERROR(+G32/#REF!)=TRUE,0,++G32/#REF!)</f>
        <v>0</v>
      </c>
      <c r="K32" s="16">
        <f>IF(ISERROR(+H32/#REF!)=TRUE,0,++H32/#REF!)</f>
        <v>0</v>
      </c>
      <c r="L32" s="16">
        <f>IF(ISERROR(+I32/#REF!)=TRUE,0,++I32/#REF!)</f>
        <v>0</v>
      </c>
      <c r="M32" s="21">
        <f>IF(ISERROR(+#REF!-G32)=TRUE,0,++#REF!-G32)</f>
        <v>0</v>
      </c>
      <c r="N32" s="21">
        <f>IF(ISERROR(+#REF!-#REF!)=TRUE,0,++#REF!-#REF!)</f>
        <v>0</v>
      </c>
    </row>
    <row r="33" spans="2:14" ht="20.100000000000001" customHeight="1" x14ac:dyDescent="0.25">
      <c r="B33" s="7" t="s">
        <v>95</v>
      </c>
      <c r="C33" s="10">
        <v>40256338</v>
      </c>
      <c r="D33" s="10">
        <v>64297897</v>
      </c>
      <c r="E33" s="27">
        <f t="shared" si="2"/>
        <v>61083002.149999999</v>
      </c>
      <c r="F33" s="27">
        <f t="shared" si="3"/>
        <v>54974701.935000002</v>
      </c>
      <c r="G33" s="33"/>
      <c r="H33" s="33">
        <v>57963482</v>
      </c>
      <c r="I33" s="33"/>
      <c r="J33" s="16">
        <f>IF(ISERROR(+G33/#REF!)=TRUE,0,++G33/#REF!)</f>
        <v>0</v>
      </c>
      <c r="K33" s="16">
        <f>IF(ISERROR(+H33/#REF!)=TRUE,0,++H33/#REF!)</f>
        <v>0</v>
      </c>
      <c r="L33" s="16">
        <f>IF(ISERROR(+I33/#REF!)=TRUE,0,++I33/#REF!)</f>
        <v>0</v>
      </c>
      <c r="M33" s="21">
        <f>IF(ISERROR(+#REF!-G33)=TRUE,0,++#REF!-G33)</f>
        <v>0</v>
      </c>
      <c r="N33" s="21">
        <f>IF(ISERROR(+#REF!-#REF!)=TRUE,0,++#REF!-#REF!)</f>
        <v>0</v>
      </c>
    </row>
    <row r="34" spans="2:14" ht="20.100000000000001" customHeight="1" x14ac:dyDescent="0.25">
      <c r="B34" s="7" t="s">
        <v>96</v>
      </c>
      <c r="C34" s="10">
        <v>38237576</v>
      </c>
      <c r="D34" s="10">
        <v>62043145</v>
      </c>
      <c r="E34" s="27">
        <f t="shared" si="2"/>
        <v>58940987.75</v>
      </c>
      <c r="F34" s="27">
        <f t="shared" si="3"/>
        <v>53046888.975000001</v>
      </c>
      <c r="G34" s="33"/>
      <c r="H34" s="33">
        <v>55467099</v>
      </c>
      <c r="I34" s="33"/>
      <c r="J34" s="16">
        <f>IF(ISERROR(+G34/#REF!)=TRUE,0,++G34/#REF!)</f>
        <v>0</v>
      </c>
      <c r="K34" s="16">
        <f>IF(ISERROR(+H34/#REF!)=TRUE,0,++H34/#REF!)</f>
        <v>0</v>
      </c>
      <c r="L34" s="16">
        <f>IF(ISERROR(+I34/#REF!)=TRUE,0,++I34/#REF!)</f>
        <v>0</v>
      </c>
      <c r="M34" s="21">
        <f>IF(ISERROR(+#REF!-G34)=TRUE,0,++#REF!-G34)</f>
        <v>0</v>
      </c>
      <c r="N34" s="21">
        <f>IF(ISERROR(+#REF!-#REF!)=TRUE,0,++#REF!-#REF!)</f>
        <v>0</v>
      </c>
    </row>
    <row r="35" spans="2:14" ht="20.100000000000001" customHeight="1" x14ac:dyDescent="0.25">
      <c r="B35" s="7" t="s">
        <v>97</v>
      </c>
      <c r="C35" s="10">
        <v>23659654</v>
      </c>
      <c r="D35" s="10">
        <v>37983905</v>
      </c>
      <c r="E35" s="27">
        <f t="shared" si="2"/>
        <v>36084709.75</v>
      </c>
      <c r="F35" s="27">
        <f t="shared" si="3"/>
        <v>32476238.775000002</v>
      </c>
      <c r="G35" s="33"/>
      <c r="H35" s="33">
        <v>34900350</v>
      </c>
      <c r="I35" s="33"/>
      <c r="J35" s="16">
        <f>IF(ISERROR(+G35/#REF!)=TRUE,0,++G35/#REF!)</f>
        <v>0</v>
      </c>
      <c r="K35" s="16">
        <f>IF(ISERROR(+H35/#REF!)=TRUE,0,++H35/#REF!)</f>
        <v>0</v>
      </c>
      <c r="L35" s="16">
        <f>IF(ISERROR(+I35/#REF!)=TRUE,0,++I35/#REF!)</f>
        <v>0</v>
      </c>
      <c r="M35" s="21">
        <f>IF(ISERROR(+#REF!-G35)=TRUE,0,++#REF!-G35)</f>
        <v>0</v>
      </c>
      <c r="N35" s="21">
        <f>IF(ISERROR(+#REF!-#REF!)=TRUE,0,++#REF!-#REF!)</f>
        <v>0</v>
      </c>
    </row>
    <row r="36" spans="2:14" ht="20.100000000000001" customHeight="1" x14ac:dyDescent="0.25">
      <c r="B36" s="7" t="s">
        <v>98</v>
      </c>
      <c r="C36" s="10">
        <v>22138498</v>
      </c>
      <c r="D36" s="10">
        <v>61942709</v>
      </c>
      <c r="E36" s="27">
        <f t="shared" si="2"/>
        <v>58845573.549999997</v>
      </c>
      <c r="F36" s="27">
        <f t="shared" si="3"/>
        <v>52961016.195</v>
      </c>
      <c r="G36" s="33"/>
      <c r="H36" s="33">
        <v>53870744</v>
      </c>
      <c r="I36" s="33"/>
      <c r="J36" s="16">
        <f>IF(ISERROR(+G36/#REF!)=TRUE,0,++G36/#REF!)</f>
        <v>0</v>
      </c>
      <c r="K36" s="16">
        <f>IF(ISERROR(+H36/#REF!)=TRUE,0,++H36/#REF!)</f>
        <v>0</v>
      </c>
      <c r="L36" s="16">
        <f>IF(ISERROR(+I36/#REF!)=TRUE,0,++I36/#REF!)</f>
        <v>0</v>
      </c>
      <c r="M36" s="21">
        <f>IF(ISERROR(+#REF!-G36)=TRUE,0,++#REF!-G36)</f>
        <v>0</v>
      </c>
      <c r="N36" s="21">
        <f>IF(ISERROR(+#REF!-#REF!)=TRUE,0,++#REF!-#REF!)</f>
        <v>0</v>
      </c>
    </row>
    <row r="37" spans="2:14" ht="20.100000000000001" customHeight="1" x14ac:dyDescent="0.25">
      <c r="B37" s="7" t="s">
        <v>99</v>
      </c>
      <c r="C37" s="10">
        <v>62047504</v>
      </c>
      <c r="D37" s="10">
        <v>101101163</v>
      </c>
      <c r="E37" s="27">
        <f t="shared" si="2"/>
        <v>96046104.849999994</v>
      </c>
      <c r="F37" s="27">
        <f t="shared" si="3"/>
        <v>86441494.364999995</v>
      </c>
      <c r="G37" s="33"/>
      <c r="H37" s="33">
        <v>90965942</v>
      </c>
      <c r="I37" s="33"/>
      <c r="J37" s="16">
        <f>IF(ISERROR(+G37/#REF!)=TRUE,0,++G37/#REF!)</f>
        <v>0</v>
      </c>
      <c r="K37" s="16">
        <f>IF(ISERROR(+H37/#REF!)=TRUE,0,++H37/#REF!)</f>
        <v>0</v>
      </c>
      <c r="L37" s="16">
        <f>IF(ISERROR(+I37/#REF!)=TRUE,0,++I37/#REF!)</f>
        <v>0</v>
      </c>
      <c r="M37" s="21">
        <f>IF(ISERROR(+#REF!-G37)=TRUE,0,++#REF!-G37)</f>
        <v>0</v>
      </c>
      <c r="N37" s="21">
        <f>IF(ISERROR(+#REF!-#REF!)=TRUE,0,++#REF!-#REF!)</f>
        <v>0</v>
      </c>
    </row>
    <row r="38" spans="2:14" ht="20.100000000000001" customHeight="1" x14ac:dyDescent="0.25">
      <c r="B38" s="7" t="s">
        <v>100</v>
      </c>
      <c r="C38" s="10">
        <v>102132480</v>
      </c>
      <c r="D38" s="10">
        <v>101056752</v>
      </c>
      <c r="E38" s="27">
        <f t="shared" si="2"/>
        <v>96003914.399999991</v>
      </c>
      <c r="F38" s="27">
        <f t="shared" si="3"/>
        <v>86403522.959999993</v>
      </c>
      <c r="G38" s="33"/>
      <c r="H38" s="33">
        <v>80215491</v>
      </c>
      <c r="I38" s="33"/>
      <c r="J38" s="16">
        <f t="shared" si="4"/>
        <v>0</v>
      </c>
      <c r="K38" s="16">
        <f t="shared" si="0"/>
        <v>0.83554396194495173</v>
      </c>
      <c r="L38" s="16">
        <f t="shared" si="1"/>
        <v>0</v>
      </c>
      <c r="M38" s="21">
        <f t="shared" si="5"/>
        <v>96003914.399999991</v>
      </c>
      <c r="N38" s="21">
        <f t="shared" si="6"/>
        <v>9600391.4399999976</v>
      </c>
    </row>
    <row r="39" spans="2:14" ht="20.100000000000001" customHeight="1" x14ac:dyDescent="0.25">
      <c r="B39" s="7" t="s">
        <v>101</v>
      </c>
      <c r="C39" s="10">
        <v>349246275</v>
      </c>
      <c r="D39" s="10">
        <v>400035757</v>
      </c>
      <c r="E39" s="27">
        <f t="shared" si="2"/>
        <v>380033969.14999998</v>
      </c>
      <c r="F39" s="27">
        <f t="shared" si="3"/>
        <v>342030572.23500001</v>
      </c>
      <c r="G39" s="33"/>
      <c r="H39" s="33">
        <v>336832913</v>
      </c>
      <c r="I39" s="33"/>
      <c r="J39" s="16">
        <f t="shared" si="4"/>
        <v>0</v>
      </c>
      <c r="K39" s="16">
        <f t="shared" si="0"/>
        <v>0.88632317198742716</v>
      </c>
      <c r="L39" s="16">
        <f t="shared" si="1"/>
        <v>0</v>
      </c>
      <c r="M39" s="21">
        <f t="shared" si="5"/>
        <v>380033969.14999998</v>
      </c>
      <c r="N39" s="21">
        <f t="shared" si="6"/>
        <v>38003396.914999962</v>
      </c>
    </row>
    <row r="40" spans="2:14" ht="20.100000000000001" customHeight="1" x14ac:dyDescent="0.25">
      <c r="B40" s="7" t="s">
        <v>103</v>
      </c>
      <c r="C40" s="10">
        <v>0</v>
      </c>
      <c r="D40" s="10">
        <v>16002433</v>
      </c>
      <c r="E40" s="27">
        <f t="shared" si="2"/>
        <v>15202311.35</v>
      </c>
      <c r="F40" s="27">
        <f t="shared" si="3"/>
        <v>13682080.215</v>
      </c>
      <c r="G40" s="33"/>
      <c r="H40" s="33">
        <v>12046501</v>
      </c>
      <c r="I40" s="33"/>
      <c r="J40" s="16">
        <f t="shared" ref="J40" si="7">IF(ISERROR(+G40/E40)=TRUE,0,++G40/E40)</f>
        <v>0</v>
      </c>
      <c r="K40" s="16">
        <f t="shared" ref="K40" si="8">IF(ISERROR(+H40/E40)=TRUE,0,++H40/E40)</f>
        <v>0.79241246430596224</v>
      </c>
      <c r="L40" s="16">
        <f t="shared" ref="L40" si="9">IF(ISERROR(+I40/E40)=TRUE,0,++I40/E40)</f>
        <v>0</v>
      </c>
      <c r="M40" s="21">
        <f t="shared" ref="M40" si="10">IF(ISERROR(+E40-G40)=TRUE,0,++E40-G40)</f>
        <v>15202311.35</v>
      </c>
      <c r="N40" s="21">
        <f t="shared" ref="N40" si="11">IF(ISERROR(+E40-F40)=TRUE,0,++E40-F40)</f>
        <v>1520231.1349999998</v>
      </c>
    </row>
    <row r="41" spans="2:14" ht="20.100000000000001" customHeight="1" x14ac:dyDescent="0.25">
      <c r="B41" s="8" t="s">
        <v>104</v>
      </c>
      <c r="C41" s="11">
        <v>0</v>
      </c>
      <c r="D41" s="11">
        <v>21694260</v>
      </c>
      <c r="E41" s="28">
        <f t="shared" si="2"/>
        <v>20609547</v>
      </c>
      <c r="F41" s="28">
        <f t="shared" si="3"/>
        <v>18548592.300000001</v>
      </c>
      <c r="G41" s="35"/>
      <c r="H41" s="35">
        <v>17867113</v>
      </c>
      <c r="I41" s="35"/>
      <c r="J41" s="19">
        <f t="shared" si="4"/>
        <v>0</v>
      </c>
      <c r="K41" s="19">
        <f t="shared" si="0"/>
        <v>0.86693380499823702</v>
      </c>
      <c r="L41" s="17">
        <f t="shared" si="1"/>
        <v>0</v>
      </c>
      <c r="M41" s="22">
        <f t="shared" si="5"/>
        <v>20609547</v>
      </c>
      <c r="N41" s="22">
        <f t="shared" si="6"/>
        <v>2060954.6999999993</v>
      </c>
    </row>
    <row r="42" spans="2:14" ht="23.25" customHeight="1" x14ac:dyDescent="0.25">
      <c r="B42" s="13" t="s">
        <v>39</v>
      </c>
      <c r="C42" s="13">
        <f t="shared" ref="C42:I42" si="12">SUM(C10:C41)</f>
        <v>3853092935</v>
      </c>
      <c r="D42" s="13">
        <f t="shared" si="12"/>
        <v>3439176462</v>
      </c>
      <c r="E42" s="24">
        <f t="shared" si="12"/>
        <v>3267217638.8999996</v>
      </c>
      <c r="F42" s="24">
        <f t="shared" si="12"/>
        <v>2940495875.0099998</v>
      </c>
      <c r="G42" s="13">
        <f t="shared" si="12"/>
        <v>0</v>
      </c>
      <c r="H42" s="13">
        <f t="shared" si="12"/>
        <v>2735287862</v>
      </c>
      <c r="I42" s="13">
        <f t="shared" si="12"/>
        <v>0</v>
      </c>
      <c r="J42" s="18">
        <f t="shared" si="4"/>
        <v>0</v>
      </c>
      <c r="K42" s="18">
        <f t="shared" si="0"/>
        <v>0.83719181404790388</v>
      </c>
      <c r="L42" s="18">
        <f t="shared" si="1"/>
        <v>0</v>
      </c>
      <c r="M42" s="23">
        <f>SUM(M10:M41)</f>
        <v>2873219709.9999995</v>
      </c>
      <c r="N42" s="23">
        <f t="shared" si="6"/>
        <v>326721763.88999987</v>
      </c>
    </row>
    <row r="44" spans="2:14" x14ac:dyDescent="0.25">
      <c r="B44" s="14" t="s">
        <v>106</v>
      </c>
    </row>
    <row r="46" spans="2:14" x14ac:dyDescent="0.25">
      <c r="B46" s="1" t="s">
        <v>67</v>
      </c>
    </row>
    <row r="47" spans="2:14" ht="6" customHeight="1" x14ac:dyDescent="0.25"/>
    <row r="48" spans="2:14" x14ac:dyDescent="0.25">
      <c r="B48" s="1" t="s">
        <v>68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3" spans="2:2" x14ac:dyDescent="0.25">
      <c r="B53" s="1" t="s">
        <v>107</v>
      </c>
    </row>
    <row r="54" spans="2:2" x14ac:dyDescent="0.25">
      <c r="B54" s="1" t="s">
        <v>102</v>
      </c>
    </row>
  </sheetData>
  <mergeCells count="13">
    <mergeCell ref="J7:L7"/>
    <mergeCell ref="E8:E9"/>
    <mergeCell ref="J8:L8"/>
    <mergeCell ref="G8:G9"/>
    <mergeCell ref="B2:N2"/>
    <mergeCell ref="M8:M9"/>
    <mergeCell ref="N8:N9"/>
    <mergeCell ref="I8:I9"/>
    <mergeCell ref="B8:B9"/>
    <mergeCell ref="F8:F9"/>
    <mergeCell ref="H8:H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7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R54"/>
  <sheetViews>
    <sheetView showGridLines="0" topLeftCell="B1" zoomScaleNormal="100" workbookViewId="0">
      <selection activeCell="H11" sqref="H11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9" max="16384" width="11.42578125" style="1"/>
  </cols>
  <sheetData>
    <row r="2" spans="2:14" ht="105" customHeight="1" x14ac:dyDescent="0.25">
      <c r="B2" s="41" t="s">
        <v>105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4" spans="2:14" ht="15.75" x14ac:dyDescent="0.25">
      <c r="B4" s="2" t="s">
        <v>41</v>
      </c>
    </row>
    <row r="5" spans="2:14" x14ac:dyDescent="0.25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59</v>
      </c>
      <c r="F8" s="38" t="s">
        <v>60</v>
      </c>
      <c r="G8" s="38" t="s">
        <v>61</v>
      </c>
      <c r="H8" s="38" t="s">
        <v>62</v>
      </c>
      <c r="I8" s="38" t="s">
        <v>63</v>
      </c>
      <c r="J8" s="40" t="s">
        <v>64</v>
      </c>
      <c r="K8" s="40"/>
      <c r="L8" s="40"/>
      <c r="M8" s="38" t="s">
        <v>49</v>
      </c>
      <c r="N8" s="42" t="s">
        <v>65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6" t="s">
        <v>72</v>
      </c>
      <c r="C10" s="9">
        <v>45071322</v>
      </c>
      <c r="D10" s="9">
        <v>81796281</v>
      </c>
      <c r="E10" s="32">
        <f>+D10*95%</f>
        <v>77706466.950000003</v>
      </c>
      <c r="F10" s="32">
        <f>+E10*90%</f>
        <v>69935820.25500001</v>
      </c>
      <c r="G10" s="31"/>
      <c r="H10" s="31">
        <v>49171946</v>
      </c>
      <c r="I10" s="31"/>
      <c r="J10" s="15">
        <f>IF(ISERROR(+G10/E10)=TRUE,0,++G10/E10)</f>
        <v>0</v>
      </c>
      <c r="K10" s="15">
        <f t="shared" ref="K10:K42" si="0">IF(ISERROR(+H10/E10)=TRUE,0,++H10/E10)</f>
        <v>0.6327909108470926</v>
      </c>
      <c r="L10" s="15">
        <f t="shared" ref="L10:L42" si="1">IF(ISERROR(+I10/E10)=TRUE,0,++I10/E10)</f>
        <v>0</v>
      </c>
      <c r="M10" s="20">
        <f>IF(ISERROR(+E10-G10)=TRUE,0,++E10-G10)</f>
        <v>77706466.950000003</v>
      </c>
      <c r="N10" s="20">
        <f>IF(ISERROR(+E10-F10)=TRUE,0,++E10-F10)</f>
        <v>7770646.6949999928</v>
      </c>
    </row>
    <row r="11" spans="2:14" ht="20.100000000000001" customHeight="1" x14ac:dyDescent="0.25">
      <c r="B11" s="7" t="s">
        <v>73</v>
      </c>
      <c r="C11" s="10">
        <v>1446061</v>
      </c>
      <c r="D11" s="10">
        <v>3436147</v>
      </c>
      <c r="E11" s="27">
        <f t="shared" ref="E11:E41" si="2">+D11*95%</f>
        <v>3264339.65</v>
      </c>
      <c r="F11" s="27">
        <f t="shared" ref="F11:F41" si="3">+E11*90%</f>
        <v>2937905.6850000001</v>
      </c>
      <c r="G11" s="33"/>
      <c r="H11" s="33">
        <v>2157563</v>
      </c>
      <c r="I11" s="33"/>
      <c r="J11" s="16">
        <f t="shared" ref="J11:J42" si="4">IF(ISERROR(+G11/E11)=TRUE,0,++G11/E11)</f>
        <v>0</v>
      </c>
      <c r="K11" s="16">
        <f t="shared" si="0"/>
        <v>0.66094929796903945</v>
      </c>
      <c r="L11" s="16">
        <f t="shared" si="1"/>
        <v>0</v>
      </c>
      <c r="M11" s="21">
        <f t="shared" ref="M11:M41" si="5">IF(ISERROR(+E11-G11)=TRUE,0,++E11-G11)</f>
        <v>3264339.65</v>
      </c>
      <c r="N11" s="21">
        <f t="shared" ref="N11:N42" si="6">IF(ISERROR(+E11-F11)=TRUE,0,++E11-F11)</f>
        <v>326433.96499999985</v>
      </c>
    </row>
    <row r="12" spans="2:14" ht="20.100000000000001" customHeight="1" x14ac:dyDescent="0.25">
      <c r="B12" s="7" t="s">
        <v>74</v>
      </c>
      <c r="C12" s="10">
        <v>12124454</v>
      </c>
      <c r="D12" s="10">
        <v>12512971</v>
      </c>
      <c r="E12" s="27">
        <f t="shared" si="2"/>
        <v>11887322.449999999</v>
      </c>
      <c r="F12" s="27">
        <f t="shared" si="3"/>
        <v>10698590.205</v>
      </c>
      <c r="G12" s="33"/>
      <c r="H12" s="33">
        <v>5644867</v>
      </c>
      <c r="I12" s="33"/>
      <c r="J12" s="16">
        <f t="shared" si="4"/>
        <v>0</v>
      </c>
      <c r="K12" s="16">
        <f t="shared" si="0"/>
        <v>0.47486446369594359</v>
      </c>
      <c r="L12" s="16">
        <f t="shared" si="1"/>
        <v>0</v>
      </c>
      <c r="M12" s="21">
        <f t="shared" si="5"/>
        <v>11887322.449999999</v>
      </c>
      <c r="N12" s="21">
        <f t="shared" si="6"/>
        <v>1188732.2449999992</v>
      </c>
    </row>
    <row r="13" spans="2:14" ht="20.100000000000001" customHeight="1" x14ac:dyDescent="0.25">
      <c r="B13" s="7" t="s">
        <v>75</v>
      </c>
      <c r="C13" s="10">
        <v>19416779</v>
      </c>
      <c r="D13" s="10">
        <v>21127425</v>
      </c>
      <c r="E13" s="27">
        <f t="shared" si="2"/>
        <v>20071053.75</v>
      </c>
      <c r="F13" s="27">
        <f t="shared" si="3"/>
        <v>18063948.375</v>
      </c>
      <c r="G13" s="33"/>
      <c r="H13" s="33">
        <v>14399318</v>
      </c>
      <c r="I13" s="33"/>
      <c r="J13" s="16">
        <f t="shared" si="4"/>
        <v>0</v>
      </c>
      <c r="K13" s="16">
        <f t="shared" si="0"/>
        <v>0.71741714109056187</v>
      </c>
      <c r="L13" s="16">
        <f t="shared" si="1"/>
        <v>0</v>
      </c>
      <c r="M13" s="21">
        <f t="shared" si="5"/>
        <v>20071053.75</v>
      </c>
      <c r="N13" s="21">
        <f t="shared" si="6"/>
        <v>2007105.375</v>
      </c>
    </row>
    <row r="14" spans="2:14" ht="20.100000000000001" customHeight="1" x14ac:dyDescent="0.25">
      <c r="B14" s="7" t="s">
        <v>76</v>
      </c>
      <c r="C14" s="10">
        <v>3255917</v>
      </c>
      <c r="D14" s="10">
        <v>5193127</v>
      </c>
      <c r="E14" s="27">
        <f t="shared" si="2"/>
        <v>4933470.6499999994</v>
      </c>
      <c r="F14" s="27">
        <f t="shared" si="3"/>
        <v>4440123.585</v>
      </c>
      <c r="G14" s="33"/>
      <c r="H14" s="33">
        <v>2311983</v>
      </c>
      <c r="I14" s="33"/>
      <c r="J14" s="16">
        <f t="shared" si="4"/>
        <v>0</v>
      </c>
      <c r="K14" s="16">
        <f t="shared" si="0"/>
        <v>0.46863215857988338</v>
      </c>
      <c r="L14" s="16">
        <f t="shared" si="1"/>
        <v>0</v>
      </c>
      <c r="M14" s="21">
        <f t="shared" si="5"/>
        <v>4933470.6499999994</v>
      </c>
      <c r="N14" s="21">
        <f t="shared" si="6"/>
        <v>493347.06499999948</v>
      </c>
    </row>
    <row r="15" spans="2:14" ht="20.100000000000001" customHeight="1" x14ac:dyDescent="0.25">
      <c r="B15" s="7" t="s">
        <v>77</v>
      </c>
      <c r="C15" s="10">
        <v>26303233</v>
      </c>
      <c r="D15" s="10">
        <v>29823676</v>
      </c>
      <c r="E15" s="27">
        <f t="shared" si="2"/>
        <v>28332492.199999999</v>
      </c>
      <c r="F15" s="27">
        <f t="shared" si="3"/>
        <v>25499242.98</v>
      </c>
      <c r="G15" s="33"/>
      <c r="H15" s="33">
        <v>17079335</v>
      </c>
      <c r="I15" s="33"/>
      <c r="J15" s="16">
        <f t="shared" si="4"/>
        <v>0</v>
      </c>
      <c r="K15" s="16">
        <f t="shared" si="0"/>
        <v>0.60281795471561095</v>
      </c>
      <c r="L15" s="16">
        <f t="shared" si="1"/>
        <v>0</v>
      </c>
      <c r="M15" s="21">
        <f t="shared" si="5"/>
        <v>28332492.199999999</v>
      </c>
      <c r="N15" s="21">
        <f t="shared" si="6"/>
        <v>2833249.2199999988</v>
      </c>
    </row>
    <row r="16" spans="2:14" ht="20.100000000000001" customHeight="1" x14ac:dyDescent="0.25">
      <c r="B16" s="7" t="s">
        <v>78</v>
      </c>
      <c r="C16" s="10">
        <v>24000000</v>
      </c>
      <c r="D16" s="10">
        <v>25623994</v>
      </c>
      <c r="E16" s="27">
        <f t="shared" si="2"/>
        <v>24342794.299999997</v>
      </c>
      <c r="F16" s="27">
        <f t="shared" si="3"/>
        <v>21908514.869999997</v>
      </c>
      <c r="G16" s="33"/>
      <c r="H16" s="33">
        <v>11308750</v>
      </c>
      <c r="I16" s="33"/>
      <c r="J16" s="16">
        <f t="shared" si="4"/>
        <v>0</v>
      </c>
      <c r="K16" s="16">
        <f t="shared" si="0"/>
        <v>0.46456252559304589</v>
      </c>
      <c r="L16" s="16">
        <f t="shared" si="1"/>
        <v>0</v>
      </c>
      <c r="M16" s="21">
        <f t="shared" si="5"/>
        <v>24342794.299999997</v>
      </c>
      <c r="N16" s="21">
        <f t="shared" si="6"/>
        <v>2434279.4299999997</v>
      </c>
    </row>
    <row r="17" spans="2:14" ht="20.100000000000001" customHeight="1" x14ac:dyDescent="0.25">
      <c r="B17" s="7" t="s">
        <v>79</v>
      </c>
      <c r="C17" s="10">
        <v>7200000</v>
      </c>
      <c r="D17" s="10">
        <v>5224135</v>
      </c>
      <c r="E17" s="27">
        <f t="shared" si="2"/>
        <v>4962928.25</v>
      </c>
      <c r="F17" s="27">
        <f t="shared" si="3"/>
        <v>4466635.4249999998</v>
      </c>
      <c r="G17" s="33"/>
      <c r="H17" s="33">
        <v>3437575</v>
      </c>
      <c r="I17" s="33"/>
      <c r="J17" s="16">
        <f t="shared" si="4"/>
        <v>0</v>
      </c>
      <c r="K17" s="16">
        <f t="shared" si="0"/>
        <v>0.69265055363232386</v>
      </c>
      <c r="L17" s="16">
        <f t="shared" si="1"/>
        <v>0</v>
      </c>
      <c r="M17" s="21">
        <f t="shared" si="5"/>
        <v>4962928.25</v>
      </c>
      <c r="N17" s="21">
        <f t="shared" si="6"/>
        <v>496292.82500000019</v>
      </c>
    </row>
    <row r="18" spans="2:14" ht="20.100000000000001" customHeight="1" x14ac:dyDescent="0.25">
      <c r="B18" s="7" t="s">
        <v>80</v>
      </c>
      <c r="C18" s="10">
        <v>16000000</v>
      </c>
      <c r="D18" s="10">
        <v>16220766</v>
      </c>
      <c r="E18" s="27">
        <f t="shared" si="2"/>
        <v>15409727.699999999</v>
      </c>
      <c r="F18" s="27">
        <f t="shared" si="3"/>
        <v>13868754.93</v>
      </c>
      <c r="G18" s="33"/>
      <c r="H18" s="33">
        <v>11639712</v>
      </c>
      <c r="I18" s="33"/>
      <c r="J18" s="16">
        <f t="shared" si="4"/>
        <v>0</v>
      </c>
      <c r="K18" s="16">
        <f t="shared" si="0"/>
        <v>0.75534832455215939</v>
      </c>
      <c r="L18" s="16">
        <f t="shared" si="1"/>
        <v>0</v>
      </c>
      <c r="M18" s="21">
        <f t="shared" si="5"/>
        <v>15409727.699999999</v>
      </c>
      <c r="N18" s="21">
        <f t="shared" si="6"/>
        <v>1540972.7699999996</v>
      </c>
    </row>
    <row r="19" spans="2:14" ht="20.100000000000001" customHeight="1" x14ac:dyDescent="0.25">
      <c r="B19" s="7" t="s">
        <v>81</v>
      </c>
      <c r="C19" s="10">
        <v>5116146</v>
      </c>
      <c r="D19" s="10">
        <v>7989277</v>
      </c>
      <c r="E19" s="27">
        <f t="shared" si="2"/>
        <v>7589813.1499999994</v>
      </c>
      <c r="F19" s="27">
        <f t="shared" si="3"/>
        <v>6830831.835</v>
      </c>
      <c r="G19" s="33"/>
      <c r="H19" s="33">
        <v>4999001</v>
      </c>
      <c r="I19" s="33"/>
      <c r="J19" s="16">
        <f t="shared" si="4"/>
        <v>0</v>
      </c>
      <c r="K19" s="16">
        <f t="shared" si="0"/>
        <v>0.65864612226982167</v>
      </c>
      <c r="L19" s="16">
        <f t="shared" si="1"/>
        <v>0</v>
      </c>
      <c r="M19" s="21">
        <f t="shared" si="5"/>
        <v>7589813.1499999994</v>
      </c>
      <c r="N19" s="21">
        <f t="shared" si="6"/>
        <v>758981.31499999948</v>
      </c>
    </row>
    <row r="20" spans="2:14" ht="20.100000000000001" customHeight="1" x14ac:dyDescent="0.25">
      <c r="B20" s="7" t="s">
        <v>82</v>
      </c>
      <c r="C20" s="10">
        <v>4607070</v>
      </c>
      <c r="D20" s="10">
        <v>11457422</v>
      </c>
      <c r="E20" s="27">
        <f t="shared" si="2"/>
        <v>10884550.9</v>
      </c>
      <c r="F20" s="27">
        <f t="shared" si="3"/>
        <v>9796095.8100000005</v>
      </c>
      <c r="G20" s="33"/>
      <c r="H20" s="33">
        <v>4694039</v>
      </c>
      <c r="I20" s="33"/>
      <c r="J20" s="16">
        <f t="shared" si="4"/>
        <v>0</v>
      </c>
      <c r="K20" s="16">
        <f t="shared" si="0"/>
        <v>0.43125702136226857</v>
      </c>
      <c r="L20" s="16">
        <f t="shared" si="1"/>
        <v>0</v>
      </c>
      <c r="M20" s="21">
        <f t="shared" si="5"/>
        <v>10884550.9</v>
      </c>
      <c r="N20" s="21">
        <f t="shared" si="6"/>
        <v>1088455.0899999999</v>
      </c>
    </row>
    <row r="21" spans="2:14" ht="20.100000000000001" customHeight="1" x14ac:dyDescent="0.25">
      <c r="B21" s="7" t="s">
        <v>83</v>
      </c>
      <c r="C21" s="10">
        <v>10665000</v>
      </c>
      <c r="D21" s="10">
        <v>13141007</v>
      </c>
      <c r="E21" s="27">
        <f t="shared" si="2"/>
        <v>12483956.649999999</v>
      </c>
      <c r="F21" s="27">
        <f t="shared" si="3"/>
        <v>11235560.984999999</v>
      </c>
      <c r="G21" s="33"/>
      <c r="H21" s="33">
        <v>3516672</v>
      </c>
      <c r="I21" s="33"/>
      <c r="J21" s="16">
        <f t="shared" si="4"/>
        <v>0</v>
      </c>
      <c r="K21" s="16">
        <f t="shared" si="0"/>
        <v>0.28169530691217198</v>
      </c>
      <c r="L21" s="16">
        <f t="shared" si="1"/>
        <v>0</v>
      </c>
      <c r="M21" s="21">
        <f t="shared" si="5"/>
        <v>12483956.649999999</v>
      </c>
      <c r="N21" s="21">
        <f t="shared" si="6"/>
        <v>1248395.6649999991</v>
      </c>
    </row>
    <row r="22" spans="2:14" ht="20.100000000000001" customHeight="1" x14ac:dyDescent="0.25">
      <c r="B22" s="7" t="s">
        <v>84</v>
      </c>
      <c r="C22" s="10">
        <v>8775387</v>
      </c>
      <c r="D22" s="10">
        <v>8787472</v>
      </c>
      <c r="E22" s="27">
        <f t="shared" si="2"/>
        <v>8348098.3999999994</v>
      </c>
      <c r="F22" s="27">
        <f t="shared" si="3"/>
        <v>7513288.5599999996</v>
      </c>
      <c r="G22" s="33"/>
      <c r="H22" s="33">
        <v>5951170</v>
      </c>
      <c r="I22" s="33"/>
      <c r="J22" s="16">
        <f t="shared" si="4"/>
        <v>0</v>
      </c>
      <c r="K22" s="16">
        <f t="shared" si="0"/>
        <v>0.71287731826448053</v>
      </c>
      <c r="L22" s="16">
        <f t="shared" si="1"/>
        <v>0</v>
      </c>
      <c r="M22" s="21">
        <f t="shared" si="5"/>
        <v>8348098.3999999994</v>
      </c>
      <c r="N22" s="21">
        <f t="shared" si="6"/>
        <v>834809.83999999985</v>
      </c>
    </row>
    <row r="23" spans="2:14" ht="20.100000000000001" customHeight="1" x14ac:dyDescent="0.25">
      <c r="B23" s="7" t="s">
        <v>85</v>
      </c>
      <c r="C23" s="10">
        <v>10096174</v>
      </c>
      <c r="D23" s="10">
        <v>9685079</v>
      </c>
      <c r="E23" s="27">
        <f t="shared" si="2"/>
        <v>9200825.0499999989</v>
      </c>
      <c r="F23" s="27">
        <f t="shared" si="3"/>
        <v>8280742.544999999</v>
      </c>
      <c r="G23" s="33"/>
      <c r="H23" s="33">
        <v>6256172</v>
      </c>
      <c r="I23" s="33"/>
      <c r="J23" s="16">
        <f t="shared" si="4"/>
        <v>0</v>
      </c>
      <c r="K23" s="16">
        <f t="shared" si="0"/>
        <v>0.67995771748752043</v>
      </c>
      <c r="L23" s="16">
        <f t="shared" si="1"/>
        <v>0</v>
      </c>
      <c r="M23" s="21">
        <f t="shared" si="5"/>
        <v>9200825.0499999989</v>
      </c>
      <c r="N23" s="21">
        <f t="shared" si="6"/>
        <v>920082.50499999989</v>
      </c>
    </row>
    <row r="24" spans="2:14" ht="20.100000000000001" customHeight="1" x14ac:dyDescent="0.25">
      <c r="B24" s="7" t="s">
        <v>86</v>
      </c>
      <c r="C24" s="10">
        <v>4633802</v>
      </c>
      <c r="D24" s="10">
        <v>4684882</v>
      </c>
      <c r="E24" s="27">
        <f t="shared" si="2"/>
        <v>4450637.8999999994</v>
      </c>
      <c r="F24" s="27">
        <f t="shared" si="3"/>
        <v>4005574.1099999994</v>
      </c>
      <c r="G24" s="33"/>
      <c r="H24" s="33">
        <v>1364811</v>
      </c>
      <c r="I24" s="33"/>
      <c r="J24" s="16">
        <f t="shared" si="4"/>
        <v>0</v>
      </c>
      <c r="K24" s="16">
        <f t="shared" si="0"/>
        <v>0.30665514262573468</v>
      </c>
      <c r="L24" s="16">
        <f t="shared" si="1"/>
        <v>0</v>
      </c>
      <c r="M24" s="21">
        <f t="shared" si="5"/>
        <v>4450637.8999999994</v>
      </c>
      <c r="N24" s="21">
        <f t="shared" si="6"/>
        <v>445063.79000000004</v>
      </c>
    </row>
    <row r="25" spans="2:14" ht="20.100000000000001" customHeight="1" x14ac:dyDescent="0.25">
      <c r="B25" s="7" t="s">
        <v>87</v>
      </c>
      <c r="C25" s="10">
        <v>3060000</v>
      </c>
      <c r="D25" s="10">
        <v>4605311</v>
      </c>
      <c r="E25" s="27">
        <f t="shared" si="2"/>
        <v>4375045.45</v>
      </c>
      <c r="F25" s="27">
        <f t="shared" si="3"/>
        <v>3937540.9050000003</v>
      </c>
      <c r="G25" s="33"/>
      <c r="H25" s="33">
        <v>2706610</v>
      </c>
      <c r="I25" s="33"/>
      <c r="J25" s="16">
        <f t="shared" si="4"/>
        <v>0</v>
      </c>
      <c r="K25" s="16">
        <f t="shared" si="0"/>
        <v>0.61864728742417974</v>
      </c>
      <c r="L25" s="16">
        <f t="shared" si="1"/>
        <v>0</v>
      </c>
      <c r="M25" s="21">
        <f t="shared" si="5"/>
        <v>4375045.45</v>
      </c>
      <c r="N25" s="21">
        <f t="shared" si="6"/>
        <v>437504.54499999993</v>
      </c>
    </row>
    <row r="26" spans="2:14" ht="20.100000000000001" customHeight="1" x14ac:dyDescent="0.25">
      <c r="B26" s="7" t="s">
        <v>88</v>
      </c>
      <c r="C26" s="10">
        <v>8874500</v>
      </c>
      <c r="D26" s="10">
        <v>9681153</v>
      </c>
      <c r="E26" s="27">
        <f t="shared" si="2"/>
        <v>9197095.3499999996</v>
      </c>
      <c r="F26" s="27">
        <f t="shared" si="3"/>
        <v>8277385.8149999995</v>
      </c>
      <c r="G26" s="33"/>
      <c r="H26" s="33">
        <v>6602562</v>
      </c>
      <c r="I26" s="33"/>
      <c r="J26" s="16">
        <f t="shared" si="4"/>
        <v>0</v>
      </c>
      <c r="K26" s="16">
        <f t="shared" si="0"/>
        <v>0.71789643890122334</v>
      </c>
      <c r="L26" s="16">
        <f t="shared" si="1"/>
        <v>0</v>
      </c>
      <c r="M26" s="21">
        <f t="shared" si="5"/>
        <v>9197095.3499999996</v>
      </c>
      <c r="N26" s="21">
        <f t="shared" si="6"/>
        <v>919709.53500000015</v>
      </c>
    </row>
    <row r="27" spans="2:14" ht="20.100000000000001" customHeight="1" x14ac:dyDescent="0.25">
      <c r="B27" s="7" t="s">
        <v>89</v>
      </c>
      <c r="C27" s="10">
        <v>5931765</v>
      </c>
      <c r="D27" s="10">
        <v>5467923</v>
      </c>
      <c r="E27" s="27">
        <f t="shared" si="2"/>
        <v>5194526.8499999996</v>
      </c>
      <c r="F27" s="27">
        <f t="shared" si="3"/>
        <v>4675074.165</v>
      </c>
      <c r="G27" s="33"/>
      <c r="H27" s="33">
        <v>2975815</v>
      </c>
      <c r="I27" s="33"/>
      <c r="J27" s="16">
        <f t="shared" si="4"/>
        <v>0</v>
      </c>
      <c r="K27" s="16">
        <f t="shared" si="0"/>
        <v>0.57287508293464695</v>
      </c>
      <c r="L27" s="16">
        <f t="shared" si="1"/>
        <v>0</v>
      </c>
      <c r="M27" s="21">
        <f t="shared" si="5"/>
        <v>5194526.8499999996</v>
      </c>
      <c r="N27" s="21">
        <f t="shared" si="6"/>
        <v>519452.68499999959</v>
      </c>
    </row>
    <row r="28" spans="2:14" ht="20.100000000000001" customHeight="1" x14ac:dyDescent="0.25">
      <c r="B28" s="7" t="s">
        <v>90</v>
      </c>
      <c r="C28" s="10">
        <v>2907000</v>
      </c>
      <c r="D28" s="10">
        <v>3523022</v>
      </c>
      <c r="E28" s="27">
        <f t="shared" si="2"/>
        <v>3346870.9</v>
      </c>
      <c r="F28" s="27">
        <f t="shared" si="3"/>
        <v>3012183.81</v>
      </c>
      <c r="G28" s="33"/>
      <c r="H28" s="33">
        <v>2492116</v>
      </c>
      <c r="I28" s="33"/>
      <c r="J28" s="16">
        <f t="shared" si="4"/>
        <v>0</v>
      </c>
      <c r="K28" s="16">
        <f t="shared" si="0"/>
        <v>0.74461073476123629</v>
      </c>
      <c r="L28" s="16">
        <f t="shared" si="1"/>
        <v>0</v>
      </c>
      <c r="M28" s="21">
        <f t="shared" si="5"/>
        <v>3346870.9</v>
      </c>
      <c r="N28" s="21">
        <f t="shared" si="6"/>
        <v>334687.08999999985</v>
      </c>
    </row>
    <row r="29" spans="2:14" ht="20.100000000000001" customHeight="1" x14ac:dyDescent="0.25">
      <c r="B29" s="7" t="s">
        <v>91</v>
      </c>
      <c r="C29" s="10">
        <v>2787507</v>
      </c>
      <c r="D29" s="10">
        <v>2787507</v>
      </c>
      <c r="E29" s="27">
        <f t="shared" si="2"/>
        <v>2648131.65</v>
      </c>
      <c r="F29" s="27">
        <f t="shared" si="3"/>
        <v>2383318.4849999999</v>
      </c>
      <c r="G29" s="33"/>
      <c r="H29" s="33">
        <v>1603778</v>
      </c>
      <c r="I29" s="33"/>
      <c r="J29" s="16">
        <f t="shared" si="4"/>
        <v>0</v>
      </c>
      <c r="K29" s="16">
        <f t="shared" si="0"/>
        <v>0.60562623463225485</v>
      </c>
      <c r="L29" s="16">
        <f t="shared" si="1"/>
        <v>0</v>
      </c>
      <c r="M29" s="21">
        <f t="shared" si="5"/>
        <v>2648131.65</v>
      </c>
      <c r="N29" s="21">
        <f t="shared" si="6"/>
        <v>264813.16500000004</v>
      </c>
    </row>
    <row r="30" spans="2:14" ht="20.100000000000001" customHeight="1" x14ac:dyDescent="0.25">
      <c r="B30" s="7" t="s">
        <v>92</v>
      </c>
      <c r="C30" s="10">
        <v>3449024</v>
      </c>
      <c r="D30" s="10">
        <v>4220712</v>
      </c>
      <c r="E30" s="27">
        <f t="shared" si="2"/>
        <v>4009676.4</v>
      </c>
      <c r="F30" s="27">
        <f t="shared" si="3"/>
        <v>3608708.76</v>
      </c>
      <c r="G30" s="33"/>
      <c r="H30" s="33">
        <v>2244463</v>
      </c>
      <c r="I30" s="33"/>
      <c r="J30" s="16">
        <f t="shared" si="4"/>
        <v>0</v>
      </c>
      <c r="K30" s="16">
        <f t="shared" si="0"/>
        <v>0.55976163063932038</v>
      </c>
      <c r="L30" s="16">
        <f t="shared" si="1"/>
        <v>0</v>
      </c>
      <c r="M30" s="21">
        <f t="shared" si="5"/>
        <v>4009676.4</v>
      </c>
      <c r="N30" s="21">
        <f t="shared" si="6"/>
        <v>400967.64000000013</v>
      </c>
    </row>
    <row r="31" spans="2:14" ht="20.100000000000001" customHeight="1" x14ac:dyDescent="0.25">
      <c r="B31" s="7" t="s">
        <v>93</v>
      </c>
      <c r="C31" s="10">
        <v>3128480</v>
      </c>
      <c r="D31" s="10">
        <v>5063726</v>
      </c>
      <c r="E31" s="27">
        <f t="shared" si="2"/>
        <v>4810539.7</v>
      </c>
      <c r="F31" s="27">
        <f t="shared" si="3"/>
        <v>4329485.7300000004</v>
      </c>
      <c r="G31" s="33"/>
      <c r="H31" s="33">
        <v>3793798</v>
      </c>
      <c r="I31" s="33"/>
      <c r="J31" s="16">
        <f t="shared" ref="J31:J36" si="7">IF(ISERROR(+G31/E31)=TRUE,0,++G31/E31)</f>
        <v>0</v>
      </c>
      <c r="K31" s="16">
        <f t="shared" ref="K31:K36" si="8">IF(ISERROR(+H31/E31)=TRUE,0,++H31/E31)</f>
        <v>0.78864290424627403</v>
      </c>
      <c r="L31" s="16">
        <f t="shared" ref="L31:L36" si="9">IF(ISERROR(+I31/E31)=TRUE,0,++I31/E31)</f>
        <v>0</v>
      </c>
      <c r="M31" s="21">
        <f t="shared" ref="M31:M36" si="10">IF(ISERROR(+E31-G31)=TRUE,0,++E31-G31)</f>
        <v>4810539.7</v>
      </c>
      <c r="N31" s="21">
        <f t="shared" ref="N31:N36" si="11">IF(ISERROR(+E31-F31)=TRUE,0,++E31-F31)</f>
        <v>481053.96999999974</v>
      </c>
    </row>
    <row r="32" spans="2:14" ht="20.100000000000001" customHeight="1" x14ac:dyDescent="0.25">
      <c r="B32" s="7" t="s">
        <v>94</v>
      </c>
      <c r="C32" s="10">
        <v>2759807</v>
      </c>
      <c r="D32" s="10">
        <v>2847607</v>
      </c>
      <c r="E32" s="27">
        <f t="shared" si="2"/>
        <v>2705226.65</v>
      </c>
      <c r="F32" s="27">
        <f t="shared" si="3"/>
        <v>2434703.9849999999</v>
      </c>
      <c r="G32" s="33"/>
      <c r="H32" s="33">
        <v>1528175</v>
      </c>
      <c r="I32" s="33"/>
      <c r="J32" s="16">
        <f t="shared" si="7"/>
        <v>0</v>
      </c>
      <c r="K32" s="16">
        <f t="shared" si="8"/>
        <v>0.56489721480453403</v>
      </c>
      <c r="L32" s="16">
        <f t="shared" si="9"/>
        <v>0</v>
      </c>
      <c r="M32" s="21">
        <f t="shared" si="10"/>
        <v>2705226.65</v>
      </c>
      <c r="N32" s="21">
        <f t="shared" si="11"/>
        <v>270522.66500000004</v>
      </c>
    </row>
    <row r="33" spans="2:14" ht="20.100000000000001" customHeight="1" x14ac:dyDescent="0.25">
      <c r="B33" s="7" t="s">
        <v>95</v>
      </c>
      <c r="C33" s="10">
        <v>3389646</v>
      </c>
      <c r="D33" s="10">
        <v>3797030</v>
      </c>
      <c r="E33" s="27">
        <f t="shared" si="2"/>
        <v>3607178.5</v>
      </c>
      <c r="F33" s="27">
        <f t="shared" si="3"/>
        <v>3246460.65</v>
      </c>
      <c r="G33" s="33"/>
      <c r="H33" s="33">
        <v>2430309</v>
      </c>
      <c r="I33" s="33"/>
      <c r="J33" s="16">
        <f t="shared" si="7"/>
        <v>0</v>
      </c>
      <c r="K33" s="16">
        <f t="shared" si="8"/>
        <v>0.67374237232784573</v>
      </c>
      <c r="L33" s="16">
        <f t="shared" si="9"/>
        <v>0</v>
      </c>
      <c r="M33" s="21">
        <f t="shared" si="10"/>
        <v>3607178.5</v>
      </c>
      <c r="N33" s="21">
        <f t="shared" si="11"/>
        <v>360717.85000000009</v>
      </c>
    </row>
    <row r="34" spans="2:14" ht="20.100000000000001" customHeight="1" x14ac:dyDescent="0.25">
      <c r="B34" s="7" t="s">
        <v>96</v>
      </c>
      <c r="C34" s="10">
        <v>2992486</v>
      </c>
      <c r="D34" s="10">
        <v>3378772</v>
      </c>
      <c r="E34" s="27">
        <f t="shared" si="2"/>
        <v>3209833.4</v>
      </c>
      <c r="F34" s="27">
        <f t="shared" si="3"/>
        <v>2888850.06</v>
      </c>
      <c r="G34" s="33"/>
      <c r="H34" s="33">
        <v>1157331</v>
      </c>
      <c r="I34" s="33"/>
      <c r="J34" s="16">
        <f t="shared" si="7"/>
        <v>0</v>
      </c>
      <c r="K34" s="16">
        <f t="shared" si="8"/>
        <v>0.36055796540717661</v>
      </c>
      <c r="L34" s="16">
        <f t="shared" si="9"/>
        <v>0</v>
      </c>
      <c r="M34" s="21">
        <f t="shared" si="10"/>
        <v>3209833.4</v>
      </c>
      <c r="N34" s="21">
        <f t="shared" si="11"/>
        <v>320983.33999999985</v>
      </c>
    </row>
    <row r="35" spans="2:14" ht="20.100000000000001" customHeight="1" x14ac:dyDescent="0.25">
      <c r="B35" s="7" t="s">
        <v>97</v>
      </c>
      <c r="C35" s="10">
        <v>6591241</v>
      </c>
      <c r="D35" s="10">
        <v>7018339</v>
      </c>
      <c r="E35" s="27">
        <f t="shared" si="2"/>
        <v>6667422.0499999998</v>
      </c>
      <c r="F35" s="27">
        <f t="shared" si="3"/>
        <v>6000679.8449999997</v>
      </c>
      <c r="G35" s="33"/>
      <c r="H35" s="33">
        <v>3547867</v>
      </c>
      <c r="I35" s="33"/>
      <c r="J35" s="16">
        <f t="shared" si="7"/>
        <v>0</v>
      </c>
      <c r="K35" s="16">
        <f t="shared" si="8"/>
        <v>0.53211975684065183</v>
      </c>
      <c r="L35" s="16">
        <f t="shared" si="9"/>
        <v>0</v>
      </c>
      <c r="M35" s="21">
        <f t="shared" si="10"/>
        <v>6667422.0499999998</v>
      </c>
      <c r="N35" s="21">
        <f t="shared" si="11"/>
        <v>666742.20500000007</v>
      </c>
    </row>
    <row r="36" spans="2:14" ht="20.100000000000001" customHeight="1" x14ac:dyDescent="0.25">
      <c r="B36" s="7" t="s">
        <v>98</v>
      </c>
      <c r="C36" s="10">
        <v>5523041</v>
      </c>
      <c r="D36" s="10">
        <v>9000855</v>
      </c>
      <c r="E36" s="27">
        <f t="shared" si="2"/>
        <v>8550812.25</v>
      </c>
      <c r="F36" s="27">
        <f t="shared" si="3"/>
        <v>7695731.0250000004</v>
      </c>
      <c r="G36" s="33"/>
      <c r="H36" s="33">
        <v>4997626</v>
      </c>
      <c r="I36" s="33"/>
      <c r="J36" s="16">
        <f t="shared" si="7"/>
        <v>0</v>
      </c>
      <c r="K36" s="16">
        <f t="shared" si="8"/>
        <v>0.58446213691570648</v>
      </c>
      <c r="L36" s="16">
        <f t="shared" si="9"/>
        <v>0</v>
      </c>
      <c r="M36" s="21">
        <f t="shared" si="10"/>
        <v>8550812.25</v>
      </c>
      <c r="N36" s="21">
        <f t="shared" si="11"/>
        <v>855081.22499999963</v>
      </c>
    </row>
    <row r="37" spans="2:14" ht="20.100000000000001" customHeight="1" x14ac:dyDescent="0.25">
      <c r="B37" s="7" t="s">
        <v>99</v>
      </c>
      <c r="C37" s="10">
        <v>3498843</v>
      </c>
      <c r="D37" s="10">
        <v>4342227</v>
      </c>
      <c r="E37" s="27">
        <f t="shared" si="2"/>
        <v>4125115.65</v>
      </c>
      <c r="F37" s="27">
        <f t="shared" si="3"/>
        <v>3712604.085</v>
      </c>
      <c r="G37" s="33"/>
      <c r="H37" s="33">
        <v>2789675</v>
      </c>
      <c r="I37" s="33"/>
      <c r="J37" s="16">
        <f t="shared" si="4"/>
        <v>0</v>
      </c>
      <c r="K37" s="16">
        <f t="shared" si="0"/>
        <v>0.67626588844848512</v>
      </c>
      <c r="L37" s="16">
        <f t="shared" si="1"/>
        <v>0</v>
      </c>
      <c r="M37" s="21">
        <f t="shared" si="5"/>
        <v>4125115.65</v>
      </c>
      <c r="N37" s="21">
        <f t="shared" si="6"/>
        <v>412511.56499999994</v>
      </c>
    </row>
    <row r="38" spans="2:14" ht="20.100000000000001" customHeight="1" x14ac:dyDescent="0.25">
      <c r="B38" s="7" t="s">
        <v>100</v>
      </c>
      <c r="C38" s="10">
        <v>120000</v>
      </c>
      <c r="D38" s="10">
        <v>3778852</v>
      </c>
      <c r="E38" s="27">
        <f t="shared" si="2"/>
        <v>3589909.4</v>
      </c>
      <c r="F38" s="27">
        <f t="shared" si="3"/>
        <v>3230918.46</v>
      </c>
      <c r="G38" s="33"/>
      <c r="H38" s="33">
        <v>2803423</v>
      </c>
      <c r="I38" s="33"/>
      <c r="J38" s="16">
        <f t="shared" si="4"/>
        <v>0</v>
      </c>
      <c r="K38" s="16">
        <f t="shared" si="0"/>
        <v>0.78091747942162548</v>
      </c>
      <c r="L38" s="16">
        <f t="shared" si="1"/>
        <v>0</v>
      </c>
      <c r="M38" s="21">
        <f t="shared" si="5"/>
        <v>3589909.4</v>
      </c>
      <c r="N38" s="21">
        <f t="shared" si="6"/>
        <v>358990.93999999994</v>
      </c>
    </row>
    <row r="39" spans="2:14" ht="20.100000000000001" customHeight="1" x14ac:dyDescent="0.25">
      <c r="B39" s="7" t="s">
        <v>101</v>
      </c>
      <c r="C39" s="10">
        <v>100000</v>
      </c>
      <c r="D39" s="10">
        <v>2923084</v>
      </c>
      <c r="E39" s="27">
        <f t="shared" si="2"/>
        <v>2776929.8</v>
      </c>
      <c r="F39" s="27">
        <f t="shared" si="3"/>
        <v>2499236.8199999998</v>
      </c>
      <c r="G39" s="33"/>
      <c r="H39" s="33">
        <v>2586632</v>
      </c>
      <c r="I39" s="33"/>
      <c r="J39" s="16">
        <f t="shared" si="4"/>
        <v>0</v>
      </c>
      <c r="K39" s="16">
        <f t="shared" si="0"/>
        <v>0.93147187228139516</v>
      </c>
      <c r="L39" s="16">
        <f t="shared" si="1"/>
        <v>0</v>
      </c>
      <c r="M39" s="21">
        <f t="shared" si="5"/>
        <v>2776929.8</v>
      </c>
      <c r="N39" s="21">
        <f t="shared" si="6"/>
        <v>277692.98</v>
      </c>
    </row>
    <row r="40" spans="2:14" ht="20.100000000000001" customHeight="1" x14ac:dyDescent="0.25">
      <c r="B40" s="7" t="s">
        <v>103</v>
      </c>
      <c r="C40" s="10">
        <v>0</v>
      </c>
      <c r="D40" s="10">
        <v>780000</v>
      </c>
      <c r="E40" s="27">
        <f t="shared" si="2"/>
        <v>741000</v>
      </c>
      <c r="F40" s="27">
        <f t="shared" si="3"/>
        <v>666900</v>
      </c>
      <c r="G40" s="33"/>
      <c r="H40" s="33">
        <v>616715</v>
      </c>
      <c r="I40" s="33"/>
      <c r="J40" s="16">
        <f t="shared" ref="J40" si="12">IF(ISERROR(+G40/E40)=TRUE,0,++G40/E40)</f>
        <v>0</v>
      </c>
      <c r="K40" s="16">
        <f t="shared" ref="K40" si="13">IF(ISERROR(+H40/E40)=TRUE,0,++H40/E40)</f>
        <v>0.83227395411605942</v>
      </c>
      <c r="L40" s="16">
        <f t="shared" ref="L40" si="14">IF(ISERROR(+I40/E40)=TRUE,0,++I40/E40)</f>
        <v>0</v>
      </c>
      <c r="M40" s="21">
        <f t="shared" ref="M40" si="15">IF(ISERROR(+E40-G40)=TRUE,0,++E40-G40)</f>
        <v>741000</v>
      </c>
      <c r="N40" s="21">
        <f t="shared" ref="N40" si="16">IF(ISERROR(+E40-F40)=TRUE,0,++E40-F40)</f>
        <v>74100</v>
      </c>
    </row>
    <row r="41" spans="2:14" ht="20.100000000000001" customHeight="1" x14ac:dyDescent="0.25">
      <c r="B41" s="8" t="s">
        <v>104</v>
      </c>
      <c r="C41" s="11">
        <v>0</v>
      </c>
      <c r="D41" s="11">
        <v>997998</v>
      </c>
      <c r="E41" s="28">
        <f t="shared" si="2"/>
        <v>948098.1</v>
      </c>
      <c r="F41" s="28">
        <f t="shared" si="3"/>
        <v>853288.29</v>
      </c>
      <c r="G41" s="35"/>
      <c r="H41" s="35">
        <v>601805</v>
      </c>
      <c r="I41" s="35"/>
      <c r="J41" s="19">
        <f t="shared" si="4"/>
        <v>0</v>
      </c>
      <c r="K41" s="19">
        <f t="shared" si="0"/>
        <v>0.63474971630045463</v>
      </c>
      <c r="L41" s="17">
        <f t="shared" si="1"/>
        <v>0</v>
      </c>
      <c r="M41" s="22">
        <f t="shared" si="5"/>
        <v>948098.1</v>
      </c>
      <c r="N41" s="22">
        <f t="shared" si="6"/>
        <v>94809.809999999939</v>
      </c>
    </row>
    <row r="42" spans="2:14" ht="23.25" customHeight="1" x14ac:dyDescent="0.25">
      <c r="B42" s="13" t="s">
        <v>39</v>
      </c>
      <c r="C42" s="13">
        <f t="shared" ref="C42:I42" si="17">SUM(C10:C41)</f>
        <v>253824685</v>
      </c>
      <c r="D42" s="13">
        <f t="shared" si="17"/>
        <v>330917779</v>
      </c>
      <c r="E42" s="24">
        <f t="shared" si="17"/>
        <v>314371890.04999989</v>
      </c>
      <c r="F42" s="24">
        <f t="shared" si="17"/>
        <v>282934701.04500002</v>
      </c>
      <c r="G42" s="13">
        <f t="shared" si="17"/>
        <v>0</v>
      </c>
      <c r="H42" s="13">
        <f t="shared" si="17"/>
        <v>189411614</v>
      </c>
      <c r="I42" s="13">
        <f t="shared" si="17"/>
        <v>0</v>
      </c>
      <c r="J42" s="18">
        <f t="shared" si="4"/>
        <v>0</v>
      </c>
      <c r="K42" s="18">
        <f t="shared" si="0"/>
        <v>0.60250811219118428</v>
      </c>
      <c r="L42" s="18">
        <f t="shared" si="1"/>
        <v>0</v>
      </c>
      <c r="M42" s="23">
        <f>SUM(M10:M41)</f>
        <v>314371890.04999989</v>
      </c>
      <c r="N42" s="23">
        <f t="shared" si="6"/>
        <v>31437189.004999876</v>
      </c>
    </row>
    <row r="44" spans="2:14" x14ac:dyDescent="0.25">
      <c r="B44" s="14" t="s">
        <v>106</v>
      </c>
    </row>
    <row r="46" spans="2:14" x14ac:dyDescent="0.25">
      <c r="B46" s="1" t="s">
        <v>67</v>
      </c>
    </row>
    <row r="47" spans="2:14" ht="6" customHeight="1" x14ac:dyDescent="0.25"/>
    <row r="48" spans="2:14" x14ac:dyDescent="0.25">
      <c r="B48" s="1" t="s">
        <v>68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3" spans="2:2" x14ac:dyDescent="0.25">
      <c r="B53" s="1" t="s">
        <v>107</v>
      </c>
    </row>
    <row r="54" spans="2:2" x14ac:dyDescent="0.25">
      <c r="B54" s="1" t="s">
        <v>102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zoomScale="85" zoomScaleNormal="85" workbookViewId="0">
      <selection activeCell="C8" sqref="C8:C9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6384" width="11.42578125" style="1"/>
  </cols>
  <sheetData>
    <row r="2" spans="2:14" ht="105" customHeight="1" x14ac:dyDescent="0.25">
      <c r="B2" s="41" t="s">
        <v>105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42</v>
      </c>
    </row>
    <row r="5" spans="2:14" x14ac:dyDescent="0.2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59</v>
      </c>
      <c r="F8" s="38" t="s">
        <v>60</v>
      </c>
      <c r="G8" s="38" t="s">
        <v>61</v>
      </c>
      <c r="H8" s="38" t="s">
        <v>62</v>
      </c>
      <c r="I8" s="38" t="s">
        <v>63</v>
      </c>
      <c r="J8" s="40" t="s">
        <v>64</v>
      </c>
      <c r="K8" s="40"/>
      <c r="L8" s="40"/>
      <c r="M8" s="38" t="s">
        <v>49</v>
      </c>
      <c r="N8" s="42" t="s">
        <v>65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30" t="s">
        <v>72</v>
      </c>
      <c r="C10" s="31">
        <v>0</v>
      </c>
      <c r="D10" s="31">
        <v>1553882</v>
      </c>
      <c r="E10" s="32">
        <f>+D10*95%</f>
        <v>1476187.9</v>
      </c>
      <c r="F10" s="32">
        <f>+E10*90%</f>
        <v>1328569.1099999999</v>
      </c>
      <c r="G10" s="31">
        <v>0</v>
      </c>
      <c r="H10" s="31">
        <v>0</v>
      </c>
      <c r="I10" s="31"/>
      <c r="J10" s="15">
        <f>IF(ISERROR(+G10/E10)=TRUE,0,++G10/E10)</f>
        <v>0</v>
      </c>
      <c r="K10" s="15">
        <f t="shared" ref="K10:K42" si="0">IF(ISERROR(+H10/E10)=TRUE,0,++H10/E10)</f>
        <v>0</v>
      </c>
      <c r="L10" s="15">
        <f t="shared" ref="L10:L42" si="1">IF(ISERROR(+I10/E10)=TRUE,0,++I10/E10)</f>
        <v>0</v>
      </c>
      <c r="M10" s="20">
        <f>IF(ISERROR(+E10-G10)=TRUE,0,++E10-G10)</f>
        <v>1476187.9</v>
      </c>
      <c r="N10" s="20">
        <f>IF(ISERROR(+E10-F10)=TRUE,0,++E10-F10)</f>
        <v>147618.79000000004</v>
      </c>
    </row>
    <row r="11" spans="2:14" ht="20.100000000000001" customHeight="1" x14ac:dyDescent="0.25">
      <c r="B11" s="29" t="s">
        <v>73</v>
      </c>
      <c r="C11" s="33">
        <v>0</v>
      </c>
      <c r="D11" s="33">
        <v>1396170</v>
      </c>
      <c r="E11" s="27">
        <f t="shared" ref="E11:E41" si="2">+D11*95%</f>
        <v>1326361.5</v>
      </c>
      <c r="F11" s="27">
        <f t="shared" ref="F11:F41" si="3">+E11*90%</f>
        <v>1193725.3500000001</v>
      </c>
      <c r="G11" s="33">
        <v>0</v>
      </c>
      <c r="H11" s="33">
        <v>680817</v>
      </c>
      <c r="I11" s="33"/>
      <c r="J11" s="16">
        <f t="shared" ref="J11:J42" si="4">IF(ISERROR(+G11/E11)=TRUE,0,++G11/E11)</f>
        <v>0</v>
      </c>
      <c r="K11" s="16">
        <f t="shared" si="0"/>
        <v>0.51329671435728497</v>
      </c>
      <c r="L11" s="16">
        <f t="shared" si="1"/>
        <v>0</v>
      </c>
      <c r="M11" s="21">
        <f t="shared" ref="M11:M41" si="5">IF(ISERROR(+E11-G11)=TRUE,0,++E11-G11)</f>
        <v>1326361.5</v>
      </c>
      <c r="N11" s="21">
        <f t="shared" ref="N11:N42" si="6">IF(ISERROR(+E11-F11)=TRUE,0,++E11-F11)</f>
        <v>132636.14999999991</v>
      </c>
    </row>
    <row r="12" spans="2:14" ht="20.100000000000001" customHeight="1" x14ac:dyDescent="0.25">
      <c r="B12" s="29" t="s">
        <v>74</v>
      </c>
      <c r="C12" s="33">
        <v>0</v>
      </c>
      <c r="D12" s="33">
        <v>4320842</v>
      </c>
      <c r="E12" s="27">
        <f t="shared" si="2"/>
        <v>4104799.9</v>
      </c>
      <c r="F12" s="27">
        <f t="shared" si="3"/>
        <v>3694319.91</v>
      </c>
      <c r="G12" s="33">
        <v>0</v>
      </c>
      <c r="H12" s="33">
        <v>1790106</v>
      </c>
      <c r="I12" s="33"/>
      <c r="J12" s="16">
        <f t="shared" si="4"/>
        <v>0</v>
      </c>
      <c r="K12" s="16">
        <f t="shared" si="0"/>
        <v>0.4361006732630256</v>
      </c>
      <c r="L12" s="16">
        <f t="shared" si="1"/>
        <v>0</v>
      </c>
      <c r="M12" s="21">
        <f t="shared" si="5"/>
        <v>4104799.9</v>
      </c>
      <c r="N12" s="21">
        <f t="shared" si="6"/>
        <v>410479.98999999976</v>
      </c>
    </row>
    <row r="13" spans="2:14" ht="20.100000000000001" customHeight="1" x14ac:dyDescent="0.25">
      <c r="B13" s="29" t="s">
        <v>75</v>
      </c>
      <c r="C13" s="33">
        <v>0</v>
      </c>
      <c r="D13" s="33">
        <v>2839184</v>
      </c>
      <c r="E13" s="27">
        <f t="shared" si="2"/>
        <v>2697224.8</v>
      </c>
      <c r="F13" s="27">
        <f t="shared" si="3"/>
        <v>2427502.3199999998</v>
      </c>
      <c r="G13" s="33">
        <v>0</v>
      </c>
      <c r="H13" s="33">
        <v>2308167</v>
      </c>
      <c r="I13" s="33"/>
      <c r="J13" s="16">
        <f t="shared" si="4"/>
        <v>0</v>
      </c>
      <c r="K13" s="16">
        <f t="shared" si="0"/>
        <v>0.85575625732048743</v>
      </c>
      <c r="L13" s="16">
        <f t="shared" si="1"/>
        <v>0</v>
      </c>
      <c r="M13" s="21">
        <f t="shared" si="5"/>
        <v>2697224.8</v>
      </c>
      <c r="N13" s="21">
        <f t="shared" si="6"/>
        <v>269722.48</v>
      </c>
    </row>
    <row r="14" spans="2:14" ht="20.100000000000001" customHeight="1" x14ac:dyDescent="0.25">
      <c r="B14" s="29" t="s">
        <v>76</v>
      </c>
      <c r="C14" s="33"/>
      <c r="D14" s="33"/>
      <c r="E14" s="27">
        <f t="shared" si="2"/>
        <v>0</v>
      </c>
      <c r="F14" s="27">
        <f t="shared" si="3"/>
        <v>0</v>
      </c>
      <c r="G14" s="33">
        <v>0</v>
      </c>
      <c r="H14" s="33">
        <v>0</v>
      </c>
      <c r="I14" s="33"/>
      <c r="J14" s="16">
        <f t="shared" si="4"/>
        <v>0</v>
      </c>
      <c r="K14" s="16">
        <f t="shared" si="0"/>
        <v>0</v>
      </c>
      <c r="L14" s="16">
        <f t="shared" si="1"/>
        <v>0</v>
      </c>
      <c r="M14" s="21">
        <f t="shared" si="5"/>
        <v>0</v>
      </c>
      <c r="N14" s="21">
        <f t="shared" si="6"/>
        <v>0</v>
      </c>
    </row>
    <row r="15" spans="2:14" ht="20.100000000000001" customHeight="1" x14ac:dyDescent="0.25">
      <c r="B15" s="29" t="s">
        <v>77</v>
      </c>
      <c r="C15" s="33">
        <v>0</v>
      </c>
      <c r="D15" s="33">
        <v>23637051</v>
      </c>
      <c r="E15" s="27">
        <f t="shared" si="2"/>
        <v>22455198.449999999</v>
      </c>
      <c r="F15" s="27">
        <f t="shared" si="3"/>
        <v>20209678.605</v>
      </c>
      <c r="G15" s="33">
        <v>0</v>
      </c>
      <c r="H15" s="33">
        <v>21264445</v>
      </c>
      <c r="I15" s="33"/>
      <c r="J15" s="16">
        <f t="shared" si="4"/>
        <v>0</v>
      </c>
      <c r="K15" s="16">
        <f t="shared" si="0"/>
        <v>0.9469720362235321</v>
      </c>
      <c r="L15" s="16">
        <f t="shared" si="1"/>
        <v>0</v>
      </c>
      <c r="M15" s="21">
        <f t="shared" si="5"/>
        <v>22455198.449999999</v>
      </c>
      <c r="N15" s="21">
        <f t="shared" si="6"/>
        <v>2245519.8449999988</v>
      </c>
    </row>
    <row r="16" spans="2:14" ht="20.100000000000001" customHeight="1" x14ac:dyDescent="0.25">
      <c r="B16" s="29" t="s">
        <v>78</v>
      </c>
      <c r="C16" s="33">
        <v>0</v>
      </c>
      <c r="D16" s="33">
        <v>11636073</v>
      </c>
      <c r="E16" s="27">
        <f t="shared" si="2"/>
        <v>11054269.35</v>
      </c>
      <c r="F16" s="27">
        <f t="shared" si="3"/>
        <v>9948842.4149999991</v>
      </c>
      <c r="G16" s="33">
        <v>0</v>
      </c>
      <c r="H16" s="33">
        <v>8787257</v>
      </c>
      <c r="I16" s="33"/>
      <c r="J16" s="16">
        <f t="shared" si="4"/>
        <v>0</v>
      </c>
      <c r="K16" s="16">
        <f t="shared" si="0"/>
        <v>0.79491974745486005</v>
      </c>
      <c r="L16" s="16">
        <f t="shared" si="1"/>
        <v>0</v>
      </c>
      <c r="M16" s="21">
        <f t="shared" si="5"/>
        <v>11054269.35</v>
      </c>
      <c r="N16" s="21">
        <f t="shared" si="6"/>
        <v>1105426.9350000005</v>
      </c>
    </row>
    <row r="17" spans="2:14" ht="20.100000000000001" customHeight="1" x14ac:dyDescent="0.25">
      <c r="B17" s="29" t="s">
        <v>79</v>
      </c>
      <c r="C17" s="33">
        <v>0</v>
      </c>
      <c r="D17" s="33">
        <v>5541173</v>
      </c>
      <c r="E17" s="27">
        <f t="shared" si="2"/>
        <v>5264114.3499999996</v>
      </c>
      <c r="F17" s="27">
        <f t="shared" si="3"/>
        <v>4737702.915</v>
      </c>
      <c r="G17" s="33">
        <v>0</v>
      </c>
      <c r="H17" s="33">
        <v>3854736</v>
      </c>
      <c r="I17" s="33"/>
      <c r="J17" s="16">
        <f t="shared" si="4"/>
        <v>0</v>
      </c>
      <c r="K17" s="16">
        <f t="shared" si="0"/>
        <v>0.7322667677232354</v>
      </c>
      <c r="L17" s="16">
        <f t="shared" si="1"/>
        <v>0</v>
      </c>
      <c r="M17" s="21">
        <f t="shared" si="5"/>
        <v>5264114.3499999996</v>
      </c>
      <c r="N17" s="21">
        <f t="shared" si="6"/>
        <v>526411.43499999959</v>
      </c>
    </row>
    <row r="18" spans="2:14" ht="20.100000000000001" customHeight="1" x14ac:dyDescent="0.25">
      <c r="B18" s="29" t="s">
        <v>80</v>
      </c>
      <c r="C18" s="33">
        <v>0</v>
      </c>
      <c r="D18" s="33">
        <v>38443767</v>
      </c>
      <c r="E18" s="27">
        <f t="shared" si="2"/>
        <v>36521578.649999999</v>
      </c>
      <c r="F18" s="27">
        <f t="shared" si="3"/>
        <v>32869420.785</v>
      </c>
      <c r="G18" s="33">
        <v>0</v>
      </c>
      <c r="H18" s="33">
        <v>37220151</v>
      </c>
      <c r="I18" s="33"/>
      <c r="J18" s="16">
        <f t="shared" si="4"/>
        <v>0</v>
      </c>
      <c r="K18" s="16">
        <f t="shared" si="0"/>
        <v>1.0191276602989887</v>
      </c>
      <c r="L18" s="16">
        <f t="shared" si="1"/>
        <v>0</v>
      </c>
      <c r="M18" s="21">
        <f t="shared" si="5"/>
        <v>36521578.649999999</v>
      </c>
      <c r="N18" s="21">
        <f t="shared" si="6"/>
        <v>3652157.8649999984</v>
      </c>
    </row>
    <row r="19" spans="2:14" ht="20.100000000000001" customHeight="1" x14ac:dyDescent="0.25">
      <c r="B19" s="29" t="s">
        <v>81</v>
      </c>
      <c r="C19" s="33">
        <v>0</v>
      </c>
      <c r="D19" s="33">
        <v>3031329</v>
      </c>
      <c r="E19" s="27">
        <f t="shared" si="2"/>
        <v>2879762.55</v>
      </c>
      <c r="F19" s="27">
        <f t="shared" si="3"/>
        <v>2591786.2949999999</v>
      </c>
      <c r="G19" s="33">
        <v>0</v>
      </c>
      <c r="H19" s="33">
        <v>2176675</v>
      </c>
      <c r="I19" s="33"/>
      <c r="J19" s="16">
        <f t="shared" si="4"/>
        <v>0</v>
      </c>
      <c r="K19" s="16">
        <f t="shared" si="0"/>
        <v>0.75585224899879333</v>
      </c>
      <c r="L19" s="16">
        <f t="shared" si="1"/>
        <v>0</v>
      </c>
      <c r="M19" s="21">
        <f t="shared" si="5"/>
        <v>2879762.55</v>
      </c>
      <c r="N19" s="21">
        <f t="shared" si="6"/>
        <v>287976.25499999989</v>
      </c>
    </row>
    <row r="20" spans="2:14" ht="20.100000000000001" customHeight="1" x14ac:dyDescent="0.25">
      <c r="B20" s="29" t="s">
        <v>82</v>
      </c>
      <c r="C20" s="33">
        <v>0</v>
      </c>
      <c r="D20" s="33">
        <v>4368081</v>
      </c>
      <c r="E20" s="27">
        <f t="shared" si="2"/>
        <v>4149676.9499999997</v>
      </c>
      <c r="F20" s="27">
        <f t="shared" si="3"/>
        <v>3734709.2549999999</v>
      </c>
      <c r="G20" s="33">
        <v>0</v>
      </c>
      <c r="H20" s="33">
        <v>2434354</v>
      </c>
      <c r="I20" s="33"/>
      <c r="J20" s="16">
        <f t="shared" si="4"/>
        <v>0</v>
      </c>
      <c r="K20" s="16">
        <f t="shared" si="0"/>
        <v>0.58663699110360867</v>
      </c>
      <c r="L20" s="16">
        <f t="shared" si="1"/>
        <v>0</v>
      </c>
      <c r="M20" s="21">
        <f t="shared" si="5"/>
        <v>4149676.9499999997</v>
      </c>
      <c r="N20" s="21">
        <f t="shared" si="6"/>
        <v>414967.69499999983</v>
      </c>
    </row>
    <row r="21" spans="2:14" ht="20.100000000000001" customHeight="1" x14ac:dyDescent="0.25">
      <c r="B21" s="29" t="s">
        <v>83</v>
      </c>
      <c r="C21" s="33">
        <v>0</v>
      </c>
      <c r="D21" s="33">
        <v>31625178</v>
      </c>
      <c r="E21" s="27">
        <f t="shared" si="2"/>
        <v>30043919.099999998</v>
      </c>
      <c r="F21" s="27">
        <f t="shared" si="3"/>
        <v>27039527.189999998</v>
      </c>
      <c r="G21" s="33">
        <v>0</v>
      </c>
      <c r="H21" s="33">
        <v>20926592</v>
      </c>
      <c r="I21" s="33"/>
      <c r="J21" s="16">
        <f t="shared" si="4"/>
        <v>0</v>
      </c>
      <c r="K21" s="16">
        <f t="shared" si="0"/>
        <v>0.69653336271964605</v>
      </c>
      <c r="L21" s="16">
        <f t="shared" si="1"/>
        <v>0</v>
      </c>
      <c r="M21" s="21">
        <f t="shared" si="5"/>
        <v>30043919.099999998</v>
      </c>
      <c r="N21" s="21">
        <f t="shared" si="6"/>
        <v>3004391.91</v>
      </c>
    </row>
    <row r="22" spans="2:14" ht="20.100000000000001" customHeight="1" x14ac:dyDescent="0.25">
      <c r="B22" s="29" t="s">
        <v>84</v>
      </c>
      <c r="C22" s="33">
        <v>0</v>
      </c>
      <c r="D22" s="33">
        <v>12472977</v>
      </c>
      <c r="E22" s="27">
        <f t="shared" si="2"/>
        <v>11849328.15</v>
      </c>
      <c r="F22" s="27">
        <f t="shared" si="3"/>
        <v>10664395.335000001</v>
      </c>
      <c r="G22" s="33">
        <v>0</v>
      </c>
      <c r="H22" s="33">
        <v>11729888</v>
      </c>
      <c r="I22" s="33"/>
      <c r="J22" s="16">
        <f t="shared" si="4"/>
        <v>0</v>
      </c>
      <c r="K22" s="16">
        <f t="shared" si="0"/>
        <v>0.98992009095469258</v>
      </c>
      <c r="L22" s="16">
        <f t="shared" si="1"/>
        <v>0</v>
      </c>
      <c r="M22" s="21">
        <f t="shared" si="5"/>
        <v>11849328.15</v>
      </c>
      <c r="N22" s="21">
        <f t="shared" si="6"/>
        <v>1184932.8149999995</v>
      </c>
    </row>
    <row r="23" spans="2:14" ht="20.100000000000001" customHeight="1" x14ac:dyDescent="0.25">
      <c r="B23" s="29" t="s">
        <v>85</v>
      </c>
      <c r="C23" s="33">
        <v>0</v>
      </c>
      <c r="D23" s="33">
        <v>6459852</v>
      </c>
      <c r="E23" s="27">
        <f t="shared" si="2"/>
        <v>6136859.3999999994</v>
      </c>
      <c r="F23" s="27">
        <f t="shared" si="3"/>
        <v>5523173.46</v>
      </c>
      <c r="G23" s="33">
        <v>0</v>
      </c>
      <c r="H23" s="33">
        <v>6362576</v>
      </c>
      <c r="I23" s="33"/>
      <c r="J23" s="16">
        <f t="shared" si="4"/>
        <v>0</v>
      </c>
      <c r="K23" s="16">
        <f t="shared" si="0"/>
        <v>1.0367804743905329</v>
      </c>
      <c r="L23" s="16">
        <f t="shared" si="1"/>
        <v>0</v>
      </c>
      <c r="M23" s="21">
        <f t="shared" si="5"/>
        <v>6136859.3999999994</v>
      </c>
      <c r="N23" s="21">
        <f t="shared" si="6"/>
        <v>613685.93999999948</v>
      </c>
    </row>
    <row r="24" spans="2:14" ht="20.100000000000001" customHeight="1" x14ac:dyDescent="0.25">
      <c r="B24" s="29" t="s">
        <v>86</v>
      </c>
      <c r="C24" s="33">
        <v>0</v>
      </c>
      <c r="D24" s="33">
        <v>5338411</v>
      </c>
      <c r="E24" s="27">
        <f t="shared" si="2"/>
        <v>5071490.45</v>
      </c>
      <c r="F24" s="27">
        <f t="shared" si="3"/>
        <v>4564341.4050000003</v>
      </c>
      <c r="G24" s="33">
        <v>0</v>
      </c>
      <c r="H24" s="33">
        <v>2595864</v>
      </c>
      <c r="I24" s="33"/>
      <c r="J24" s="16">
        <f t="shared" si="4"/>
        <v>0</v>
      </c>
      <c r="K24" s="16">
        <f t="shared" si="0"/>
        <v>0.51185426169933923</v>
      </c>
      <c r="L24" s="16">
        <f t="shared" si="1"/>
        <v>0</v>
      </c>
      <c r="M24" s="21">
        <f t="shared" si="5"/>
        <v>5071490.45</v>
      </c>
      <c r="N24" s="21">
        <f t="shared" si="6"/>
        <v>507149.04499999993</v>
      </c>
    </row>
    <row r="25" spans="2:14" ht="20.100000000000001" customHeight="1" x14ac:dyDescent="0.25">
      <c r="B25" s="29" t="s">
        <v>87</v>
      </c>
      <c r="C25" s="33">
        <v>0</v>
      </c>
      <c r="D25" s="33">
        <v>1891080</v>
      </c>
      <c r="E25" s="27">
        <f t="shared" si="2"/>
        <v>1796526</v>
      </c>
      <c r="F25" s="27">
        <f t="shared" si="3"/>
        <v>1616873.4000000001</v>
      </c>
      <c r="G25" s="33">
        <v>0</v>
      </c>
      <c r="H25" s="33">
        <v>928415</v>
      </c>
      <c r="I25" s="33"/>
      <c r="J25" s="16">
        <f t="shared" si="4"/>
        <v>0</v>
      </c>
      <c r="K25" s="16">
        <f t="shared" si="0"/>
        <v>0.51678350327242695</v>
      </c>
      <c r="L25" s="16">
        <f t="shared" si="1"/>
        <v>0</v>
      </c>
      <c r="M25" s="21">
        <f t="shared" si="5"/>
        <v>1796526</v>
      </c>
      <c r="N25" s="21">
        <f t="shared" si="6"/>
        <v>179652.59999999986</v>
      </c>
    </row>
    <row r="26" spans="2:14" ht="20.100000000000001" customHeight="1" x14ac:dyDescent="0.25">
      <c r="B26" s="29" t="s">
        <v>88</v>
      </c>
      <c r="C26" s="33">
        <v>0</v>
      </c>
      <c r="D26" s="33">
        <v>11989117</v>
      </c>
      <c r="E26" s="27">
        <f t="shared" si="2"/>
        <v>11389661.15</v>
      </c>
      <c r="F26" s="27">
        <f t="shared" si="3"/>
        <v>10250695.035</v>
      </c>
      <c r="G26" s="33">
        <v>0</v>
      </c>
      <c r="H26" s="33">
        <v>8822496</v>
      </c>
      <c r="I26" s="33"/>
      <c r="J26" s="16">
        <f t="shared" si="4"/>
        <v>0</v>
      </c>
      <c r="K26" s="16">
        <f t="shared" si="0"/>
        <v>0.77460566067850045</v>
      </c>
      <c r="L26" s="16">
        <f t="shared" si="1"/>
        <v>0</v>
      </c>
      <c r="M26" s="21">
        <f t="shared" si="5"/>
        <v>11389661.15</v>
      </c>
      <c r="N26" s="21">
        <f t="shared" si="6"/>
        <v>1138966.1150000002</v>
      </c>
    </row>
    <row r="27" spans="2:14" ht="20.100000000000001" customHeight="1" x14ac:dyDescent="0.25">
      <c r="B27" s="29" t="s">
        <v>89</v>
      </c>
      <c r="C27" s="33">
        <v>0</v>
      </c>
      <c r="D27" s="33">
        <v>3194269</v>
      </c>
      <c r="E27" s="27">
        <f t="shared" si="2"/>
        <v>3034555.55</v>
      </c>
      <c r="F27" s="27">
        <f t="shared" si="3"/>
        <v>2731099.9950000001</v>
      </c>
      <c r="G27" s="33">
        <v>0</v>
      </c>
      <c r="H27" s="33">
        <v>2306054</v>
      </c>
      <c r="I27" s="33"/>
      <c r="J27" s="16">
        <f t="shared" si="4"/>
        <v>0</v>
      </c>
      <c r="K27" s="16">
        <f t="shared" si="0"/>
        <v>0.75993138435050234</v>
      </c>
      <c r="L27" s="16">
        <f t="shared" si="1"/>
        <v>0</v>
      </c>
      <c r="M27" s="21">
        <f t="shared" si="5"/>
        <v>3034555.55</v>
      </c>
      <c r="N27" s="21">
        <f t="shared" si="6"/>
        <v>303455.5549999997</v>
      </c>
    </row>
    <row r="28" spans="2:14" ht="20.100000000000001" customHeight="1" x14ac:dyDescent="0.25">
      <c r="B28" s="29" t="s">
        <v>90</v>
      </c>
      <c r="C28" s="33">
        <v>0</v>
      </c>
      <c r="D28" s="33">
        <v>1707435</v>
      </c>
      <c r="E28" s="27">
        <f t="shared" si="2"/>
        <v>1622063.25</v>
      </c>
      <c r="F28" s="27">
        <f t="shared" si="3"/>
        <v>1459856.925</v>
      </c>
      <c r="G28" s="33">
        <v>0</v>
      </c>
      <c r="H28" s="33">
        <v>1387347</v>
      </c>
      <c r="I28" s="33"/>
      <c r="J28" s="16">
        <f t="shared" si="4"/>
        <v>0</v>
      </c>
      <c r="K28" s="16">
        <f t="shared" si="0"/>
        <v>0.85529772035708229</v>
      </c>
      <c r="L28" s="16">
        <f t="shared" si="1"/>
        <v>0</v>
      </c>
      <c r="M28" s="21">
        <f t="shared" si="5"/>
        <v>1622063.25</v>
      </c>
      <c r="N28" s="21">
        <f t="shared" si="6"/>
        <v>162206.32499999995</v>
      </c>
    </row>
    <row r="29" spans="2:14" ht="20.100000000000001" customHeight="1" x14ac:dyDescent="0.25">
      <c r="B29" s="29" t="s">
        <v>91</v>
      </c>
      <c r="C29" s="33">
        <v>0</v>
      </c>
      <c r="D29" s="33">
        <v>7907068</v>
      </c>
      <c r="E29" s="27">
        <f t="shared" si="2"/>
        <v>7511714.5999999996</v>
      </c>
      <c r="F29" s="27">
        <f t="shared" si="3"/>
        <v>6760543.1399999997</v>
      </c>
      <c r="G29" s="33">
        <v>0</v>
      </c>
      <c r="H29" s="33">
        <v>6357899</v>
      </c>
      <c r="I29" s="33"/>
      <c r="J29" s="16">
        <f t="shared" si="4"/>
        <v>0</v>
      </c>
      <c r="K29" s="16">
        <f t="shared" si="0"/>
        <v>0.84639783838432847</v>
      </c>
      <c r="L29" s="16">
        <f t="shared" si="1"/>
        <v>0</v>
      </c>
      <c r="M29" s="21">
        <f t="shared" si="5"/>
        <v>7511714.5999999996</v>
      </c>
      <c r="N29" s="21">
        <f t="shared" si="6"/>
        <v>751171.46</v>
      </c>
    </row>
    <row r="30" spans="2:14" ht="20.100000000000001" customHeight="1" x14ac:dyDescent="0.25">
      <c r="B30" s="29" t="s">
        <v>92</v>
      </c>
      <c r="C30" s="33">
        <v>0</v>
      </c>
      <c r="D30" s="33">
        <v>4359443</v>
      </c>
      <c r="E30" s="27">
        <f t="shared" si="2"/>
        <v>4141470.8499999996</v>
      </c>
      <c r="F30" s="27">
        <f t="shared" si="3"/>
        <v>3727323.7649999997</v>
      </c>
      <c r="G30" s="33">
        <v>0</v>
      </c>
      <c r="H30" s="33">
        <v>3127973</v>
      </c>
      <c r="I30" s="33"/>
      <c r="J30" s="16">
        <f t="shared" si="4"/>
        <v>0</v>
      </c>
      <c r="K30" s="16">
        <f t="shared" si="0"/>
        <v>0.75528069936795528</v>
      </c>
      <c r="L30" s="16">
        <f t="shared" si="1"/>
        <v>0</v>
      </c>
      <c r="M30" s="21">
        <f t="shared" si="5"/>
        <v>4141470.8499999996</v>
      </c>
      <c r="N30" s="21">
        <f t="shared" si="6"/>
        <v>414147.08499999996</v>
      </c>
    </row>
    <row r="31" spans="2:14" ht="20.100000000000001" customHeight="1" x14ac:dyDescent="0.25">
      <c r="B31" s="29" t="s">
        <v>93</v>
      </c>
      <c r="C31" s="33">
        <v>0</v>
      </c>
      <c r="D31" s="33">
        <v>6627448</v>
      </c>
      <c r="E31" s="27">
        <f t="shared" si="2"/>
        <v>6296075.5999999996</v>
      </c>
      <c r="F31" s="27">
        <f t="shared" si="3"/>
        <v>5666468.04</v>
      </c>
      <c r="G31" s="33">
        <v>0</v>
      </c>
      <c r="H31" s="33">
        <v>4850353</v>
      </c>
      <c r="I31" s="33"/>
      <c r="J31" s="16">
        <f t="shared" ref="J31:J36" si="7">IF(ISERROR(+G31/E31)=TRUE,0,++G31/E31)</f>
        <v>0</v>
      </c>
      <c r="K31" s="16">
        <f t="shared" ref="K31:K36" si="8">IF(ISERROR(+H31/E31)=TRUE,0,++H31/E31)</f>
        <v>0.77037718543277978</v>
      </c>
      <c r="L31" s="16">
        <f t="shared" ref="L31:L36" si="9">IF(ISERROR(+I31/E31)=TRUE,0,++I31/E31)</f>
        <v>0</v>
      </c>
      <c r="M31" s="21">
        <f t="shared" ref="M31:M36" si="10">IF(ISERROR(+E31-G31)=TRUE,0,++E31-G31)</f>
        <v>6296075.5999999996</v>
      </c>
      <c r="N31" s="21">
        <f t="shared" ref="N31:N36" si="11">IF(ISERROR(+E31-F31)=TRUE,0,++E31-F31)</f>
        <v>629607.55999999959</v>
      </c>
    </row>
    <row r="32" spans="2:14" ht="20.100000000000001" customHeight="1" x14ac:dyDescent="0.25">
      <c r="B32" s="29" t="s">
        <v>94</v>
      </c>
      <c r="C32" s="33">
        <v>0</v>
      </c>
      <c r="D32" s="33">
        <v>1754188</v>
      </c>
      <c r="E32" s="27">
        <f t="shared" si="2"/>
        <v>1666478.5999999999</v>
      </c>
      <c r="F32" s="27">
        <f t="shared" si="3"/>
        <v>1499830.74</v>
      </c>
      <c r="G32" s="33">
        <v>0</v>
      </c>
      <c r="H32" s="33">
        <v>1293446</v>
      </c>
      <c r="I32" s="33"/>
      <c r="J32" s="16">
        <f t="shared" si="7"/>
        <v>0</v>
      </c>
      <c r="K32" s="16">
        <f t="shared" si="8"/>
        <v>0.77615518135066364</v>
      </c>
      <c r="L32" s="16">
        <f t="shared" si="9"/>
        <v>0</v>
      </c>
      <c r="M32" s="21">
        <f t="shared" si="10"/>
        <v>1666478.5999999999</v>
      </c>
      <c r="N32" s="21">
        <f t="shared" si="11"/>
        <v>166647.85999999987</v>
      </c>
    </row>
    <row r="33" spans="2:14" ht="20.100000000000001" customHeight="1" x14ac:dyDescent="0.25">
      <c r="B33" s="29" t="s">
        <v>95</v>
      </c>
      <c r="C33" s="33">
        <v>0</v>
      </c>
      <c r="D33" s="33">
        <v>3546060</v>
      </c>
      <c r="E33" s="27">
        <f t="shared" si="2"/>
        <v>3368757</v>
      </c>
      <c r="F33" s="27">
        <f t="shared" si="3"/>
        <v>3031881.3000000003</v>
      </c>
      <c r="G33" s="33">
        <v>0</v>
      </c>
      <c r="H33" s="33">
        <v>2756120</v>
      </c>
      <c r="I33" s="33"/>
      <c r="J33" s="16">
        <f t="shared" si="7"/>
        <v>0</v>
      </c>
      <c r="K33" s="16">
        <f t="shared" si="8"/>
        <v>0.81814152816602681</v>
      </c>
      <c r="L33" s="16">
        <f t="shared" si="9"/>
        <v>0</v>
      </c>
      <c r="M33" s="21">
        <f t="shared" si="10"/>
        <v>3368757</v>
      </c>
      <c r="N33" s="21">
        <f t="shared" si="11"/>
        <v>336875.69999999972</v>
      </c>
    </row>
    <row r="34" spans="2:14" ht="20.100000000000001" customHeight="1" x14ac:dyDescent="0.25">
      <c r="B34" s="29" t="s">
        <v>96</v>
      </c>
      <c r="C34" s="33">
        <v>0</v>
      </c>
      <c r="D34" s="33">
        <v>5024530</v>
      </c>
      <c r="E34" s="27">
        <f t="shared" si="2"/>
        <v>4773303.5</v>
      </c>
      <c r="F34" s="27">
        <f t="shared" si="3"/>
        <v>4295973.1500000004</v>
      </c>
      <c r="G34" s="33">
        <v>0</v>
      </c>
      <c r="H34" s="33">
        <v>3964527</v>
      </c>
      <c r="I34" s="33"/>
      <c r="J34" s="16">
        <f t="shared" si="7"/>
        <v>0</v>
      </c>
      <c r="K34" s="16">
        <f t="shared" si="8"/>
        <v>0.83056252341800596</v>
      </c>
      <c r="L34" s="16">
        <f t="shared" si="9"/>
        <v>0</v>
      </c>
      <c r="M34" s="21">
        <f t="shared" si="10"/>
        <v>4773303.5</v>
      </c>
      <c r="N34" s="21">
        <f t="shared" si="11"/>
        <v>477330.34999999963</v>
      </c>
    </row>
    <row r="35" spans="2:14" ht="20.100000000000001" customHeight="1" x14ac:dyDescent="0.25">
      <c r="B35" s="29" t="s">
        <v>97</v>
      </c>
      <c r="C35" s="33">
        <v>0</v>
      </c>
      <c r="D35" s="33">
        <v>6151007</v>
      </c>
      <c r="E35" s="27">
        <f t="shared" si="2"/>
        <v>5843456.6499999994</v>
      </c>
      <c r="F35" s="27">
        <f t="shared" si="3"/>
        <v>5259110.9849999994</v>
      </c>
      <c r="G35" s="33">
        <v>0</v>
      </c>
      <c r="H35" s="33">
        <v>5669683</v>
      </c>
      <c r="I35" s="33"/>
      <c r="J35" s="16">
        <f t="shared" si="7"/>
        <v>0</v>
      </c>
      <c r="K35" s="16">
        <f t="shared" si="8"/>
        <v>0.97026183979648428</v>
      </c>
      <c r="L35" s="16">
        <f t="shared" si="9"/>
        <v>0</v>
      </c>
      <c r="M35" s="21">
        <f t="shared" si="10"/>
        <v>5843456.6499999994</v>
      </c>
      <c r="N35" s="21">
        <f t="shared" si="11"/>
        <v>584345.66500000004</v>
      </c>
    </row>
    <row r="36" spans="2:14" ht="20.100000000000001" customHeight="1" x14ac:dyDescent="0.25">
      <c r="B36" s="29" t="s">
        <v>98</v>
      </c>
      <c r="C36" s="33">
        <v>0</v>
      </c>
      <c r="D36" s="33">
        <v>10944959</v>
      </c>
      <c r="E36" s="27">
        <f t="shared" si="2"/>
        <v>10397711.049999999</v>
      </c>
      <c r="F36" s="27">
        <f t="shared" si="3"/>
        <v>9357939.9449999984</v>
      </c>
      <c r="G36" s="33">
        <v>0</v>
      </c>
      <c r="H36" s="33">
        <v>8518997</v>
      </c>
      <c r="I36" s="33"/>
      <c r="J36" s="16">
        <f t="shared" si="7"/>
        <v>0</v>
      </c>
      <c r="K36" s="16">
        <f t="shared" si="8"/>
        <v>0.81931465098753642</v>
      </c>
      <c r="L36" s="16">
        <f t="shared" si="9"/>
        <v>0</v>
      </c>
      <c r="M36" s="21">
        <f t="shared" si="10"/>
        <v>10397711.049999999</v>
      </c>
      <c r="N36" s="21">
        <f t="shared" si="11"/>
        <v>1039771.1050000004</v>
      </c>
    </row>
    <row r="37" spans="2:14" ht="20.100000000000001" customHeight="1" x14ac:dyDescent="0.25">
      <c r="B37" s="29" t="s">
        <v>99</v>
      </c>
      <c r="C37" s="33">
        <v>0</v>
      </c>
      <c r="D37" s="33">
        <v>5012810</v>
      </c>
      <c r="E37" s="27">
        <f t="shared" si="2"/>
        <v>4762169.5</v>
      </c>
      <c r="F37" s="27">
        <f t="shared" si="3"/>
        <v>4285952.55</v>
      </c>
      <c r="G37" s="33">
        <v>0</v>
      </c>
      <c r="H37" s="33">
        <v>3640414</v>
      </c>
      <c r="I37" s="33"/>
      <c r="J37" s="16">
        <f t="shared" si="4"/>
        <v>0</v>
      </c>
      <c r="K37" s="16">
        <f t="shared" si="0"/>
        <v>0.76444444071131867</v>
      </c>
      <c r="L37" s="16">
        <f t="shared" si="1"/>
        <v>0</v>
      </c>
      <c r="M37" s="21">
        <f t="shared" si="5"/>
        <v>4762169.5</v>
      </c>
      <c r="N37" s="21">
        <f t="shared" si="6"/>
        <v>476216.95000000019</v>
      </c>
    </row>
    <row r="38" spans="2:14" ht="20.100000000000001" customHeight="1" x14ac:dyDescent="0.25">
      <c r="B38" s="29" t="s">
        <v>100</v>
      </c>
      <c r="C38" s="33">
        <v>0</v>
      </c>
      <c r="D38" s="33">
        <v>9884601</v>
      </c>
      <c r="E38" s="27">
        <f t="shared" si="2"/>
        <v>9390370.9499999993</v>
      </c>
      <c r="F38" s="27">
        <f t="shared" si="3"/>
        <v>8451333.8550000004</v>
      </c>
      <c r="G38" s="33">
        <v>0</v>
      </c>
      <c r="H38" s="33">
        <v>2729528</v>
      </c>
      <c r="I38" s="33"/>
      <c r="J38" s="16">
        <f t="shared" si="4"/>
        <v>0</v>
      </c>
      <c r="K38" s="16">
        <f t="shared" si="0"/>
        <v>0.29067307506100176</v>
      </c>
      <c r="L38" s="16">
        <f t="shared" si="1"/>
        <v>0</v>
      </c>
      <c r="M38" s="21">
        <f t="shared" si="5"/>
        <v>9390370.9499999993</v>
      </c>
      <c r="N38" s="21">
        <f t="shared" si="6"/>
        <v>939037.09499999881</v>
      </c>
    </row>
    <row r="39" spans="2:14" ht="20.100000000000001" customHeight="1" x14ac:dyDescent="0.25">
      <c r="B39" s="29" t="s">
        <v>101</v>
      </c>
      <c r="C39" s="33"/>
      <c r="D39" s="33"/>
      <c r="E39" s="27">
        <f t="shared" si="2"/>
        <v>0</v>
      </c>
      <c r="F39" s="27">
        <f t="shared" si="3"/>
        <v>0</v>
      </c>
      <c r="G39" s="33">
        <v>0</v>
      </c>
      <c r="H39" s="33">
        <v>0</v>
      </c>
      <c r="I39" s="33"/>
      <c r="J39" s="16">
        <f t="shared" si="4"/>
        <v>0</v>
      </c>
      <c r="K39" s="16">
        <f t="shared" si="0"/>
        <v>0</v>
      </c>
      <c r="L39" s="16">
        <f t="shared" si="1"/>
        <v>0</v>
      </c>
      <c r="M39" s="21">
        <f t="shared" si="5"/>
        <v>0</v>
      </c>
      <c r="N39" s="21">
        <f t="shared" si="6"/>
        <v>0</v>
      </c>
    </row>
    <row r="40" spans="2:14" ht="20.100000000000001" customHeight="1" x14ac:dyDescent="0.25">
      <c r="B40" s="29" t="s">
        <v>103</v>
      </c>
      <c r="C40" s="33">
        <v>0</v>
      </c>
      <c r="D40" s="33">
        <v>681156</v>
      </c>
      <c r="E40" s="27">
        <f t="shared" si="2"/>
        <v>647098.19999999995</v>
      </c>
      <c r="F40" s="27">
        <f t="shared" si="3"/>
        <v>582388.38</v>
      </c>
      <c r="G40" s="33">
        <v>0</v>
      </c>
      <c r="H40" s="33">
        <v>652936</v>
      </c>
      <c r="I40" s="33"/>
      <c r="J40" s="16">
        <f t="shared" ref="J40" si="12">IF(ISERROR(+G40/E40)=TRUE,0,++G40/E40)</f>
        <v>0</v>
      </c>
      <c r="K40" s="16">
        <f t="shared" ref="K40" si="13">IF(ISERROR(+H40/E40)=TRUE,0,++H40/E40)</f>
        <v>1.0090215055458354</v>
      </c>
      <c r="L40" s="16">
        <f t="shared" ref="L40" si="14">IF(ISERROR(+I40/E40)=TRUE,0,++I40/E40)</f>
        <v>0</v>
      </c>
      <c r="M40" s="21">
        <f t="shared" ref="M40" si="15">IF(ISERROR(+E40-G40)=TRUE,0,++E40-G40)</f>
        <v>647098.19999999995</v>
      </c>
      <c r="N40" s="21">
        <f t="shared" ref="N40" si="16">IF(ISERROR(+E40-F40)=TRUE,0,++E40-F40)</f>
        <v>64709.819999999949</v>
      </c>
    </row>
    <row r="41" spans="2:14" ht="20.100000000000001" customHeight="1" x14ac:dyDescent="0.25">
      <c r="B41" s="34" t="s">
        <v>104</v>
      </c>
      <c r="C41" s="35">
        <v>0</v>
      </c>
      <c r="D41" s="35">
        <v>2164185</v>
      </c>
      <c r="E41" s="28">
        <f t="shared" si="2"/>
        <v>2055975.75</v>
      </c>
      <c r="F41" s="28">
        <f t="shared" si="3"/>
        <v>1850378.175</v>
      </c>
      <c r="G41" s="35">
        <v>0</v>
      </c>
      <c r="H41" s="35">
        <v>1391511</v>
      </c>
      <c r="I41" s="35"/>
      <c r="J41" s="19">
        <f t="shared" si="4"/>
        <v>0</v>
      </c>
      <c r="K41" s="19">
        <f t="shared" si="0"/>
        <v>0.67681294392698943</v>
      </c>
      <c r="L41" s="17">
        <f t="shared" si="1"/>
        <v>0</v>
      </c>
      <c r="M41" s="22">
        <f t="shared" si="5"/>
        <v>2055975.75</v>
      </c>
      <c r="N41" s="22">
        <f t="shared" si="6"/>
        <v>205597.57499999995</v>
      </c>
    </row>
    <row r="42" spans="2:14" ht="23.25" customHeight="1" x14ac:dyDescent="0.25">
      <c r="B42" s="13" t="s">
        <v>39</v>
      </c>
      <c r="C42" s="13">
        <f t="shared" ref="C42:I42" si="17">SUM(C10:C41)</f>
        <v>0</v>
      </c>
      <c r="D42" s="13">
        <f t="shared" si="17"/>
        <v>235503326</v>
      </c>
      <c r="E42" s="24">
        <f t="shared" si="17"/>
        <v>223728159.69999999</v>
      </c>
      <c r="F42" s="24">
        <f t="shared" si="17"/>
        <v>201355343.72999999</v>
      </c>
      <c r="G42" s="13">
        <f t="shared" si="17"/>
        <v>0</v>
      </c>
      <c r="H42" s="13">
        <f t="shared" si="17"/>
        <v>180529327</v>
      </c>
      <c r="I42" s="13">
        <f t="shared" si="17"/>
        <v>0</v>
      </c>
      <c r="J42" s="18">
        <f t="shared" si="4"/>
        <v>0</v>
      </c>
      <c r="K42" s="18">
        <f t="shared" si="0"/>
        <v>0.80691374408154137</v>
      </c>
      <c r="L42" s="18">
        <f t="shared" si="1"/>
        <v>0</v>
      </c>
      <c r="M42" s="23">
        <f>SUM(M10:M41)</f>
        <v>223728159.69999999</v>
      </c>
      <c r="N42" s="23">
        <f t="shared" si="6"/>
        <v>22372815.969999999</v>
      </c>
    </row>
    <row r="44" spans="2:14" x14ac:dyDescent="0.2">
      <c r="B44" s="14" t="s">
        <v>106</v>
      </c>
    </row>
    <row r="46" spans="2:14" x14ac:dyDescent="0.25">
      <c r="B46" s="1" t="s">
        <v>67</v>
      </c>
    </row>
    <row r="47" spans="2:14" ht="6" customHeight="1" x14ac:dyDescent="0.25"/>
    <row r="48" spans="2:14" x14ac:dyDescent="0.25">
      <c r="B48" s="1" t="s">
        <v>68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3" spans="2:2" x14ac:dyDescent="0.25">
      <c r="B53" s="1" t="s">
        <v>107</v>
      </c>
    </row>
    <row r="54" spans="2:2" x14ac:dyDescent="0.25">
      <c r="B54" s="1" t="s">
        <v>102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4"/>
  <sheetViews>
    <sheetView showGridLines="0" zoomScale="85" zoomScaleNormal="85" workbookViewId="0">
      <selection activeCell="E38" sqref="E38"/>
    </sheetView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hidden="1" customWidth="1"/>
    <col min="8" max="8" width="15.7109375" style="1" customWidth="1"/>
    <col min="9" max="9" width="15.7109375" style="1" hidden="1" customWidth="1"/>
    <col min="10" max="10" width="12.7109375" style="1" hidden="1" customWidth="1"/>
    <col min="11" max="11" width="12.7109375" style="1" customWidth="1"/>
    <col min="12" max="12" width="12.7109375" style="12" hidden="1" customWidth="1"/>
    <col min="13" max="13" width="15.28515625" style="1" hidden="1" customWidth="1"/>
    <col min="14" max="14" width="15" style="1" customWidth="1"/>
    <col min="15" max="16" width="11.42578125" style="1" customWidth="1"/>
    <col min="17" max="16384" width="11.42578125" style="1"/>
  </cols>
  <sheetData>
    <row r="2" spans="2:14" ht="105" customHeight="1" x14ac:dyDescent="0.25">
      <c r="B2" s="41" t="s">
        <v>105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2:14" ht="15.75" x14ac:dyDescent="0.25">
      <c r="B4" s="2" t="s">
        <v>51</v>
      </c>
    </row>
    <row r="5" spans="2:14" x14ac:dyDescent="0.2">
      <c r="B5" s="3" t="s">
        <v>2</v>
      </c>
    </row>
    <row r="7" spans="2:14" x14ac:dyDescent="0.25">
      <c r="B7" s="4"/>
      <c r="J7" s="37"/>
      <c r="K7" s="37"/>
      <c r="L7" s="37"/>
    </row>
    <row r="8" spans="2:14" s="5" customFormat="1" ht="15" customHeight="1" x14ac:dyDescent="0.25">
      <c r="B8" s="44" t="s">
        <v>1</v>
      </c>
      <c r="C8" s="46" t="s">
        <v>38</v>
      </c>
      <c r="D8" s="46" t="s">
        <v>37</v>
      </c>
      <c r="E8" s="38" t="s">
        <v>59</v>
      </c>
      <c r="F8" s="38" t="s">
        <v>60</v>
      </c>
      <c r="G8" s="38" t="s">
        <v>61</v>
      </c>
      <c r="H8" s="38" t="s">
        <v>62</v>
      </c>
      <c r="I8" s="38" t="s">
        <v>63</v>
      </c>
      <c r="J8" s="40" t="s">
        <v>64</v>
      </c>
      <c r="K8" s="40"/>
      <c r="L8" s="40"/>
      <c r="M8" s="38" t="s">
        <v>49</v>
      </c>
      <c r="N8" s="42" t="s">
        <v>65</v>
      </c>
    </row>
    <row r="9" spans="2:14" s="5" customFormat="1" ht="40.5" customHeight="1" x14ac:dyDescent="0.25">
      <c r="B9" s="45"/>
      <c r="C9" s="47"/>
      <c r="D9" s="47"/>
      <c r="E9" s="39"/>
      <c r="F9" s="39"/>
      <c r="G9" s="39"/>
      <c r="H9" s="39"/>
      <c r="I9" s="39"/>
      <c r="J9" s="25" t="s">
        <v>46</v>
      </c>
      <c r="K9" s="25" t="s">
        <v>66</v>
      </c>
      <c r="L9" s="26" t="s">
        <v>48</v>
      </c>
      <c r="M9" s="39"/>
      <c r="N9" s="43"/>
    </row>
    <row r="10" spans="2:14" ht="20.100000000000001" customHeight="1" x14ac:dyDescent="0.25">
      <c r="B10" s="6" t="s">
        <v>72</v>
      </c>
      <c r="C10" s="9">
        <v>0</v>
      </c>
      <c r="D10" s="9">
        <v>0</v>
      </c>
      <c r="E10" s="32">
        <f>+D10*95%</f>
        <v>0</v>
      </c>
      <c r="F10" s="32">
        <f>+E10*90%</f>
        <v>0</v>
      </c>
      <c r="G10" s="31">
        <v>0</v>
      </c>
      <c r="H10" s="31">
        <v>0</v>
      </c>
      <c r="I10" s="31"/>
      <c r="J10" s="15">
        <f>IF(ISERROR(+G10/E10)=TRUE,0,++G10/E10)</f>
        <v>0</v>
      </c>
      <c r="K10" s="15">
        <f t="shared" ref="K10:K42" si="0">IF(ISERROR(+H10/E10)=TRUE,0,++H10/E10)</f>
        <v>0</v>
      </c>
      <c r="L10" s="15">
        <f t="shared" ref="L10:L42" si="1">IF(ISERROR(+I10/E10)=TRUE,0,++I10/E10)</f>
        <v>0</v>
      </c>
      <c r="M10" s="20">
        <f>IF(ISERROR(+E10-G10)=TRUE,0,++E10-G10)</f>
        <v>0</v>
      </c>
      <c r="N10" s="20">
        <f>IF(ISERROR(+E10-F10)=TRUE,0,++E10-F10)</f>
        <v>0</v>
      </c>
    </row>
    <row r="11" spans="2:14" ht="20.100000000000001" customHeight="1" x14ac:dyDescent="0.25">
      <c r="B11" s="7" t="s">
        <v>73</v>
      </c>
      <c r="C11" s="10">
        <v>0</v>
      </c>
      <c r="D11" s="10">
        <v>0</v>
      </c>
      <c r="E11" s="27">
        <f t="shared" ref="E11:E41" si="2">+D11*95%</f>
        <v>0</v>
      </c>
      <c r="F11" s="27">
        <f t="shared" ref="F11:F41" si="3">+E11*90%</f>
        <v>0</v>
      </c>
      <c r="G11" s="33">
        <v>0</v>
      </c>
      <c r="H11" s="33">
        <v>0</v>
      </c>
      <c r="I11" s="33"/>
      <c r="J11" s="16">
        <f t="shared" ref="J11:J42" si="4">IF(ISERROR(+G11/E11)=TRUE,0,++G11/E11)</f>
        <v>0</v>
      </c>
      <c r="K11" s="16">
        <f t="shared" si="0"/>
        <v>0</v>
      </c>
      <c r="L11" s="16">
        <f t="shared" si="1"/>
        <v>0</v>
      </c>
      <c r="M11" s="21">
        <f t="shared" ref="M11:M41" si="5">IF(ISERROR(+E11-G11)=TRUE,0,++E11-G11)</f>
        <v>0</v>
      </c>
      <c r="N11" s="21">
        <f t="shared" ref="N11:N42" si="6">IF(ISERROR(+E11-F11)=TRUE,0,++E11-F11)</f>
        <v>0</v>
      </c>
    </row>
    <row r="12" spans="2:14" ht="20.100000000000001" customHeight="1" x14ac:dyDescent="0.25">
      <c r="B12" s="7" t="s">
        <v>74</v>
      </c>
      <c r="C12" s="10">
        <v>0</v>
      </c>
      <c r="D12" s="10">
        <v>0</v>
      </c>
      <c r="E12" s="27">
        <f t="shared" si="2"/>
        <v>0</v>
      </c>
      <c r="F12" s="27">
        <f t="shared" si="3"/>
        <v>0</v>
      </c>
      <c r="G12" s="33">
        <v>0</v>
      </c>
      <c r="H12" s="33">
        <v>0</v>
      </c>
      <c r="I12" s="33"/>
      <c r="J12" s="16">
        <f t="shared" si="4"/>
        <v>0</v>
      </c>
      <c r="K12" s="16">
        <f t="shared" si="0"/>
        <v>0</v>
      </c>
      <c r="L12" s="16">
        <f t="shared" si="1"/>
        <v>0</v>
      </c>
      <c r="M12" s="21">
        <f t="shared" si="5"/>
        <v>0</v>
      </c>
      <c r="N12" s="21">
        <f t="shared" si="6"/>
        <v>0</v>
      </c>
    </row>
    <row r="13" spans="2:14" ht="20.100000000000001" customHeight="1" x14ac:dyDescent="0.25">
      <c r="B13" s="7" t="s">
        <v>75</v>
      </c>
      <c r="C13" s="10">
        <v>0</v>
      </c>
      <c r="D13" s="10">
        <v>0</v>
      </c>
      <c r="E13" s="27">
        <f t="shared" si="2"/>
        <v>0</v>
      </c>
      <c r="F13" s="27">
        <f t="shared" si="3"/>
        <v>0</v>
      </c>
      <c r="G13" s="33">
        <v>0</v>
      </c>
      <c r="H13" s="33">
        <v>0</v>
      </c>
      <c r="I13" s="33"/>
      <c r="J13" s="16">
        <f t="shared" si="4"/>
        <v>0</v>
      </c>
      <c r="K13" s="16">
        <f t="shared" si="0"/>
        <v>0</v>
      </c>
      <c r="L13" s="16">
        <f t="shared" si="1"/>
        <v>0</v>
      </c>
      <c r="M13" s="21">
        <f t="shared" si="5"/>
        <v>0</v>
      </c>
      <c r="N13" s="21">
        <f t="shared" si="6"/>
        <v>0</v>
      </c>
    </row>
    <row r="14" spans="2:14" ht="20.100000000000001" customHeight="1" x14ac:dyDescent="0.25">
      <c r="B14" s="7" t="s">
        <v>76</v>
      </c>
      <c r="C14" s="10">
        <v>0</v>
      </c>
      <c r="D14" s="10">
        <v>0</v>
      </c>
      <c r="E14" s="27">
        <f t="shared" si="2"/>
        <v>0</v>
      </c>
      <c r="F14" s="27">
        <f t="shared" si="3"/>
        <v>0</v>
      </c>
      <c r="G14" s="33">
        <v>0</v>
      </c>
      <c r="H14" s="33">
        <v>0</v>
      </c>
      <c r="I14" s="33"/>
      <c r="J14" s="16">
        <f t="shared" si="4"/>
        <v>0</v>
      </c>
      <c r="K14" s="16">
        <f t="shared" si="0"/>
        <v>0</v>
      </c>
      <c r="L14" s="16">
        <f t="shared" si="1"/>
        <v>0</v>
      </c>
      <c r="M14" s="21">
        <f t="shared" si="5"/>
        <v>0</v>
      </c>
      <c r="N14" s="21">
        <f t="shared" si="6"/>
        <v>0</v>
      </c>
    </row>
    <row r="15" spans="2:14" ht="20.100000000000001" customHeight="1" x14ac:dyDescent="0.25">
      <c r="B15" s="7" t="s">
        <v>77</v>
      </c>
      <c r="C15" s="10">
        <v>0</v>
      </c>
      <c r="D15" s="10">
        <v>0</v>
      </c>
      <c r="E15" s="27">
        <f t="shared" si="2"/>
        <v>0</v>
      </c>
      <c r="F15" s="27">
        <f t="shared" si="3"/>
        <v>0</v>
      </c>
      <c r="G15" s="33">
        <v>0</v>
      </c>
      <c r="H15" s="33">
        <v>0</v>
      </c>
      <c r="I15" s="33"/>
      <c r="J15" s="16">
        <f t="shared" si="4"/>
        <v>0</v>
      </c>
      <c r="K15" s="16">
        <f t="shared" si="0"/>
        <v>0</v>
      </c>
      <c r="L15" s="16">
        <f t="shared" si="1"/>
        <v>0</v>
      </c>
      <c r="M15" s="21">
        <f t="shared" si="5"/>
        <v>0</v>
      </c>
      <c r="N15" s="21">
        <f t="shared" si="6"/>
        <v>0</v>
      </c>
    </row>
    <row r="16" spans="2:14" ht="20.100000000000001" customHeight="1" x14ac:dyDescent="0.25">
      <c r="B16" s="7" t="s">
        <v>78</v>
      </c>
      <c r="C16" s="10">
        <v>0</v>
      </c>
      <c r="D16" s="10">
        <v>0</v>
      </c>
      <c r="E16" s="27">
        <f t="shared" si="2"/>
        <v>0</v>
      </c>
      <c r="F16" s="27">
        <f t="shared" si="3"/>
        <v>0</v>
      </c>
      <c r="G16" s="33">
        <v>0</v>
      </c>
      <c r="H16" s="33">
        <v>0</v>
      </c>
      <c r="I16" s="33"/>
      <c r="J16" s="16">
        <f t="shared" si="4"/>
        <v>0</v>
      </c>
      <c r="K16" s="16">
        <f t="shared" si="0"/>
        <v>0</v>
      </c>
      <c r="L16" s="16">
        <f t="shared" si="1"/>
        <v>0</v>
      </c>
      <c r="M16" s="21">
        <f t="shared" si="5"/>
        <v>0</v>
      </c>
      <c r="N16" s="21">
        <f t="shared" si="6"/>
        <v>0</v>
      </c>
    </row>
    <row r="17" spans="2:14" ht="20.100000000000001" customHeight="1" x14ac:dyDescent="0.25">
      <c r="B17" s="7" t="s">
        <v>79</v>
      </c>
      <c r="C17" s="10">
        <v>0</v>
      </c>
      <c r="D17" s="10">
        <v>0</v>
      </c>
      <c r="E17" s="27">
        <f t="shared" si="2"/>
        <v>0</v>
      </c>
      <c r="F17" s="27">
        <f t="shared" si="3"/>
        <v>0</v>
      </c>
      <c r="G17" s="33">
        <v>0</v>
      </c>
      <c r="H17" s="33">
        <v>0</v>
      </c>
      <c r="I17" s="33"/>
      <c r="J17" s="16">
        <f t="shared" si="4"/>
        <v>0</v>
      </c>
      <c r="K17" s="16">
        <f t="shared" si="0"/>
        <v>0</v>
      </c>
      <c r="L17" s="16">
        <f t="shared" si="1"/>
        <v>0</v>
      </c>
      <c r="M17" s="21">
        <f t="shared" si="5"/>
        <v>0</v>
      </c>
      <c r="N17" s="21">
        <f t="shared" si="6"/>
        <v>0</v>
      </c>
    </row>
    <row r="18" spans="2:14" ht="20.100000000000001" customHeight="1" x14ac:dyDescent="0.25">
      <c r="B18" s="7" t="s">
        <v>80</v>
      </c>
      <c r="C18" s="10">
        <v>0</v>
      </c>
      <c r="D18" s="10">
        <v>0</v>
      </c>
      <c r="E18" s="27">
        <f t="shared" si="2"/>
        <v>0</v>
      </c>
      <c r="F18" s="27">
        <f t="shared" si="3"/>
        <v>0</v>
      </c>
      <c r="G18" s="33">
        <v>0</v>
      </c>
      <c r="H18" s="33">
        <v>0</v>
      </c>
      <c r="I18" s="33"/>
      <c r="J18" s="16">
        <f t="shared" si="4"/>
        <v>0</v>
      </c>
      <c r="K18" s="16">
        <f t="shared" si="0"/>
        <v>0</v>
      </c>
      <c r="L18" s="16">
        <f t="shared" si="1"/>
        <v>0</v>
      </c>
      <c r="M18" s="21">
        <f t="shared" si="5"/>
        <v>0</v>
      </c>
      <c r="N18" s="21">
        <f t="shared" si="6"/>
        <v>0</v>
      </c>
    </row>
    <row r="19" spans="2:14" ht="20.100000000000001" customHeight="1" x14ac:dyDescent="0.25">
      <c r="B19" s="7" t="s">
        <v>81</v>
      </c>
      <c r="C19" s="10">
        <v>0</v>
      </c>
      <c r="D19" s="10">
        <v>0</v>
      </c>
      <c r="E19" s="27">
        <f t="shared" si="2"/>
        <v>0</v>
      </c>
      <c r="F19" s="27">
        <f t="shared" si="3"/>
        <v>0</v>
      </c>
      <c r="G19" s="33">
        <v>0</v>
      </c>
      <c r="H19" s="33">
        <v>0</v>
      </c>
      <c r="I19" s="33"/>
      <c r="J19" s="16">
        <f t="shared" si="4"/>
        <v>0</v>
      </c>
      <c r="K19" s="16">
        <f t="shared" si="0"/>
        <v>0</v>
      </c>
      <c r="L19" s="16">
        <f t="shared" si="1"/>
        <v>0</v>
      </c>
      <c r="M19" s="21">
        <f t="shared" si="5"/>
        <v>0</v>
      </c>
      <c r="N19" s="21">
        <f t="shared" si="6"/>
        <v>0</v>
      </c>
    </row>
    <row r="20" spans="2:14" ht="20.100000000000001" customHeight="1" x14ac:dyDescent="0.25">
      <c r="B20" s="7" t="s">
        <v>82</v>
      </c>
      <c r="C20" s="10">
        <v>0</v>
      </c>
      <c r="D20" s="10">
        <v>0</v>
      </c>
      <c r="E20" s="27">
        <f t="shared" si="2"/>
        <v>0</v>
      </c>
      <c r="F20" s="27">
        <f t="shared" si="3"/>
        <v>0</v>
      </c>
      <c r="G20" s="33">
        <v>0</v>
      </c>
      <c r="H20" s="33">
        <v>0</v>
      </c>
      <c r="I20" s="33"/>
      <c r="J20" s="16">
        <f t="shared" si="4"/>
        <v>0</v>
      </c>
      <c r="K20" s="16">
        <f t="shared" si="0"/>
        <v>0</v>
      </c>
      <c r="L20" s="16">
        <f t="shared" si="1"/>
        <v>0</v>
      </c>
      <c r="M20" s="21">
        <f t="shared" si="5"/>
        <v>0</v>
      </c>
      <c r="N20" s="21">
        <f t="shared" si="6"/>
        <v>0</v>
      </c>
    </row>
    <row r="21" spans="2:14" ht="20.100000000000001" customHeight="1" x14ac:dyDescent="0.25">
      <c r="B21" s="7" t="s">
        <v>83</v>
      </c>
      <c r="C21" s="10">
        <v>0</v>
      </c>
      <c r="D21" s="10">
        <v>0</v>
      </c>
      <c r="E21" s="27">
        <f t="shared" si="2"/>
        <v>0</v>
      </c>
      <c r="F21" s="27">
        <f t="shared" si="3"/>
        <v>0</v>
      </c>
      <c r="G21" s="33">
        <v>0</v>
      </c>
      <c r="H21" s="33">
        <v>0</v>
      </c>
      <c r="I21" s="33"/>
      <c r="J21" s="16">
        <f t="shared" si="4"/>
        <v>0</v>
      </c>
      <c r="K21" s="16">
        <f t="shared" si="0"/>
        <v>0</v>
      </c>
      <c r="L21" s="16">
        <f t="shared" si="1"/>
        <v>0</v>
      </c>
      <c r="M21" s="21">
        <f t="shared" si="5"/>
        <v>0</v>
      </c>
      <c r="N21" s="21">
        <f t="shared" si="6"/>
        <v>0</v>
      </c>
    </row>
    <row r="22" spans="2:14" ht="20.100000000000001" customHeight="1" x14ac:dyDescent="0.25">
      <c r="B22" s="7" t="s">
        <v>84</v>
      </c>
      <c r="C22" s="10">
        <v>0</v>
      </c>
      <c r="D22" s="10">
        <v>0</v>
      </c>
      <c r="E22" s="27">
        <f t="shared" si="2"/>
        <v>0</v>
      </c>
      <c r="F22" s="27">
        <f t="shared" si="3"/>
        <v>0</v>
      </c>
      <c r="G22" s="33">
        <v>0</v>
      </c>
      <c r="H22" s="33">
        <v>0</v>
      </c>
      <c r="I22" s="33"/>
      <c r="J22" s="16">
        <f t="shared" si="4"/>
        <v>0</v>
      </c>
      <c r="K22" s="16">
        <f t="shared" si="0"/>
        <v>0</v>
      </c>
      <c r="L22" s="16">
        <f t="shared" si="1"/>
        <v>0</v>
      </c>
      <c r="M22" s="21">
        <f t="shared" si="5"/>
        <v>0</v>
      </c>
      <c r="N22" s="21">
        <f t="shared" si="6"/>
        <v>0</v>
      </c>
    </row>
    <row r="23" spans="2:14" ht="20.100000000000001" customHeight="1" x14ac:dyDescent="0.25">
      <c r="B23" s="7" t="s">
        <v>85</v>
      </c>
      <c r="C23" s="10">
        <v>0</v>
      </c>
      <c r="D23" s="10">
        <v>0</v>
      </c>
      <c r="E23" s="27">
        <f t="shared" si="2"/>
        <v>0</v>
      </c>
      <c r="F23" s="27">
        <f t="shared" si="3"/>
        <v>0</v>
      </c>
      <c r="G23" s="33">
        <v>0</v>
      </c>
      <c r="H23" s="33">
        <v>0</v>
      </c>
      <c r="I23" s="33"/>
      <c r="J23" s="16">
        <f t="shared" si="4"/>
        <v>0</v>
      </c>
      <c r="K23" s="16">
        <f t="shared" si="0"/>
        <v>0</v>
      </c>
      <c r="L23" s="16">
        <f t="shared" si="1"/>
        <v>0</v>
      </c>
      <c r="M23" s="21">
        <f t="shared" si="5"/>
        <v>0</v>
      </c>
      <c r="N23" s="21">
        <f t="shared" si="6"/>
        <v>0</v>
      </c>
    </row>
    <row r="24" spans="2:14" ht="20.100000000000001" customHeight="1" x14ac:dyDescent="0.25">
      <c r="B24" s="7" t="s">
        <v>86</v>
      </c>
      <c r="C24" s="10">
        <v>0</v>
      </c>
      <c r="D24" s="10">
        <v>0</v>
      </c>
      <c r="E24" s="27">
        <f t="shared" si="2"/>
        <v>0</v>
      </c>
      <c r="F24" s="27">
        <f t="shared" si="3"/>
        <v>0</v>
      </c>
      <c r="G24" s="33">
        <v>0</v>
      </c>
      <c r="H24" s="33">
        <v>0</v>
      </c>
      <c r="I24" s="33"/>
      <c r="J24" s="16">
        <f t="shared" si="4"/>
        <v>0</v>
      </c>
      <c r="K24" s="16">
        <f t="shared" si="0"/>
        <v>0</v>
      </c>
      <c r="L24" s="16">
        <f t="shared" si="1"/>
        <v>0</v>
      </c>
      <c r="M24" s="21">
        <f t="shared" si="5"/>
        <v>0</v>
      </c>
      <c r="N24" s="21">
        <f t="shared" si="6"/>
        <v>0</v>
      </c>
    </row>
    <row r="25" spans="2:14" ht="20.100000000000001" customHeight="1" x14ac:dyDescent="0.25">
      <c r="B25" s="7" t="s">
        <v>87</v>
      </c>
      <c r="C25" s="10">
        <v>0</v>
      </c>
      <c r="D25" s="10">
        <v>0</v>
      </c>
      <c r="E25" s="27">
        <f t="shared" si="2"/>
        <v>0</v>
      </c>
      <c r="F25" s="27">
        <f t="shared" si="3"/>
        <v>0</v>
      </c>
      <c r="G25" s="33">
        <v>0</v>
      </c>
      <c r="H25" s="33">
        <v>0</v>
      </c>
      <c r="I25" s="33"/>
      <c r="J25" s="16">
        <f t="shared" si="4"/>
        <v>0</v>
      </c>
      <c r="K25" s="16">
        <f t="shared" si="0"/>
        <v>0</v>
      </c>
      <c r="L25" s="16">
        <f t="shared" si="1"/>
        <v>0</v>
      </c>
      <c r="M25" s="21">
        <f t="shared" si="5"/>
        <v>0</v>
      </c>
      <c r="N25" s="21">
        <f t="shared" si="6"/>
        <v>0</v>
      </c>
    </row>
    <row r="26" spans="2:14" ht="20.100000000000001" customHeight="1" x14ac:dyDescent="0.25">
      <c r="B26" s="7" t="s">
        <v>88</v>
      </c>
      <c r="C26" s="10">
        <v>0</v>
      </c>
      <c r="D26" s="10">
        <v>0</v>
      </c>
      <c r="E26" s="27">
        <f t="shared" si="2"/>
        <v>0</v>
      </c>
      <c r="F26" s="27">
        <f t="shared" si="3"/>
        <v>0</v>
      </c>
      <c r="G26" s="33">
        <v>0</v>
      </c>
      <c r="H26" s="33">
        <v>0</v>
      </c>
      <c r="I26" s="33"/>
      <c r="J26" s="16">
        <f t="shared" si="4"/>
        <v>0</v>
      </c>
      <c r="K26" s="16">
        <f t="shared" si="0"/>
        <v>0</v>
      </c>
      <c r="L26" s="16">
        <f t="shared" si="1"/>
        <v>0</v>
      </c>
      <c r="M26" s="21">
        <f t="shared" si="5"/>
        <v>0</v>
      </c>
      <c r="N26" s="21">
        <f t="shared" si="6"/>
        <v>0</v>
      </c>
    </row>
    <row r="27" spans="2:14" ht="20.100000000000001" customHeight="1" x14ac:dyDescent="0.25">
      <c r="B27" s="7" t="s">
        <v>89</v>
      </c>
      <c r="C27" s="10">
        <v>0</v>
      </c>
      <c r="D27" s="10">
        <v>0</v>
      </c>
      <c r="E27" s="27">
        <f t="shared" si="2"/>
        <v>0</v>
      </c>
      <c r="F27" s="27">
        <f t="shared" si="3"/>
        <v>0</v>
      </c>
      <c r="G27" s="33">
        <v>0</v>
      </c>
      <c r="H27" s="33">
        <v>0</v>
      </c>
      <c r="I27" s="33"/>
      <c r="J27" s="16">
        <f t="shared" si="4"/>
        <v>0</v>
      </c>
      <c r="K27" s="16">
        <f t="shared" si="0"/>
        <v>0</v>
      </c>
      <c r="L27" s="16">
        <f t="shared" si="1"/>
        <v>0</v>
      </c>
      <c r="M27" s="21">
        <f t="shared" si="5"/>
        <v>0</v>
      </c>
      <c r="N27" s="21">
        <f t="shared" si="6"/>
        <v>0</v>
      </c>
    </row>
    <row r="28" spans="2:14" ht="20.100000000000001" customHeight="1" x14ac:dyDescent="0.25">
      <c r="B28" s="7" t="s">
        <v>90</v>
      </c>
      <c r="C28" s="10">
        <v>0</v>
      </c>
      <c r="D28" s="10">
        <v>0</v>
      </c>
      <c r="E28" s="27">
        <f t="shared" si="2"/>
        <v>0</v>
      </c>
      <c r="F28" s="27">
        <f t="shared" si="3"/>
        <v>0</v>
      </c>
      <c r="G28" s="33">
        <v>0</v>
      </c>
      <c r="H28" s="33">
        <v>0</v>
      </c>
      <c r="I28" s="33"/>
      <c r="J28" s="16">
        <f t="shared" si="4"/>
        <v>0</v>
      </c>
      <c r="K28" s="16">
        <f t="shared" si="0"/>
        <v>0</v>
      </c>
      <c r="L28" s="16">
        <f t="shared" si="1"/>
        <v>0</v>
      </c>
      <c r="M28" s="21">
        <f t="shared" si="5"/>
        <v>0</v>
      </c>
      <c r="N28" s="21">
        <f t="shared" si="6"/>
        <v>0</v>
      </c>
    </row>
    <row r="29" spans="2:14" ht="20.100000000000001" customHeight="1" x14ac:dyDescent="0.25">
      <c r="B29" s="7" t="s">
        <v>91</v>
      </c>
      <c r="C29" s="10">
        <v>0</v>
      </c>
      <c r="D29" s="10">
        <v>0</v>
      </c>
      <c r="E29" s="27">
        <f t="shared" si="2"/>
        <v>0</v>
      </c>
      <c r="F29" s="27">
        <f t="shared" si="3"/>
        <v>0</v>
      </c>
      <c r="G29" s="33">
        <v>0</v>
      </c>
      <c r="H29" s="33">
        <v>0</v>
      </c>
      <c r="I29" s="33"/>
      <c r="J29" s="16">
        <f t="shared" si="4"/>
        <v>0</v>
      </c>
      <c r="K29" s="16">
        <f t="shared" si="0"/>
        <v>0</v>
      </c>
      <c r="L29" s="16">
        <f t="shared" si="1"/>
        <v>0</v>
      </c>
      <c r="M29" s="21">
        <f t="shared" si="5"/>
        <v>0</v>
      </c>
      <c r="N29" s="21">
        <f t="shared" si="6"/>
        <v>0</v>
      </c>
    </row>
    <row r="30" spans="2:14" ht="20.100000000000001" customHeight="1" x14ac:dyDescent="0.25">
      <c r="B30" s="7" t="s">
        <v>92</v>
      </c>
      <c r="C30" s="10">
        <v>0</v>
      </c>
      <c r="D30" s="10">
        <v>0</v>
      </c>
      <c r="E30" s="27">
        <f t="shared" si="2"/>
        <v>0</v>
      </c>
      <c r="F30" s="27">
        <f t="shared" si="3"/>
        <v>0</v>
      </c>
      <c r="G30" s="33">
        <v>0</v>
      </c>
      <c r="H30" s="33">
        <v>0</v>
      </c>
      <c r="I30" s="33"/>
      <c r="J30" s="16">
        <f t="shared" si="4"/>
        <v>0</v>
      </c>
      <c r="K30" s="16">
        <f t="shared" si="0"/>
        <v>0</v>
      </c>
      <c r="L30" s="16">
        <f t="shared" si="1"/>
        <v>0</v>
      </c>
      <c r="M30" s="21">
        <f t="shared" si="5"/>
        <v>0</v>
      </c>
      <c r="N30" s="21">
        <f t="shared" si="6"/>
        <v>0</v>
      </c>
    </row>
    <row r="31" spans="2:14" ht="20.100000000000001" customHeight="1" x14ac:dyDescent="0.25">
      <c r="B31" s="7" t="s">
        <v>93</v>
      </c>
      <c r="C31" s="10">
        <v>0</v>
      </c>
      <c r="D31" s="10">
        <v>0</v>
      </c>
      <c r="E31" s="27">
        <f t="shared" si="2"/>
        <v>0</v>
      </c>
      <c r="F31" s="27">
        <f t="shared" si="3"/>
        <v>0</v>
      </c>
      <c r="G31" s="33">
        <v>0</v>
      </c>
      <c r="H31" s="33">
        <v>0</v>
      </c>
      <c r="I31" s="33"/>
      <c r="J31" s="16">
        <f t="shared" ref="J31:J36" si="7">IF(ISERROR(+G31/E31)=TRUE,0,++G31/E31)</f>
        <v>0</v>
      </c>
      <c r="K31" s="16">
        <f t="shared" ref="K31:K36" si="8">IF(ISERROR(+H31/E31)=TRUE,0,++H31/E31)</f>
        <v>0</v>
      </c>
      <c r="L31" s="16">
        <f t="shared" ref="L31:L36" si="9">IF(ISERROR(+I31/E31)=TRUE,0,++I31/E31)</f>
        <v>0</v>
      </c>
      <c r="M31" s="21">
        <f t="shared" ref="M31:M36" si="10">IF(ISERROR(+E31-G31)=TRUE,0,++E31-G31)</f>
        <v>0</v>
      </c>
      <c r="N31" s="21">
        <f t="shared" ref="N31:N36" si="11">IF(ISERROR(+E31-F31)=TRUE,0,++E31-F31)</f>
        <v>0</v>
      </c>
    </row>
    <row r="32" spans="2:14" ht="20.100000000000001" customHeight="1" x14ac:dyDescent="0.25">
      <c r="B32" s="7" t="s">
        <v>94</v>
      </c>
      <c r="C32" s="10">
        <v>0</v>
      </c>
      <c r="D32" s="10">
        <v>0</v>
      </c>
      <c r="E32" s="27">
        <f t="shared" si="2"/>
        <v>0</v>
      </c>
      <c r="F32" s="27">
        <f t="shared" si="3"/>
        <v>0</v>
      </c>
      <c r="G32" s="33">
        <v>0</v>
      </c>
      <c r="H32" s="33">
        <v>0</v>
      </c>
      <c r="I32" s="33"/>
      <c r="J32" s="16">
        <f t="shared" si="7"/>
        <v>0</v>
      </c>
      <c r="K32" s="16">
        <f t="shared" si="8"/>
        <v>0</v>
      </c>
      <c r="L32" s="16">
        <f t="shared" si="9"/>
        <v>0</v>
      </c>
      <c r="M32" s="21">
        <f t="shared" si="10"/>
        <v>0</v>
      </c>
      <c r="N32" s="21">
        <f t="shared" si="11"/>
        <v>0</v>
      </c>
    </row>
    <row r="33" spans="2:14" ht="20.100000000000001" customHeight="1" x14ac:dyDescent="0.25">
      <c r="B33" s="7" t="s">
        <v>95</v>
      </c>
      <c r="C33" s="10">
        <v>0</v>
      </c>
      <c r="D33" s="10">
        <v>0</v>
      </c>
      <c r="E33" s="27">
        <f t="shared" si="2"/>
        <v>0</v>
      </c>
      <c r="F33" s="27">
        <f t="shared" si="3"/>
        <v>0</v>
      </c>
      <c r="G33" s="33">
        <v>0</v>
      </c>
      <c r="H33" s="33">
        <v>0</v>
      </c>
      <c r="I33" s="33"/>
      <c r="J33" s="16">
        <f t="shared" si="7"/>
        <v>0</v>
      </c>
      <c r="K33" s="16">
        <f t="shared" si="8"/>
        <v>0</v>
      </c>
      <c r="L33" s="16">
        <f t="shared" si="9"/>
        <v>0</v>
      </c>
      <c r="M33" s="21">
        <f t="shared" si="10"/>
        <v>0</v>
      </c>
      <c r="N33" s="21">
        <f t="shared" si="11"/>
        <v>0</v>
      </c>
    </row>
    <row r="34" spans="2:14" ht="20.100000000000001" customHeight="1" x14ac:dyDescent="0.25">
      <c r="B34" s="7" t="s">
        <v>96</v>
      </c>
      <c r="C34" s="10">
        <v>0</v>
      </c>
      <c r="D34" s="10">
        <v>0</v>
      </c>
      <c r="E34" s="27">
        <f t="shared" si="2"/>
        <v>0</v>
      </c>
      <c r="F34" s="27">
        <f t="shared" si="3"/>
        <v>0</v>
      </c>
      <c r="G34" s="33">
        <v>0</v>
      </c>
      <c r="H34" s="33">
        <v>0</v>
      </c>
      <c r="I34" s="33"/>
      <c r="J34" s="16">
        <f t="shared" si="7"/>
        <v>0</v>
      </c>
      <c r="K34" s="16">
        <f t="shared" si="8"/>
        <v>0</v>
      </c>
      <c r="L34" s="16">
        <f t="shared" si="9"/>
        <v>0</v>
      </c>
      <c r="M34" s="21">
        <f t="shared" si="10"/>
        <v>0</v>
      </c>
      <c r="N34" s="21">
        <f t="shared" si="11"/>
        <v>0</v>
      </c>
    </row>
    <row r="35" spans="2:14" ht="20.100000000000001" customHeight="1" x14ac:dyDescent="0.25">
      <c r="B35" s="7" t="s">
        <v>97</v>
      </c>
      <c r="C35" s="10">
        <v>0</v>
      </c>
      <c r="D35" s="10">
        <v>0</v>
      </c>
      <c r="E35" s="27">
        <f t="shared" si="2"/>
        <v>0</v>
      </c>
      <c r="F35" s="27">
        <f t="shared" si="3"/>
        <v>0</v>
      </c>
      <c r="G35" s="33">
        <v>0</v>
      </c>
      <c r="H35" s="33">
        <v>0</v>
      </c>
      <c r="I35" s="33"/>
      <c r="J35" s="16">
        <f t="shared" si="7"/>
        <v>0</v>
      </c>
      <c r="K35" s="16">
        <f t="shared" si="8"/>
        <v>0</v>
      </c>
      <c r="L35" s="16">
        <f t="shared" si="9"/>
        <v>0</v>
      </c>
      <c r="M35" s="21">
        <f t="shared" si="10"/>
        <v>0</v>
      </c>
      <c r="N35" s="21">
        <f t="shared" si="11"/>
        <v>0</v>
      </c>
    </row>
    <row r="36" spans="2:14" ht="20.100000000000001" customHeight="1" x14ac:dyDescent="0.25">
      <c r="B36" s="7" t="s">
        <v>98</v>
      </c>
      <c r="C36" s="10">
        <v>0</v>
      </c>
      <c r="D36" s="10">
        <v>0</v>
      </c>
      <c r="E36" s="27">
        <f t="shared" si="2"/>
        <v>0</v>
      </c>
      <c r="F36" s="27">
        <f t="shared" si="3"/>
        <v>0</v>
      </c>
      <c r="G36" s="33">
        <v>0</v>
      </c>
      <c r="H36" s="33">
        <v>0</v>
      </c>
      <c r="I36" s="33"/>
      <c r="J36" s="16">
        <f t="shared" si="7"/>
        <v>0</v>
      </c>
      <c r="K36" s="16">
        <f t="shared" si="8"/>
        <v>0</v>
      </c>
      <c r="L36" s="16">
        <f t="shared" si="9"/>
        <v>0</v>
      </c>
      <c r="M36" s="21">
        <f t="shared" si="10"/>
        <v>0</v>
      </c>
      <c r="N36" s="21">
        <f t="shared" si="11"/>
        <v>0</v>
      </c>
    </row>
    <row r="37" spans="2:14" ht="20.100000000000001" customHeight="1" x14ac:dyDescent="0.25">
      <c r="B37" s="7" t="s">
        <v>99</v>
      </c>
      <c r="C37" s="10">
        <v>0</v>
      </c>
      <c r="D37" s="10">
        <v>0</v>
      </c>
      <c r="E37" s="27">
        <f t="shared" si="2"/>
        <v>0</v>
      </c>
      <c r="F37" s="27">
        <f t="shared" si="3"/>
        <v>0</v>
      </c>
      <c r="G37" s="33">
        <v>0</v>
      </c>
      <c r="H37" s="33">
        <v>0</v>
      </c>
      <c r="I37" s="33"/>
      <c r="J37" s="16">
        <f t="shared" si="4"/>
        <v>0</v>
      </c>
      <c r="K37" s="16">
        <f t="shared" si="0"/>
        <v>0</v>
      </c>
      <c r="L37" s="16">
        <f t="shared" si="1"/>
        <v>0</v>
      </c>
      <c r="M37" s="21">
        <f t="shared" si="5"/>
        <v>0</v>
      </c>
      <c r="N37" s="21">
        <f t="shared" si="6"/>
        <v>0</v>
      </c>
    </row>
    <row r="38" spans="2:14" ht="20.100000000000001" customHeight="1" x14ac:dyDescent="0.25">
      <c r="B38" s="7" t="s">
        <v>100</v>
      </c>
      <c r="C38" s="10">
        <v>16066664</v>
      </c>
      <c r="D38" s="10">
        <v>16066664</v>
      </c>
      <c r="E38" s="27">
        <f t="shared" si="2"/>
        <v>15263330.799999999</v>
      </c>
      <c r="F38" s="27">
        <f t="shared" si="3"/>
        <v>13736997.719999999</v>
      </c>
      <c r="G38" s="33">
        <v>0</v>
      </c>
      <c r="H38" s="33">
        <v>10296616</v>
      </c>
      <c r="I38" s="33"/>
      <c r="J38" s="16">
        <f t="shared" si="4"/>
        <v>0</v>
      </c>
      <c r="K38" s="16">
        <f t="shared" si="0"/>
        <v>0.6745982338271802</v>
      </c>
      <c r="L38" s="16">
        <f t="shared" si="1"/>
        <v>0</v>
      </c>
      <c r="M38" s="21">
        <f t="shared" si="5"/>
        <v>15263330.799999999</v>
      </c>
      <c r="N38" s="21">
        <f t="shared" si="6"/>
        <v>1526333.08</v>
      </c>
    </row>
    <row r="39" spans="2:14" ht="20.100000000000001" customHeight="1" x14ac:dyDescent="0.25">
      <c r="B39" s="7" t="s">
        <v>101</v>
      </c>
      <c r="C39" s="10">
        <v>0</v>
      </c>
      <c r="D39" s="10">
        <v>0</v>
      </c>
      <c r="E39" s="27">
        <f t="shared" si="2"/>
        <v>0</v>
      </c>
      <c r="F39" s="27">
        <f t="shared" si="3"/>
        <v>0</v>
      </c>
      <c r="G39" s="33">
        <v>0</v>
      </c>
      <c r="H39" s="33">
        <v>0</v>
      </c>
      <c r="I39" s="33"/>
      <c r="J39" s="16">
        <f t="shared" si="4"/>
        <v>0</v>
      </c>
      <c r="K39" s="16">
        <f t="shared" si="0"/>
        <v>0</v>
      </c>
      <c r="L39" s="16">
        <f t="shared" si="1"/>
        <v>0</v>
      </c>
      <c r="M39" s="21">
        <f t="shared" si="5"/>
        <v>0</v>
      </c>
      <c r="N39" s="21">
        <f t="shared" si="6"/>
        <v>0</v>
      </c>
    </row>
    <row r="40" spans="2:14" ht="20.100000000000001" customHeight="1" x14ac:dyDescent="0.25">
      <c r="B40" s="7" t="s">
        <v>103</v>
      </c>
      <c r="C40" s="10">
        <v>0</v>
      </c>
      <c r="D40" s="10">
        <v>0</v>
      </c>
      <c r="E40" s="27">
        <f t="shared" si="2"/>
        <v>0</v>
      </c>
      <c r="F40" s="27">
        <f t="shared" si="3"/>
        <v>0</v>
      </c>
      <c r="G40" s="33">
        <v>0</v>
      </c>
      <c r="H40" s="33">
        <v>0</v>
      </c>
      <c r="I40" s="33"/>
      <c r="J40" s="16">
        <f t="shared" ref="J40" si="12">IF(ISERROR(+G40/E40)=TRUE,0,++G40/E40)</f>
        <v>0</v>
      </c>
      <c r="K40" s="16">
        <f t="shared" ref="K40" si="13">IF(ISERROR(+H40/E40)=TRUE,0,++H40/E40)</f>
        <v>0</v>
      </c>
      <c r="L40" s="16">
        <f t="shared" ref="L40" si="14">IF(ISERROR(+I40/E40)=TRUE,0,++I40/E40)</f>
        <v>0</v>
      </c>
      <c r="M40" s="21">
        <f t="shared" ref="M40" si="15">IF(ISERROR(+E40-G40)=TRUE,0,++E40-G40)</f>
        <v>0</v>
      </c>
      <c r="N40" s="21">
        <f t="shared" ref="N40" si="16">IF(ISERROR(+E40-F40)=TRUE,0,++E40-F40)</f>
        <v>0</v>
      </c>
    </row>
    <row r="41" spans="2:14" ht="20.100000000000001" customHeight="1" x14ac:dyDescent="0.25">
      <c r="B41" s="8" t="s">
        <v>104</v>
      </c>
      <c r="C41" s="11">
        <v>0</v>
      </c>
      <c r="D41" s="11">
        <v>0</v>
      </c>
      <c r="E41" s="28">
        <f t="shared" si="2"/>
        <v>0</v>
      </c>
      <c r="F41" s="28">
        <f t="shared" si="3"/>
        <v>0</v>
      </c>
      <c r="G41" s="35">
        <v>0</v>
      </c>
      <c r="H41" s="35">
        <v>0</v>
      </c>
      <c r="I41" s="35"/>
      <c r="J41" s="19">
        <f t="shared" si="4"/>
        <v>0</v>
      </c>
      <c r="K41" s="19">
        <f t="shared" si="0"/>
        <v>0</v>
      </c>
      <c r="L41" s="17">
        <f t="shared" si="1"/>
        <v>0</v>
      </c>
      <c r="M41" s="22">
        <f t="shared" si="5"/>
        <v>0</v>
      </c>
      <c r="N41" s="22">
        <f t="shared" si="6"/>
        <v>0</v>
      </c>
    </row>
    <row r="42" spans="2:14" ht="23.25" customHeight="1" x14ac:dyDescent="0.25">
      <c r="B42" s="13" t="s">
        <v>39</v>
      </c>
      <c r="C42" s="13">
        <f t="shared" ref="C42:I42" si="17">SUM(C10:C41)</f>
        <v>16066664</v>
      </c>
      <c r="D42" s="13">
        <f t="shared" si="17"/>
        <v>16066664</v>
      </c>
      <c r="E42" s="24">
        <f t="shared" si="17"/>
        <v>15263330.799999999</v>
      </c>
      <c r="F42" s="24">
        <f t="shared" si="17"/>
        <v>13736997.719999999</v>
      </c>
      <c r="G42" s="13">
        <f t="shared" si="17"/>
        <v>0</v>
      </c>
      <c r="H42" s="13">
        <f t="shared" si="17"/>
        <v>10296616</v>
      </c>
      <c r="I42" s="13">
        <f t="shared" si="17"/>
        <v>0</v>
      </c>
      <c r="J42" s="18">
        <f t="shared" si="4"/>
        <v>0</v>
      </c>
      <c r="K42" s="18">
        <f t="shared" si="0"/>
        <v>0.6745982338271802</v>
      </c>
      <c r="L42" s="18">
        <f t="shared" si="1"/>
        <v>0</v>
      </c>
      <c r="M42" s="23">
        <f>SUM(M10:M41)</f>
        <v>15263330.799999999</v>
      </c>
      <c r="N42" s="23">
        <f t="shared" si="6"/>
        <v>1526333.08</v>
      </c>
    </row>
    <row r="44" spans="2:14" x14ac:dyDescent="0.2">
      <c r="B44" s="14" t="s">
        <v>106</v>
      </c>
    </row>
    <row r="46" spans="2:14" x14ac:dyDescent="0.25">
      <c r="B46" s="1" t="s">
        <v>67</v>
      </c>
    </row>
    <row r="47" spans="2:14" ht="6" customHeight="1" x14ac:dyDescent="0.25"/>
    <row r="48" spans="2:14" x14ac:dyDescent="0.25">
      <c r="B48" s="1" t="s">
        <v>68</v>
      </c>
    </row>
    <row r="49" spans="2:2" x14ac:dyDescent="0.25">
      <c r="B49" s="1" t="s">
        <v>69</v>
      </c>
    </row>
    <row r="50" spans="2:2" x14ac:dyDescent="0.25">
      <c r="B50" s="1" t="s">
        <v>70</v>
      </c>
    </row>
    <row r="51" spans="2:2" x14ac:dyDescent="0.25">
      <c r="B51" s="1" t="s">
        <v>71</v>
      </c>
    </row>
    <row r="53" spans="2:2" x14ac:dyDescent="0.25">
      <c r="B53" s="1" t="s">
        <v>107</v>
      </c>
    </row>
    <row r="54" spans="2:2" x14ac:dyDescent="0.25">
      <c r="B54" s="1" t="s">
        <v>102</v>
      </c>
    </row>
  </sheetData>
  <mergeCells count="13">
    <mergeCell ref="B2:N2"/>
    <mergeCell ref="B8:B9"/>
    <mergeCell ref="F8:F9"/>
    <mergeCell ref="G8:G9"/>
    <mergeCell ref="H8:H9"/>
    <mergeCell ref="E8:E9"/>
    <mergeCell ref="J7:L7"/>
    <mergeCell ref="J8:L8"/>
    <mergeCell ref="M8:M9"/>
    <mergeCell ref="N8:N9"/>
    <mergeCell ref="I8:I9"/>
    <mergeCell ref="C8:C9"/>
    <mergeCell ref="D8:D9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2:N5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35.85546875" style="1" customWidth="1"/>
    <col min="3" max="5" width="14.7109375" style="1" customWidth="1"/>
    <col min="6" max="6" width="15.7109375" style="1" customWidth="1"/>
    <col min="7" max="7" width="16.85546875" style="1" customWidth="1"/>
    <col min="8" max="9" width="15.7109375" style="1" customWidth="1"/>
    <col min="10" max="11" width="12.7109375" style="1" customWidth="1"/>
    <col min="12" max="12" width="12.7109375" style="12" customWidth="1"/>
    <col min="13" max="13" width="15.28515625" style="1" bestFit="1" customWidth="1"/>
    <col min="14" max="14" width="15" style="1" bestFit="1" customWidth="1"/>
    <col min="15" max="16384" width="11.42578125" style="1"/>
  </cols>
  <sheetData>
    <row r="2" spans="2:14" ht="15" customHeight="1" x14ac:dyDescent="0.25"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4" ht="15.75" customHeigh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2:14" ht="15" customHeigh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2:14" ht="1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2:14" ht="1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8" spans="2:14" ht="15.75" x14ac:dyDescent="0.25">
      <c r="B8" s="2" t="s">
        <v>52</v>
      </c>
    </row>
    <row r="9" spans="2:14" x14ac:dyDescent="0.2">
      <c r="B9" s="3" t="s">
        <v>2</v>
      </c>
    </row>
    <row r="11" spans="2:14" x14ac:dyDescent="0.25">
      <c r="B11" s="4"/>
      <c r="J11" s="37"/>
      <c r="K11" s="37"/>
      <c r="L11" s="37"/>
    </row>
    <row r="12" spans="2:14" s="5" customFormat="1" ht="15" customHeight="1" x14ac:dyDescent="0.25">
      <c r="B12" s="44" t="s">
        <v>1</v>
      </c>
      <c r="C12" s="48" t="s">
        <v>0</v>
      </c>
      <c r="D12" s="48"/>
      <c r="E12" s="38" t="s">
        <v>44</v>
      </c>
      <c r="F12" s="38" t="s">
        <v>45</v>
      </c>
      <c r="G12" s="38" t="s">
        <v>54</v>
      </c>
      <c r="H12" s="38" t="s">
        <v>55</v>
      </c>
      <c r="I12" s="38" t="s">
        <v>56</v>
      </c>
      <c r="J12" s="40" t="s">
        <v>43</v>
      </c>
      <c r="K12" s="40"/>
      <c r="L12" s="40"/>
      <c r="M12" s="38" t="s">
        <v>49</v>
      </c>
      <c r="N12" s="42" t="s">
        <v>50</v>
      </c>
    </row>
    <row r="13" spans="2:14" s="5" customFormat="1" ht="40.5" customHeight="1" x14ac:dyDescent="0.25">
      <c r="B13" s="45"/>
      <c r="C13" s="25" t="s">
        <v>38</v>
      </c>
      <c r="D13" s="25" t="s">
        <v>37</v>
      </c>
      <c r="E13" s="39"/>
      <c r="F13" s="39"/>
      <c r="G13" s="39"/>
      <c r="H13" s="39"/>
      <c r="I13" s="39"/>
      <c r="J13" s="25" t="s">
        <v>46</v>
      </c>
      <c r="K13" s="25" t="s">
        <v>47</v>
      </c>
      <c r="L13" s="26" t="s">
        <v>48</v>
      </c>
      <c r="M13" s="39"/>
      <c r="N13" s="43"/>
    </row>
    <row r="14" spans="2:14" ht="20.100000000000001" customHeight="1" x14ac:dyDescent="0.25">
      <c r="B14" s="30" t="s">
        <v>3</v>
      </c>
      <c r="C14" s="31">
        <v>0</v>
      </c>
      <c r="D14" s="31">
        <v>0</v>
      </c>
      <c r="E14" s="32">
        <v>0</v>
      </c>
      <c r="F14" s="32">
        <v>0</v>
      </c>
      <c r="G14" s="9">
        <v>0</v>
      </c>
      <c r="H14" s="9">
        <v>0</v>
      </c>
      <c r="I14" s="9">
        <v>0</v>
      </c>
      <c r="J14" s="15">
        <f>IF(ISERROR(+G14/E14)=TRUE,0,++G14/E14)</f>
        <v>0</v>
      </c>
      <c r="K14" s="15">
        <f t="shared" ref="K14:K49" si="0">IF(ISERROR(+H14/E14)=TRUE,0,++H14/E14)</f>
        <v>0</v>
      </c>
      <c r="L14" s="15">
        <f t="shared" ref="L14:L49" si="1">IF(ISERROR(+I14/E14)=TRUE,0,++I14/E14)</f>
        <v>0</v>
      </c>
      <c r="M14" s="20">
        <f>IF(ISERROR(+E14-G14)=TRUE,0,++E14-G14)</f>
        <v>0</v>
      </c>
      <c r="N14" s="20">
        <f>IF(ISERROR(+E14-F14)=TRUE,0,++E14-F14)</f>
        <v>0</v>
      </c>
    </row>
    <row r="15" spans="2:14" ht="20.100000000000001" customHeight="1" x14ac:dyDescent="0.25">
      <c r="B15" s="29" t="s">
        <v>4</v>
      </c>
      <c r="C15" s="33">
        <v>0</v>
      </c>
      <c r="D15" s="33">
        <v>0</v>
      </c>
      <c r="E15" s="27">
        <v>0</v>
      </c>
      <c r="F15" s="27">
        <v>0</v>
      </c>
      <c r="G15" s="10">
        <v>0</v>
      </c>
      <c r="H15" s="10">
        <v>0</v>
      </c>
      <c r="I15" s="10">
        <v>0</v>
      </c>
      <c r="J15" s="16">
        <f t="shared" ref="J15:J49" si="2">IF(ISERROR(+G15/E15)=TRUE,0,++G15/E15)</f>
        <v>0</v>
      </c>
      <c r="K15" s="16">
        <f t="shared" si="0"/>
        <v>0</v>
      </c>
      <c r="L15" s="16">
        <f t="shared" si="1"/>
        <v>0</v>
      </c>
      <c r="M15" s="21">
        <f t="shared" ref="M15:M48" si="3">IF(ISERROR(+E15-G15)=TRUE,0,++E15-G15)</f>
        <v>0</v>
      </c>
      <c r="N15" s="21">
        <f t="shared" ref="N15:N49" si="4">IF(ISERROR(+E15-F15)=TRUE,0,++E15-F15)</f>
        <v>0</v>
      </c>
    </row>
    <row r="16" spans="2:14" ht="20.100000000000001" customHeight="1" x14ac:dyDescent="0.25">
      <c r="B16" s="29" t="s">
        <v>53</v>
      </c>
      <c r="C16" s="33">
        <v>0</v>
      </c>
      <c r="D16" s="33">
        <v>0</v>
      </c>
      <c r="E16" s="27">
        <v>0</v>
      </c>
      <c r="F16" s="27">
        <v>0</v>
      </c>
      <c r="G16" s="10">
        <v>0</v>
      </c>
      <c r="H16" s="10">
        <v>0</v>
      </c>
      <c r="I16" s="10">
        <v>0</v>
      </c>
      <c r="J16" s="16">
        <f t="shared" si="2"/>
        <v>0</v>
      </c>
      <c r="K16" s="16">
        <f t="shared" si="0"/>
        <v>0</v>
      </c>
      <c r="L16" s="16">
        <f t="shared" si="1"/>
        <v>0</v>
      </c>
      <c r="M16" s="21">
        <f t="shared" si="3"/>
        <v>0</v>
      </c>
      <c r="N16" s="21">
        <f t="shared" si="4"/>
        <v>0</v>
      </c>
    </row>
    <row r="17" spans="2:14" ht="20.100000000000001" customHeight="1" x14ac:dyDescent="0.25">
      <c r="B17" s="29" t="s">
        <v>5</v>
      </c>
      <c r="C17" s="33">
        <v>0</v>
      </c>
      <c r="D17" s="33">
        <v>0</v>
      </c>
      <c r="E17" s="27">
        <v>0</v>
      </c>
      <c r="F17" s="27">
        <v>0</v>
      </c>
      <c r="G17" s="10">
        <v>0</v>
      </c>
      <c r="H17" s="10">
        <v>0</v>
      </c>
      <c r="I17" s="10">
        <v>0</v>
      </c>
      <c r="J17" s="16">
        <f t="shared" si="2"/>
        <v>0</v>
      </c>
      <c r="K17" s="16">
        <f t="shared" si="0"/>
        <v>0</v>
      </c>
      <c r="L17" s="16">
        <f t="shared" si="1"/>
        <v>0</v>
      </c>
      <c r="M17" s="21">
        <f t="shared" si="3"/>
        <v>0</v>
      </c>
      <c r="N17" s="21">
        <f t="shared" si="4"/>
        <v>0</v>
      </c>
    </row>
    <row r="18" spans="2:14" ht="20.100000000000001" customHeight="1" x14ac:dyDescent="0.25">
      <c r="B18" s="29" t="s">
        <v>6</v>
      </c>
      <c r="C18" s="33">
        <v>0</v>
      </c>
      <c r="D18" s="33">
        <v>0</v>
      </c>
      <c r="E18" s="27">
        <v>0</v>
      </c>
      <c r="F18" s="27">
        <v>0</v>
      </c>
      <c r="G18" s="10">
        <v>0</v>
      </c>
      <c r="H18" s="10">
        <v>0</v>
      </c>
      <c r="I18" s="10">
        <v>0</v>
      </c>
      <c r="J18" s="16">
        <f t="shared" si="2"/>
        <v>0</v>
      </c>
      <c r="K18" s="16">
        <f t="shared" si="0"/>
        <v>0</v>
      </c>
      <c r="L18" s="16">
        <f t="shared" si="1"/>
        <v>0</v>
      </c>
      <c r="M18" s="21">
        <f t="shared" si="3"/>
        <v>0</v>
      </c>
      <c r="N18" s="21">
        <f t="shared" si="4"/>
        <v>0</v>
      </c>
    </row>
    <row r="19" spans="2:14" ht="20.100000000000001" customHeight="1" x14ac:dyDescent="0.25">
      <c r="B19" s="29" t="s">
        <v>7</v>
      </c>
      <c r="C19" s="33">
        <v>0</v>
      </c>
      <c r="D19" s="33">
        <v>0</v>
      </c>
      <c r="E19" s="27">
        <v>0</v>
      </c>
      <c r="F19" s="27">
        <v>0</v>
      </c>
      <c r="G19" s="10">
        <v>0</v>
      </c>
      <c r="H19" s="10">
        <v>0</v>
      </c>
      <c r="I19" s="10">
        <v>0</v>
      </c>
      <c r="J19" s="16">
        <f t="shared" si="2"/>
        <v>0</v>
      </c>
      <c r="K19" s="16">
        <f t="shared" si="0"/>
        <v>0</v>
      </c>
      <c r="L19" s="16">
        <f t="shared" si="1"/>
        <v>0</v>
      </c>
      <c r="M19" s="21">
        <f t="shared" si="3"/>
        <v>0</v>
      </c>
      <c r="N19" s="21">
        <f t="shared" si="4"/>
        <v>0</v>
      </c>
    </row>
    <row r="20" spans="2:14" ht="20.100000000000001" customHeight="1" x14ac:dyDescent="0.25">
      <c r="B20" s="29" t="s">
        <v>8</v>
      </c>
      <c r="C20" s="33">
        <v>0</v>
      </c>
      <c r="D20" s="33">
        <v>0</v>
      </c>
      <c r="E20" s="27">
        <v>0</v>
      </c>
      <c r="F20" s="27">
        <v>0</v>
      </c>
      <c r="G20" s="10">
        <v>0</v>
      </c>
      <c r="H20" s="10">
        <v>0</v>
      </c>
      <c r="I20" s="10">
        <v>0</v>
      </c>
      <c r="J20" s="16">
        <f t="shared" si="2"/>
        <v>0</v>
      </c>
      <c r="K20" s="16">
        <f t="shared" si="0"/>
        <v>0</v>
      </c>
      <c r="L20" s="16">
        <f t="shared" si="1"/>
        <v>0</v>
      </c>
      <c r="M20" s="21">
        <f t="shared" si="3"/>
        <v>0</v>
      </c>
      <c r="N20" s="21">
        <f t="shared" si="4"/>
        <v>0</v>
      </c>
    </row>
    <row r="21" spans="2:14" ht="20.100000000000001" customHeight="1" x14ac:dyDescent="0.25">
      <c r="B21" s="29" t="s">
        <v>9</v>
      </c>
      <c r="C21" s="33">
        <v>0</v>
      </c>
      <c r="D21" s="33">
        <v>0</v>
      </c>
      <c r="E21" s="27">
        <v>0</v>
      </c>
      <c r="F21" s="27">
        <v>0</v>
      </c>
      <c r="G21" s="10">
        <v>0</v>
      </c>
      <c r="H21" s="10">
        <v>0</v>
      </c>
      <c r="I21" s="10">
        <v>0</v>
      </c>
      <c r="J21" s="16">
        <f t="shared" si="2"/>
        <v>0</v>
      </c>
      <c r="K21" s="16">
        <f t="shared" si="0"/>
        <v>0</v>
      </c>
      <c r="L21" s="16">
        <f t="shared" si="1"/>
        <v>0</v>
      </c>
      <c r="M21" s="21">
        <f t="shared" si="3"/>
        <v>0</v>
      </c>
      <c r="N21" s="21">
        <f t="shared" si="4"/>
        <v>0</v>
      </c>
    </row>
    <row r="22" spans="2:14" ht="20.100000000000001" customHeight="1" x14ac:dyDescent="0.25">
      <c r="B22" s="29" t="s">
        <v>10</v>
      </c>
      <c r="C22" s="33">
        <v>0</v>
      </c>
      <c r="D22" s="33">
        <v>0</v>
      </c>
      <c r="E22" s="27">
        <v>0</v>
      </c>
      <c r="F22" s="27">
        <v>0</v>
      </c>
      <c r="G22" s="10">
        <v>0</v>
      </c>
      <c r="H22" s="10">
        <v>0</v>
      </c>
      <c r="I22" s="10">
        <v>0</v>
      </c>
      <c r="J22" s="16">
        <f t="shared" si="2"/>
        <v>0</v>
      </c>
      <c r="K22" s="16">
        <f t="shared" si="0"/>
        <v>0</v>
      </c>
      <c r="L22" s="16">
        <f t="shared" si="1"/>
        <v>0</v>
      </c>
      <c r="M22" s="21">
        <f t="shared" si="3"/>
        <v>0</v>
      </c>
      <c r="N22" s="21">
        <f t="shared" si="4"/>
        <v>0</v>
      </c>
    </row>
    <row r="23" spans="2:14" ht="20.100000000000001" customHeight="1" x14ac:dyDescent="0.25">
      <c r="B23" s="29" t="s">
        <v>11</v>
      </c>
      <c r="C23" s="33">
        <v>0</v>
      </c>
      <c r="D23" s="33">
        <v>0</v>
      </c>
      <c r="E23" s="27">
        <v>0</v>
      </c>
      <c r="F23" s="27">
        <v>0</v>
      </c>
      <c r="G23" s="10">
        <v>0</v>
      </c>
      <c r="H23" s="10">
        <v>0</v>
      </c>
      <c r="I23" s="10">
        <v>0</v>
      </c>
      <c r="J23" s="16">
        <f t="shared" si="2"/>
        <v>0</v>
      </c>
      <c r="K23" s="16">
        <f t="shared" si="0"/>
        <v>0</v>
      </c>
      <c r="L23" s="16">
        <f t="shared" si="1"/>
        <v>0</v>
      </c>
      <c r="M23" s="21">
        <f t="shared" si="3"/>
        <v>0</v>
      </c>
      <c r="N23" s="21">
        <f t="shared" si="4"/>
        <v>0</v>
      </c>
    </row>
    <row r="24" spans="2:14" ht="20.100000000000001" customHeight="1" x14ac:dyDescent="0.25">
      <c r="B24" s="29" t="s">
        <v>12</v>
      </c>
      <c r="C24" s="33">
        <v>0</v>
      </c>
      <c r="D24" s="33">
        <v>0</v>
      </c>
      <c r="E24" s="27">
        <v>0</v>
      </c>
      <c r="F24" s="27">
        <v>0</v>
      </c>
      <c r="G24" s="10">
        <v>0</v>
      </c>
      <c r="H24" s="10">
        <v>0</v>
      </c>
      <c r="I24" s="10">
        <v>0</v>
      </c>
      <c r="J24" s="16">
        <f t="shared" si="2"/>
        <v>0</v>
      </c>
      <c r="K24" s="16">
        <f t="shared" si="0"/>
        <v>0</v>
      </c>
      <c r="L24" s="16">
        <f t="shared" si="1"/>
        <v>0</v>
      </c>
      <c r="M24" s="21">
        <f t="shared" si="3"/>
        <v>0</v>
      </c>
      <c r="N24" s="21">
        <f t="shared" si="4"/>
        <v>0</v>
      </c>
    </row>
    <row r="25" spans="2:14" ht="20.100000000000001" customHeight="1" x14ac:dyDescent="0.25">
      <c r="B25" s="29" t="s">
        <v>13</v>
      </c>
      <c r="C25" s="33">
        <v>0</v>
      </c>
      <c r="D25" s="33">
        <v>0</v>
      </c>
      <c r="E25" s="27">
        <v>0</v>
      </c>
      <c r="F25" s="27">
        <v>0</v>
      </c>
      <c r="G25" s="10">
        <v>0</v>
      </c>
      <c r="H25" s="10">
        <v>0</v>
      </c>
      <c r="I25" s="10">
        <v>0</v>
      </c>
      <c r="J25" s="16">
        <f t="shared" si="2"/>
        <v>0</v>
      </c>
      <c r="K25" s="16">
        <f t="shared" si="0"/>
        <v>0</v>
      </c>
      <c r="L25" s="16">
        <f t="shared" si="1"/>
        <v>0</v>
      </c>
      <c r="M25" s="21">
        <f t="shared" si="3"/>
        <v>0</v>
      </c>
      <c r="N25" s="21">
        <f t="shared" si="4"/>
        <v>0</v>
      </c>
    </row>
    <row r="26" spans="2:14" ht="20.100000000000001" customHeight="1" x14ac:dyDescent="0.25">
      <c r="B26" s="29" t="s">
        <v>14</v>
      </c>
      <c r="C26" s="33">
        <v>0</v>
      </c>
      <c r="D26" s="33">
        <v>0</v>
      </c>
      <c r="E26" s="27">
        <v>0</v>
      </c>
      <c r="F26" s="27">
        <v>0</v>
      </c>
      <c r="G26" s="10">
        <v>0</v>
      </c>
      <c r="H26" s="10">
        <v>0</v>
      </c>
      <c r="I26" s="10">
        <v>0</v>
      </c>
      <c r="J26" s="16">
        <f t="shared" si="2"/>
        <v>0</v>
      </c>
      <c r="K26" s="16">
        <f t="shared" si="0"/>
        <v>0</v>
      </c>
      <c r="L26" s="16">
        <f t="shared" si="1"/>
        <v>0</v>
      </c>
      <c r="M26" s="21">
        <f t="shared" si="3"/>
        <v>0</v>
      </c>
      <c r="N26" s="21">
        <f t="shared" si="4"/>
        <v>0</v>
      </c>
    </row>
    <row r="27" spans="2:14" ht="20.100000000000001" customHeight="1" x14ac:dyDescent="0.25">
      <c r="B27" s="29" t="s">
        <v>15</v>
      </c>
      <c r="C27" s="33">
        <v>0</v>
      </c>
      <c r="D27" s="33">
        <v>0</v>
      </c>
      <c r="E27" s="27">
        <v>0</v>
      </c>
      <c r="F27" s="27">
        <v>0</v>
      </c>
      <c r="G27" s="10">
        <v>0</v>
      </c>
      <c r="H27" s="10">
        <v>0</v>
      </c>
      <c r="I27" s="10">
        <v>0</v>
      </c>
      <c r="J27" s="16">
        <f t="shared" si="2"/>
        <v>0</v>
      </c>
      <c r="K27" s="16">
        <f t="shared" si="0"/>
        <v>0</v>
      </c>
      <c r="L27" s="16">
        <f t="shared" si="1"/>
        <v>0</v>
      </c>
      <c r="M27" s="21">
        <f t="shared" si="3"/>
        <v>0</v>
      </c>
      <c r="N27" s="21">
        <f t="shared" si="4"/>
        <v>0</v>
      </c>
    </row>
    <row r="28" spans="2:14" ht="20.100000000000001" customHeight="1" x14ac:dyDescent="0.25">
      <c r="B28" s="29" t="s">
        <v>16</v>
      </c>
      <c r="C28" s="33">
        <v>0</v>
      </c>
      <c r="D28" s="33">
        <v>0</v>
      </c>
      <c r="E28" s="27">
        <v>0</v>
      </c>
      <c r="F28" s="27">
        <v>0</v>
      </c>
      <c r="G28" s="10">
        <v>0</v>
      </c>
      <c r="H28" s="10">
        <v>0</v>
      </c>
      <c r="I28" s="10">
        <v>0</v>
      </c>
      <c r="J28" s="16">
        <f t="shared" si="2"/>
        <v>0</v>
      </c>
      <c r="K28" s="16">
        <f t="shared" si="0"/>
        <v>0</v>
      </c>
      <c r="L28" s="16">
        <f t="shared" si="1"/>
        <v>0</v>
      </c>
      <c r="M28" s="21">
        <f t="shared" si="3"/>
        <v>0</v>
      </c>
      <c r="N28" s="21">
        <f t="shared" si="4"/>
        <v>0</v>
      </c>
    </row>
    <row r="29" spans="2:14" ht="20.100000000000001" customHeight="1" x14ac:dyDescent="0.25">
      <c r="B29" s="29" t="s">
        <v>17</v>
      </c>
      <c r="C29" s="33">
        <v>0</v>
      </c>
      <c r="D29" s="33">
        <v>0</v>
      </c>
      <c r="E29" s="27">
        <v>0</v>
      </c>
      <c r="F29" s="27">
        <v>0</v>
      </c>
      <c r="G29" s="10">
        <v>0</v>
      </c>
      <c r="H29" s="10">
        <v>0</v>
      </c>
      <c r="I29" s="10">
        <v>0</v>
      </c>
      <c r="J29" s="16">
        <f t="shared" si="2"/>
        <v>0</v>
      </c>
      <c r="K29" s="16">
        <f t="shared" si="0"/>
        <v>0</v>
      </c>
      <c r="L29" s="16">
        <f t="shared" si="1"/>
        <v>0</v>
      </c>
      <c r="M29" s="21">
        <f t="shared" si="3"/>
        <v>0</v>
      </c>
      <c r="N29" s="21">
        <f t="shared" si="4"/>
        <v>0</v>
      </c>
    </row>
    <row r="30" spans="2:14" ht="20.100000000000001" customHeight="1" x14ac:dyDescent="0.25">
      <c r="B30" s="29" t="s">
        <v>18</v>
      </c>
      <c r="C30" s="33">
        <v>0</v>
      </c>
      <c r="D30" s="33">
        <v>0</v>
      </c>
      <c r="E30" s="27">
        <v>0</v>
      </c>
      <c r="F30" s="27">
        <v>0</v>
      </c>
      <c r="G30" s="10">
        <v>0</v>
      </c>
      <c r="H30" s="10">
        <v>0</v>
      </c>
      <c r="I30" s="10">
        <v>0</v>
      </c>
      <c r="J30" s="16">
        <f t="shared" si="2"/>
        <v>0</v>
      </c>
      <c r="K30" s="16">
        <f t="shared" si="0"/>
        <v>0</v>
      </c>
      <c r="L30" s="16">
        <f t="shared" si="1"/>
        <v>0</v>
      </c>
      <c r="M30" s="21">
        <f t="shared" si="3"/>
        <v>0</v>
      </c>
      <c r="N30" s="21">
        <f t="shared" si="4"/>
        <v>0</v>
      </c>
    </row>
    <row r="31" spans="2:14" ht="20.100000000000001" customHeight="1" x14ac:dyDescent="0.25">
      <c r="B31" s="29" t="s">
        <v>19</v>
      </c>
      <c r="C31" s="33">
        <v>0</v>
      </c>
      <c r="D31" s="33">
        <v>0</v>
      </c>
      <c r="E31" s="27">
        <v>0</v>
      </c>
      <c r="F31" s="27">
        <v>0</v>
      </c>
      <c r="G31" s="10">
        <v>0</v>
      </c>
      <c r="H31" s="10">
        <v>0</v>
      </c>
      <c r="I31" s="10">
        <v>0</v>
      </c>
      <c r="J31" s="16">
        <f t="shared" si="2"/>
        <v>0</v>
      </c>
      <c r="K31" s="16">
        <f t="shared" si="0"/>
        <v>0</v>
      </c>
      <c r="L31" s="16">
        <f t="shared" si="1"/>
        <v>0</v>
      </c>
      <c r="M31" s="21">
        <f t="shared" si="3"/>
        <v>0</v>
      </c>
      <c r="N31" s="21">
        <f t="shared" si="4"/>
        <v>0</v>
      </c>
    </row>
    <row r="32" spans="2:14" ht="20.100000000000001" customHeight="1" x14ac:dyDescent="0.25">
      <c r="B32" s="29" t="s">
        <v>20</v>
      </c>
      <c r="C32" s="33">
        <v>0</v>
      </c>
      <c r="D32" s="33">
        <v>0</v>
      </c>
      <c r="E32" s="27">
        <v>0</v>
      </c>
      <c r="F32" s="27">
        <v>0</v>
      </c>
      <c r="G32" s="10">
        <v>0</v>
      </c>
      <c r="H32" s="10">
        <v>0</v>
      </c>
      <c r="I32" s="10">
        <v>0</v>
      </c>
      <c r="J32" s="16">
        <f t="shared" si="2"/>
        <v>0</v>
      </c>
      <c r="K32" s="16">
        <f t="shared" si="0"/>
        <v>0</v>
      </c>
      <c r="L32" s="16">
        <f t="shared" si="1"/>
        <v>0</v>
      </c>
      <c r="M32" s="21">
        <f t="shared" si="3"/>
        <v>0</v>
      </c>
      <c r="N32" s="21">
        <f t="shared" si="4"/>
        <v>0</v>
      </c>
    </row>
    <row r="33" spans="2:14" ht="20.100000000000001" customHeight="1" x14ac:dyDescent="0.25">
      <c r="B33" s="29" t="s">
        <v>21</v>
      </c>
      <c r="C33" s="33">
        <v>0</v>
      </c>
      <c r="D33" s="33">
        <v>0</v>
      </c>
      <c r="E33" s="27">
        <v>0</v>
      </c>
      <c r="F33" s="27">
        <v>0</v>
      </c>
      <c r="G33" s="10">
        <v>0</v>
      </c>
      <c r="H33" s="10">
        <v>0</v>
      </c>
      <c r="I33" s="10">
        <v>0</v>
      </c>
      <c r="J33" s="16">
        <f t="shared" si="2"/>
        <v>0</v>
      </c>
      <c r="K33" s="16">
        <f t="shared" si="0"/>
        <v>0</v>
      </c>
      <c r="L33" s="16">
        <f t="shared" si="1"/>
        <v>0</v>
      </c>
      <c r="M33" s="21">
        <f t="shared" si="3"/>
        <v>0</v>
      </c>
      <c r="N33" s="21">
        <f t="shared" si="4"/>
        <v>0</v>
      </c>
    </row>
    <row r="34" spans="2:14" ht="20.100000000000001" customHeight="1" x14ac:dyDescent="0.25">
      <c r="B34" s="29" t="s">
        <v>22</v>
      </c>
      <c r="C34" s="33">
        <v>0</v>
      </c>
      <c r="D34" s="33">
        <v>0</v>
      </c>
      <c r="E34" s="27">
        <v>0</v>
      </c>
      <c r="F34" s="27">
        <v>0</v>
      </c>
      <c r="G34" s="10">
        <v>0</v>
      </c>
      <c r="H34" s="10">
        <v>0</v>
      </c>
      <c r="I34" s="10">
        <v>0</v>
      </c>
      <c r="J34" s="16">
        <f t="shared" si="2"/>
        <v>0</v>
      </c>
      <c r="K34" s="16">
        <f t="shared" si="0"/>
        <v>0</v>
      </c>
      <c r="L34" s="16">
        <f t="shared" si="1"/>
        <v>0</v>
      </c>
      <c r="M34" s="21">
        <f t="shared" si="3"/>
        <v>0</v>
      </c>
      <c r="N34" s="21">
        <f t="shared" si="4"/>
        <v>0</v>
      </c>
    </row>
    <row r="35" spans="2:14" ht="20.100000000000001" customHeight="1" x14ac:dyDescent="0.25">
      <c r="B35" s="29" t="s">
        <v>23</v>
      </c>
      <c r="C35" s="33">
        <v>0</v>
      </c>
      <c r="D35" s="33">
        <v>0</v>
      </c>
      <c r="E35" s="27">
        <v>0</v>
      </c>
      <c r="F35" s="27">
        <v>0</v>
      </c>
      <c r="G35" s="10">
        <v>0</v>
      </c>
      <c r="H35" s="10">
        <v>0</v>
      </c>
      <c r="I35" s="10">
        <v>0</v>
      </c>
      <c r="J35" s="16">
        <f t="shared" si="2"/>
        <v>0</v>
      </c>
      <c r="K35" s="16">
        <f t="shared" si="0"/>
        <v>0</v>
      </c>
      <c r="L35" s="16">
        <f t="shared" si="1"/>
        <v>0</v>
      </c>
      <c r="M35" s="21">
        <f t="shared" si="3"/>
        <v>0</v>
      </c>
      <c r="N35" s="21">
        <f t="shared" si="4"/>
        <v>0</v>
      </c>
    </row>
    <row r="36" spans="2:14" ht="20.100000000000001" customHeight="1" x14ac:dyDescent="0.25">
      <c r="B36" s="29" t="s">
        <v>24</v>
      </c>
      <c r="C36" s="33">
        <v>0</v>
      </c>
      <c r="D36" s="33">
        <v>0</v>
      </c>
      <c r="E36" s="27">
        <v>0</v>
      </c>
      <c r="F36" s="27">
        <v>0</v>
      </c>
      <c r="G36" s="10">
        <v>0</v>
      </c>
      <c r="H36" s="10">
        <v>0</v>
      </c>
      <c r="I36" s="10">
        <v>0</v>
      </c>
      <c r="J36" s="16">
        <f t="shared" si="2"/>
        <v>0</v>
      </c>
      <c r="K36" s="16">
        <f t="shared" si="0"/>
        <v>0</v>
      </c>
      <c r="L36" s="16">
        <f t="shared" si="1"/>
        <v>0</v>
      </c>
      <c r="M36" s="21">
        <f t="shared" si="3"/>
        <v>0</v>
      </c>
      <c r="N36" s="21">
        <f t="shared" si="4"/>
        <v>0</v>
      </c>
    </row>
    <row r="37" spans="2:14" ht="20.100000000000001" customHeight="1" x14ac:dyDescent="0.25">
      <c r="B37" s="29" t="s">
        <v>25</v>
      </c>
      <c r="C37" s="33">
        <v>0</v>
      </c>
      <c r="D37" s="33">
        <v>0</v>
      </c>
      <c r="E37" s="27">
        <v>0</v>
      </c>
      <c r="F37" s="27">
        <v>0</v>
      </c>
      <c r="G37" s="10">
        <v>0</v>
      </c>
      <c r="H37" s="10">
        <v>0</v>
      </c>
      <c r="I37" s="10">
        <v>0</v>
      </c>
      <c r="J37" s="16">
        <f t="shared" si="2"/>
        <v>0</v>
      </c>
      <c r="K37" s="16">
        <f t="shared" si="0"/>
        <v>0</v>
      </c>
      <c r="L37" s="16">
        <f t="shared" si="1"/>
        <v>0</v>
      </c>
      <c r="M37" s="21">
        <f t="shared" si="3"/>
        <v>0</v>
      </c>
      <c r="N37" s="21">
        <f t="shared" si="4"/>
        <v>0</v>
      </c>
    </row>
    <row r="38" spans="2:14" ht="20.100000000000001" customHeight="1" x14ac:dyDescent="0.25">
      <c r="B38" s="29" t="s">
        <v>26</v>
      </c>
      <c r="C38" s="33">
        <v>0</v>
      </c>
      <c r="D38" s="33">
        <v>0</v>
      </c>
      <c r="E38" s="27">
        <v>0</v>
      </c>
      <c r="F38" s="27">
        <v>0</v>
      </c>
      <c r="G38" s="10">
        <v>0</v>
      </c>
      <c r="H38" s="10">
        <v>0</v>
      </c>
      <c r="I38" s="10">
        <v>0</v>
      </c>
      <c r="J38" s="16">
        <f t="shared" si="2"/>
        <v>0</v>
      </c>
      <c r="K38" s="16">
        <f t="shared" si="0"/>
        <v>0</v>
      </c>
      <c r="L38" s="16">
        <f t="shared" si="1"/>
        <v>0</v>
      </c>
      <c r="M38" s="21">
        <f t="shared" si="3"/>
        <v>0</v>
      </c>
      <c r="N38" s="21">
        <f t="shared" si="4"/>
        <v>0</v>
      </c>
    </row>
    <row r="39" spans="2:14" ht="20.100000000000001" customHeight="1" x14ac:dyDescent="0.25">
      <c r="B39" s="29" t="s">
        <v>27</v>
      </c>
      <c r="C39" s="33">
        <v>0</v>
      </c>
      <c r="D39" s="33">
        <v>0</v>
      </c>
      <c r="E39" s="27">
        <v>0</v>
      </c>
      <c r="F39" s="27">
        <v>0</v>
      </c>
      <c r="G39" s="10">
        <v>0</v>
      </c>
      <c r="H39" s="10">
        <v>0</v>
      </c>
      <c r="I39" s="10">
        <v>0</v>
      </c>
      <c r="J39" s="16">
        <f t="shared" si="2"/>
        <v>0</v>
      </c>
      <c r="K39" s="16">
        <f t="shared" si="0"/>
        <v>0</v>
      </c>
      <c r="L39" s="16">
        <f t="shared" si="1"/>
        <v>0</v>
      </c>
      <c r="M39" s="21">
        <f t="shared" si="3"/>
        <v>0</v>
      </c>
      <c r="N39" s="21">
        <f t="shared" si="4"/>
        <v>0</v>
      </c>
    </row>
    <row r="40" spans="2:14" ht="20.100000000000001" customHeight="1" x14ac:dyDescent="0.25">
      <c r="B40" s="29" t="s">
        <v>28</v>
      </c>
      <c r="C40" s="33">
        <v>0</v>
      </c>
      <c r="D40" s="33">
        <v>0</v>
      </c>
      <c r="E40" s="27">
        <v>0</v>
      </c>
      <c r="F40" s="27">
        <v>0</v>
      </c>
      <c r="G40" s="10">
        <v>0</v>
      </c>
      <c r="H40" s="10">
        <v>0</v>
      </c>
      <c r="I40" s="10">
        <v>0</v>
      </c>
      <c r="J40" s="16">
        <f t="shared" si="2"/>
        <v>0</v>
      </c>
      <c r="K40" s="16">
        <f t="shared" si="0"/>
        <v>0</v>
      </c>
      <c r="L40" s="16">
        <f t="shared" si="1"/>
        <v>0</v>
      </c>
      <c r="M40" s="21">
        <f t="shared" si="3"/>
        <v>0</v>
      </c>
      <c r="N40" s="21">
        <f t="shared" si="4"/>
        <v>0</v>
      </c>
    </row>
    <row r="41" spans="2:14" ht="20.100000000000001" customHeight="1" x14ac:dyDescent="0.25">
      <c r="B41" s="29" t="s">
        <v>29</v>
      </c>
      <c r="C41" s="33">
        <v>0</v>
      </c>
      <c r="D41" s="33">
        <v>0</v>
      </c>
      <c r="E41" s="27">
        <v>0</v>
      </c>
      <c r="F41" s="27">
        <v>0</v>
      </c>
      <c r="G41" s="10">
        <v>0</v>
      </c>
      <c r="H41" s="10">
        <v>0</v>
      </c>
      <c r="I41" s="10">
        <v>0</v>
      </c>
      <c r="J41" s="16">
        <f t="shared" si="2"/>
        <v>0</v>
      </c>
      <c r="K41" s="16">
        <f t="shared" si="0"/>
        <v>0</v>
      </c>
      <c r="L41" s="16">
        <f t="shared" si="1"/>
        <v>0</v>
      </c>
      <c r="M41" s="21">
        <f t="shared" si="3"/>
        <v>0</v>
      </c>
      <c r="N41" s="21">
        <f t="shared" si="4"/>
        <v>0</v>
      </c>
    </row>
    <row r="42" spans="2:14" ht="20.100000000000001" customHeight="1" x14ac:dyDescent="0.25">
      <c r="B42" s="29" t="s">
        <v>30</v>
      </c>
      <c r="C42" s="33">
        <v>0</v>
      </c>
      <c r="D42" s="33">
        <v>0</v>
      </c>
      <c r="E42" s="27">
        <v>0</v>
      </c>
      <c r="F42" s="27">
        <v>0</v>
      </c>
      <c r="G42" s="10">
        <v>0</v>
      </c>
      <c r="H42" s="10">
        <v>0</v>
      </c>
      <c r="I42" s="10">
        <v>0</v>
      </c>
      <c r="J42" s="16">
        <f t="shared" si="2"/>
        <v>0</v>
      </c>
      <c r="K42" s="16">
        <f t="shared" si="0"/>
        <v>0</v>
      </c>
      <c r="L42" s="16">
        <f t="shared" si="1"/>
        <v>0</v>
      </c>
      <c r="M42" s="21">
        <f t="shared" si="3"/>
        <v>0</v>
      </c>
      <c r="N42" s="21">
        <f t="shared" si="4"/>
        <v>0</v>
      </c>
    </row>
    <row r="43" spans="2:14" ht="20.100000000000001" customHeight="1" x14ac:dyDescent="0.25">
      <c r="B43" s="29" t="s">
        <v>31</v>
      </c>
      <c r="C43" s="33">
        <v>0</v>
      </c>
      <c r="D43" s="33">
        <v>0</v>
      </c>
      <c r="E43" s="27">
        <v>0</v>
      </c>
      <c r="F43" s="27">
        <v>0</v>
      </c>
      <c r="G43" s="10">
        <v>0</v>
      </c>
      <c r="H43" s="10">
        <v>0</v>
      </c>
      <c r="I43" s="10">
        <v>0</v>
      </c>
      <c r="J43" s="16">
        <f t="shared" si="2"/>
        <v>0</v>
      </c>
      <c r="K43" s="16">
        <f t="shared" si="0"/>
        <v>0</v>
      </c>
      <c r="L43" s="16">
        <f t="shared" si="1"/>
        <v>0</v>
      </c>
      <c r="M43" s="21">
        <f t="shared" si="3"/>
        <v>0</v>
      </c>
      <c r="N43" s="21">
        <f t="shared" si="4"/>
        <v>0</v>
      </c>
    </row>
    <row r="44" spans="2:14" ht="20.100000000000001" customHeight="1" x14ac:dyDescent="0.25">
      <c r="B44" s="29" t="s">
        <v>32</v>
      </c>
      <c r="C44" s="33">
        <v>0</v>
      </c>
      <c r="D44" s="33">
        <v>0</v>
      </c>
      <c r="E44" s="27">
        <v>0</v>
      </c>
      <c r="F44" s="27">
        <v>0</v>
      </c>
      <c r="G44" s="10">
        <v>0</v>
      </c>
      <c r="H44" s="10">
        <v>0</v>
      </c>
      <c r="I44" s="10">
        <v>0</v>
      </c>
      <c r="J44" s="16">
        <f t="shared" si="2"/>
        <v>0</v>
      </c>
      <c r="K44" s="16">
        <f t="shared" si="0"/>
        <v>0</v>
      </c>
      <c r="L44" s="16">
        <f t="shared" si="1"/>
        <v>0</v>
      </c>
      <c r="M44" s="21">
        <f t="shared" si="3"/>
        <v>0</v>
      </c>
      <c r="N44" s="21">
        <f t="shared" si="4"/>
        <v>0</v>
      </c>
    </row>
    <row r="45" spans="2:14" ht="20.100000000000001" customHeight="1" x14ac:dyDescent="0.25">
      <c r="B45" s="29" t="s">
        <v>33</v>
      </c>
      <c r="C45" s="33">
        <v>0</v>
      </c>
      <c r="D45" s="33">
        <v>0</v>
      </c>
      <c r="E45" s="27">
        <v>0</v>
      </c>
      <c r="F45" s="27">
        <v>0</v>
      </c>
      <c r="G45" s="10">
        <v>0</v>
      </c>
      <c r="H45" s="10">
        <v>0</v>
      </c>
      <c r="I45" s="10">
        <v>0</v>
      </c>
      <c r="J45" s="16">
        <f t="shared" si="2"/>
        <v>0</v>
      </c>
      <c r="K45" s="16">
        <f t="shared" si="0"/>
        <v>0</v>
      </c>
      <c r="L45" s="16">
        <f t="shared" si="1"/>
        <v>0</v>
      </c>
      <c r="M45" s="21">
        <f t="shared" si="3"/>
        <v>0</v>
      </c>
      <c r="N45" s="21">
        <f t="shared" si="4"/>
        <v>0</v>
      </c>
    </row>
    <row r="46" spans="2:14" ht="20.100000000000001" customHeight="1" x14ac:dyDescent="0.25">
      <c r="B46" s="29" t="s">
        <v>34</v>
      </c>
      <c r="C46" s="33">
        <v>0</v>
      </c>
      <c r="D46" s="33">
        <v>0</v>
      </c>
      <c r="E46" s="27">
        <v>0</v>
      </c>
      <c r="F46" s="27">
        <v>0</v>
      </c>
      <c r="G46" s="10">
        <v>0</v>
      </c>
      <c r="H46" s="10">
        <v>0</v>
      </c>
      <c r="I46" s="10">
        <v>0</v>
      </c>
      <c r="J46" s="16">
        <f t="shared" si="2"/>
        <v>0</v>
      </c>
      <c r="K46" s="16">
        <f t="shared" si="0"/>
        <v>0</v>
      </c>
      <c r="L46" s="16">
        <f t="shared" si="1"/>
        <v>0</v>
      </c>
      <c r="M46" s="21">
        <f t="shared" si="3"/>
        <v>0</v>
      </c>
      <c r="N46" s="21">
        <f t="shared" si="4"/>
        <v>0</v>
      </c>
    </row>
    <row r="47" spans="2:14" ht="20.100000000000001" customHeight="1" x14ac:dyDescent="0.25">
      <c r="B47" s="29" t="s">
        <v>35</v>
      </c>
      <c r="C47" s="33">
        <v>0</v>
      </c>
      <c r="D47" s="33">
        <v>0</v>
      </c>
      <c r="E47" s="27">
        <v>0</v>
      </c>
      <c r="F47" s="27">
        <v>0</v>
      </c>
      <c r="G47" s="10">
        <v>0</v>
      </c>
      <c r="H47" s="10">
        <v>0</v>
      </c>
      <c r="I47" s="10">
        <v>0</v>
      </c>
      <c r="J47" s="16">
        <f t="shared" si="2"/>
        <v>0</v>
      </c>
      <c r="K47" s="16">
        <f t="shared" si="0"/>
        <v>0</v>
      </c>
      <c r="L47" s="16">
        <f t="shared" si="1"/>
        <v>0</v>
      </c>
      <c r="M47" s="21">
        <f t="shared" si="3"/>
        <v>0</v>
      </c>
      <c r="N47" s="21">
        <f t="shared" si="4"/>
        <v>0</v>
      </c>
    </row>
    <row r="48" spans="2:14" ht="20.100000000000001" customHeight="1" x14ac:dyDescent="0.25">
      <c r="B48" s="34" t="s">
        <v>36</v>
      </c>
      <c r="C48" s="35">
        <v>0</v>
      </c>
      <c r="D48" s="35">
        <v>0</v>
      </c>
      <c r="E48" s="28">
        <v>0</v>
      </c>
      <c r="F48" s="28">
        <v>0</v>
      </c>
      <c r="G48" s="11">
        <v>0</v>
      </c>
      <c r="H48" s="11">
        <v>0</v>
      </c>
      <c r="I48" s="11">
        <v>0</v>
      </c>
      <c r="J48" s="19">
        <f t="shared" si="2"/>
        <v>0</v>
      </c>
      <c r="K48" s="19">
        <f t="shared" si="0"/>
        <v>0</v>
      </c>
      <c r="L48" s="17">
        <f t="shared" si="1"/>
        <v>0</v>
      </c>
      <c r="M48" s="22">
        <f t="shared" si="3"/>
        <v>0</v>
      </c>
      <c r="N48" s="22">
        <f t="shared" si="4"/>
        <v>0</v>
      </c>
    </row>
    <row r="49" spans="2:14" ht="23.25" customHeight="1" x14ac:dyDescent="0.25">
      <c r="B49" s="13" t="s">
        <v>39</v>
      </c>
      <c r="C49" s="13">
        <f>SUM(C14:C48)</f>
        <v>0</v>
      </c>
      <c r="D49" s="13">
        <f t="shared" ref="D49:I49" si="5">SUM(D14:D48)</f>
        <v>0</v>
      </c>
      <c r="E49" s="24">
        <f t="shared" si="5"/>
        <v>0</v>
      </c>
      <c r="F49" s="24">
        <f t="shared" si="5"/>
        <v>0</v>
      </c>
      <c r="G49" s="13">
        <f t="shared" si="5"/>
        <v>0</v>
      </c>
      <c r="H49" s="13">
        <f t="shared" si="5"/>
        <v>0</v>
      </c>
      <c r="I49" s="13">
        <f t="shared" si="5"/>
        <v>0</v>
      </c>
      <c r="J49" s="18">
        <f t="shared" si="2"/>
        <v>0</v>
      </c>
      <c r="K49" s="18">
        <f t="shared" si="0"/>
        <v>0</v>
      </c>
      <c r="L49" s="18">
        <f t="shared" si="1"/>
        <v>0</v>
      </c>
      <c r="M49" s="23">
        <f t="shared" ref="M49" si="6">SUM(M14:M48)</f>
        <v>0</v>
      </c>
      <c r="N49" s="23">
        <f t="shared" si="4"/>
        <v>0</v>
      </c>
    </row>
    <row r="51" spans="2:14" x14ac:dyDescent="0.2">
      <c r="B51" s="14" t="s">
        <v>57</v>
      </c>
    </row>
  </sheetData>
  <mergeCells count="12">
    <mergeCell ref="M12:M13"/>
    <mergeCell ref="N12:N13"/>
    <mergeCell ref="B2:N6"/>
    <mergeCell ref="J11:L11"/>
    <mergeCell ref="B12:B13"/>
    <mergeCell ref="C12:D12"/>
    <mergeCell ref="E12:E13"/>
    <mergeCell ref="F12:F13"/>
    <mergeCell ref="G12:G13"/>
    <mergeCell ref="H12:H13"/>
    <mergeCell ref="I12:I13"/>
    <mergeCell ref="J12:L12"/>
  </mergeCells>
  <printOptions horizontalCentered="1"/>
  <pageMargins left="0.55000000000000004" right="0.56999999999999995" top="0.46" bottom="0.54" header="0.31496062992125984" footer="0.31496062992125984"/>
  <pageSetup paperSize="9" scale="56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2014-11-07T18:30:21Z</cp:lastPrinted>
  <dcterms:created xsi:type="dcterms:W3CDTF">2011-03-09T14:32:28Z</dcterms:created>
  <dcterms:modified xsi:type="dcterms:W3CDTF">2014-12-19T14:48:38Z</dcterms:modified>
</cp:coreProperties>
</file>