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<sst xmlns="http://schemas.openxmlformats.org/spreadsheetml/2006/main" count="191" uniqueCount="64">
  <si>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</si>
  <si>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</si>
  <si>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</si>
  <si>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</si>
  <si>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</si>
  <si>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</si>
  <si>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</si>
  <si>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</si>
  <si>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</si>
  <si>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</si>
  <si>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</si>
  <si>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</si>
  <si>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</si>
  <si>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</si>
  <si>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</si>
  <si>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</si>
  <si>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</si>
  <si>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</si>
  <si>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</si>
  <si>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</si>
  <si>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</si>
  <si>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</si>
  <si>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</si>
  <si>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</si>
  <si>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</si>
  <si>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</si>
  <si>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</si>
  <si>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</si>
  <si>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</si>
  <si>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</si>
  <si>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</si>
  <si>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</si>
  <si>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</si>
  <si>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</si>
  <si>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</si>
  <si>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</si>
  <si>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</si>
  <si>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</si>
  <si>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</si>
  <si>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</si>
  <si>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</si>
  <si>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</si>
  <si>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</si>
  <si>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</si>
  <si>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</si>
  <si>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</si>
  <si>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</si>
  <si>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</si>
  <si>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</si>
  <si>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EJECUCION PRESUPUESTAL A MES DE JULIO 2016</t>
  </si>
  <si>
    <t>Fuente: SIAF - MPP, 31 de Julio del 2016</t>
  </si>
  <si>
    <t>OGA</t>
  </si>
  <si>
    <t>DISA II LS</t>
  </si>
  <si>
    <t>PARSALUD</t>
  </si>
  <si>
    <t>DARES</t>
  </si>
  <si>
    <t>UNIDADES EJECUTORAS</t>
  </si>
  <si>
    <t>RO</t>
  </si>
  <si>
    <t>RDR</t>
  </si>
  <si>
    <t>ROOC</t>
  </si>
  <si>
    <t>DYT</t>
  </si>
  <si>
    <t>DISA</t>
  </si>
  <si>
    <t>(EN SOLES)</t>
  </si>
  <si>
    <t>Fuente: SIAF - MPP, 31 de Diciembre 2016</t>
  </si>
  <si>
    <t>EJECUCION PRESUPUESTAL A MES DE DICIEMBRE 2016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</si>
</sst>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186" fontId="50" fillId="0" borderId="0" xfId="0" applyNumberFormat="1" applyFont="1" applyFill="1" applyBorder="1" applyAlignment="1" applyProtection="1">
      <alignment vertical="center"/>
      <protection/>
    </xf>
    <xf numFmtId="3" fontId="51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2" fontId="50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 quotePrefix="1">
      <alignment horizontal="left" vertical="center"/>
      <protection/>
    </xf>
    <xf numFmtId="193" fontId="50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3" fontId="5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PRESUPUESTAL AL MES DE DICIEMBRE - PLIEGO 011 MINSA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10125"/>
          <c:w val="0.987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MES'!$D$18</c:f>
              <c:strCache>
                <c:ptCount val="1"/>
                <c:pt idx="0">
                  <c:v>OGA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MES'!$C$19:$C$30</c:f>
              <c:strCache/>
            </c:strRef>
          </c:cat>
          <c:val>
            <c:numRef>
              <c:f>'EJECUCION MES'!$D$19:$D$30</c:f>
              <c:numCache/>
            </c:numRef>
          </c:val>
          <c:shape val="box"/>
        </c:ser>
        <c:ser>
          <c:idx val="1"/>
          <c:order val="1"/>
          <c:tx>
            <c:strRef>
              <c:f>'EJECUCION MES'!$E$18</c:f>
              <c:strCache>
                <c:ptCount val="1"/>
                <c:pt idx="0">
                  <c:v>DISA II LS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MES'!$C$19:$C$30</c:f>
              <c:strCache/>
            </c:strRef>
          </c:cat>
          <c:val>
            <c:numRef>
              <c:f>'EJECUCION MES'!$E$19:$E$30</c:f>
              <c:numCache/>
            </c:numRef>
          </c:val>
          <c:shape val="box"/>
        </c:ser>
        <c:ser>
          <c:idx val="2"/>
          <c:order val="2"/>
          <c:tx>
            <c:strRef>
              <c:f>'EJECUCION MES'!$F$18</c:f>
              <c:strCache>
                <c:ptCount val="1"/>
                <c:pt idx="0">
                  <c:v>PARSALUD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MES'!$C$19:$C$30</c:f>
              <c:strCache/>
            </c:strRef>
          </c:cat>
          <c:val>
            <c:numRef>
              <c:f>'EJECUCION MES'!$F$19:$F$30</c:f>
              <c:numCache/>
            </c:numRef>
          </c:val>
          <c:shape val="box"/>
        </c:ser>
        <c:ser>
          <c:idx val="3"/>
          <c:order val="3"/>
          <c:tx>
            <c:strRef>
              <c:f>'EJECUCION MES'!$G$18</c:f>
              <c:strCache>
                <c:ptCount val="1"/>
                <c:pt idx="0">
                  <c:v>DARES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MES'!$C$19:$C$30</c:f>
              <c:strCache/>
            </c:strRef>
          </c:cat>
          <c:val>
            <c:numRef>
              <c:f>'EJECUCION MES'!$G$19:$G$30</c:f>
              <c:numCache/>
            </c:numRef>
          </c:val>
          <c:shape val="box"/>
        </c:ser>
        <c:shape val="box"/>
        <c:axId val="61934833"/>
        <c:axId val="20542586"/>
      </c:bar3D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42586"/>
        <c:crosses val="autoZero"/>
        <c:auto val="1"/>
        <c:lblOffset val="100"/>
        <c:tickLblSkip val="1"/>
        <c:noMultiLvlLbl val="0"/>
      </c:catAx>
      <c:valAx>
        <c:axId val="20542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34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43"/>
          <c:w val="0.1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PRESUPUESTAL POR FUENTES DE FINANCIAMIENTO</a:t>
            </a:r>
          </a:p>
        </c:rich>
      </c:tx>
      <c:layout>
        <c:manualLayout>
          <c:xMode val="factor"/>
          <c:yMode val="factor"/>
          <c:x val="0.03025"/>
          <c:y val="-0.008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9775"/>
          <c:w val="0.9792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FTE'!$B$25</c:f>
              <c:strCache>
                <c:ptCount val="1"/>
                <c:pt idx="0">
                  <c:v>OGA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FTE'!$C$24:$F$24</c:f>
              <c:strCache/>
            </c:strRef>
          </c:cat>
          <c:val>
            <c:numRef>
              <c:f>'EJECUCION FTE'!$C$25:$F$25</c:f>
              <c:numCache/>
            </c:numRef>
          </c:val>
          <c:shape val="box"/>
        </c:ser>
        <c:ser>
          <c:idx val="1"/>
          <c:order val="1"/>
          <c:tx>
            <c:strRef>
              <c:f>'EJECUCION FTE'!$B$26</c:f>
              <c:strCache>
                <c:ptCount val="1"/>
                <c:pt idx="0">
                  <c:v>DISA II LS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FTE'!$C$24:$F$24</c:f>
              <c:strCache/>
            </c:strRef>
          </c:cat>
          <c:val>
            <c:numRef>
              <c:f>'EJECUCION FTE'!$C$26:$F$26</c:f>
              <c:numCache/>
            </c:numRef>
          </c:val>
          <c:shape val="box"/>
        </c:ser>
        <c:ser>
          <c:idx val="2"/>
          <c:order val="2"/>
          <c:tx>
            <c:strRef>
              <c:f>'EJECUCION FTE'!$B$27</c:f>
              <c:strCache>
                <c:ptCount val="1"/>
                <c:pt idx="0">
                  <c:v>PARSALUD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FTE'!$C$24:$F$24</c:f>
              <c:strCache/>
            </c:strRef>
          </c:cat>
          <c:val>
            <c:numRef>
              <c:f>'EJECUCION FTE'!$C$27:$F$27</c:f>
              <c:numCache/>
            </c:numRef>
          </c:val>
          <c:shape val="box"/>
        </c:ser>
        <c:ser>
          <c:idx val="3"/>
          <c:order val="3"/>
          <c:tx>
            <c:strRef>
              <c:f>'EJECUCION FTE'!$B$28</c:f>
              <c:strCache>
                <c:ptCount val="1"/>
                <c:pt idx="0">
                  <c:v>DARES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FTE'!$C$24:$F$24</c:f>
              <c:strCache/>
            </c:strRef>
          </c:cat>
          <c:val>
            <c:numRef>
              <c:f>'EJECUCION FTE'!$C$28:$F$28</c:f>
              <c:numCache/>
            </c:numRef>
          </c:val>
          <c:shape val="box"/>
        </c:ser>
        <c:shape val="box"/>
        <c:axId val="50665547"/>
        <c:axId val="53336740"/>
      </c:bar3D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36740"/>
        <c:crosses val="autoZero"/>
        <c:auto val="1"/>
        <c:lblOffset val="100"/>
        <c:tickLblSkip val="1"/>
        <c:noMultiLvlLbl val="0"/>
      </c:catAx>
      <c:valAx>
        <c:axId val="5333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65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4275"/>
          <c:w val="0.226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PRESUPUESTAL POR GENERICAS DE GASTO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875"/>
          <c:w val="0.98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RO'!$B$29</c:f>
              <c:strCache>
                <c:ptCount val="1"/>
                <c:pt idx="0">
                  <c:v>OGA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'EJECUCION RO'!$C$28:$H$28</c:f>
              <c:numCache/>
            </c:numRef>
          </c:cat>
          <c:val>
            <c:numRef>
              <c:f>'EJECUCION RO'!$C$29:$H$29</c:f>
              <c:numCache/>
            </c:numRef>
          </c:val>
        </c:ser>
        <c:ser>
          <c:idx val="1"/>
          <c:order val="1"/>
          <c:tx>
            <c:strRef>
              <c:f>'EJECUCION RO'!$B$30</c:f>
              <c:strCache>
                <c:ptCount val="1"/>
                <c:pt idx="0">
                  <c:v>DISA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'EJECUCION RO'!$C$28:$H$28</c:f>
              <c:numCache/>
            </c:numRef>
          </c:cat>
          <c:val>
            <c:numRef>
              <c:f>'EJECUCION RO'!$C$30:$H$30</c:f>
              <c:numCache/>
            </c:numRef>
          </c:val>
        </c:ser>
        <c:ser>
          <c:idx val="2"/>
          <c:order val="2"/>
          <c:tx>
            <c:strRef>
              <c:f>'EJECUCION RO'!$B$31</c:f>
              <c:strCache>
                <c:ptCount val="1"/>
                <c:pt idx="0">
                  <c:v>PARSALUD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'EJECUCION RO'!$C$28:$H$28</c:f>
              <c:numCache/>
            </c:numRef>
          </c:cat>
          <c:val>
            <c:numRef>
              <c:f>'EJECUCION RO'!$C$31:$H$31</c:f>
              <c:numCache/>
            </c:numRef>
          </c:val>
        </c:ser>
        <c:ser>
          <c:idx val="3"/>
          <c:order val="3"/>
          <c:tx>
            <c:strRef>
              <c:f>'EJECUCION RO'!$B$32</c:f>
              <c:strCache>
                <c:ptCount val="1"/>
                <c:pt idx="0">
                  <c:v>DARES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'EJECUCION RO'!$C$28:$H$28</c:f>
              <c:numCache/>
            </c:numRef>
          </c:cat>
          <c:val>
            <c:numRef>
              <c:f>'EJECUCION RO'!$C$32:$H$32</c:f>
              <c:numCache/>
            </c:numRef>
          </c:val>
        </c:ser>
        <c:overlap val="-27"/>
        <c:gapWidth val="219"/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08654"/>
        <c:crosses val="autoZero"/>
        <c:auto val="1"/>
        <c:lblOffset val="100"/>
        <c:tickLblSkip val="1"/>
        <c:noMultiLvlLbl val="0"/>
      </c:catAx>
      <c:valAx>
        <c:axId val="25308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26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25"/>
          <c:y val="0.9465"/>
          <c:w val="0.179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15</xdr:col>
      <xdr:colOff>19050</xdr:colOff>
      <xdr:row>41</xdr:row>
      <xdr:rowOff>123825</xdr:rowOff>
    </xdr:to>
    <xdr:graphicFrame>
      <xdr:nvGraphicFramePr>
        <xdr:cNvPr id="1" name="Gráfico 2"/>
        <xdr:cNvGraphicFramePr/>
      </xdr:nvGraphicFramePr>
      <xdr:xfrm>
        <a:off x="0" y="2800350"/>
        <a:ext cx="15716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8</xdr:col>
      <xdr:colOff>447675</xdr:colOff>
      <xdr:row>50</xdr:row>
      <xdr:rowOff>28575</xdr:rowOff>
    </xdr:to>
    <xdr:graphicFrame>
      <xdr:nvGraphicFramePr>
        <xdr:cNvPr id="1" name="Gráfico 1"/>
        <xdr:cNvGraphicFramePr/>
      </xdr:nvGraphicFramePr>
      <xdr:xfrm>
        <a:off x="0" y="3990975"/>
        <a:ext cx="95440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9</xdr:col>
      <xdr:colOff>9525</xdr:colOff>
      <xdr:row>53</xdr:row>
      <xdr:rowOff>66675</xdr:rowOff>
    </xdr:to>
    <xdr:graphicFrame>
      <xdr:nvGraphicFramePr>
        <xdr:cNvPr id="1" name="Gráfico 1"/>
        <xdr:cNvGraphicFramePr/>
      </xdr:nvGraphicFramePr>
      <xdr:xfrm>
        <a:off x="0" y="4076700"/>
        <a:ext cx="10677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="115" zoomScaleNormal="115" zoomScalePageLayoutView="0" workbookViewId="0" topLeftCell="A1">
      <selection activeCell="I45" sqref="I45"/>
    </sheetView>
  </sheetViews>
  <sheetFormatPr defaultColWidth="11.421875" defaultRowHeight="12.75"/>
  <cols>
    <col min="1" max="1" width="11.421875" style="13" customWidth="1"/>
    <col min="2" max="2" width="67.57421875" style="5" bestFit="1" customWidth="1"/>
    <col min="3" max="3" width="16.28125" style="8" customWidth="1"/>
    <col min="4" max="5" width="11.7109375" style="8" customWidth="1"/>
    <col min="6" max="6" width="11.57421875" style="8" customWidth="1"/>
    <col min="7" max="14" width="11.7109375" style="8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42" t="s">
        <v>63</v>
      </c>
    </row>
    <row r="6" ht="15.75">
      <c r="A6" s="42" t="s">
        <v>30</v>
      </c>
    </row>
    <row r="7" ht="12.75">
      <c r="A7" s="10" t="s">
        <v>1</v>
      </c>
    </row>
    <row r="8" spans="1:15" ht="12.75">
      <c r="A8" s="10"/>
      <c r="O8" s="29" t="s">
        <v>61</v>
      </c>
    </row>
    <row r="9" spans="1:15" s="10" customFormat="1" ht="12.75">
      <c r="A9" s="34" t="s">
        <v>3</v>
      </c>
      <c r="B9" s="36" t="s">
        <v>55</v>
      </c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0" t="s">
        <v>37</v>
      </c>
    </row>
    <row r="10" spans="1:15" s="10" customFormat="1" ht="15.75" customHeight="1">
      <c r="A10" s="35"/>
      <c r="B10" s="37"/>
      <c r="C10" s="9" t="s">
        <v>5</v>
      </c>
      <c r="D10" s="9" t="s">
        <v>6</v>
      </c>
      <c r="E10" s="9" t="s">
        <v>7</v>
      </c>
      <c r="F10" s="9" t="s">
        <v>27</v>
      </c>
      <c r="G10" s="9" t="s">
        <v>28</v>
      </c>
      <c r="H10" s="9" t="s">
        <v>29</v>
      </c>
      <c r="I10" s="9" t="s">
        <v>31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31"/>
    </row>
    <row r="11" spans="1:16" ht="15" customHeight="1">
      <c r="A11" s="2" t="s">
        <v>8</v>
      </c>
      <c r="B11" s="3" t="s">
        <v>9</v>
      </c>
      <c r="C11" s="4">
        <v>59754186.449999966</v>
      </c>
      <c r="D11" s="4">
        <v>81420417.52000003</v>
      </c>
      <c r="E11" s="4">
        <v>99319282.30999999</v>
      </c>
      <c r="F11" s="4">
        <v>90046467.49000005</v>
      </c>
      <c r="G11" s="4">
        <v>76582240.42999996</v>
      </c>
      <c r="H11" s="4">
        <v>99869350.3500001</v>
      </c>
      <c r="I11" s="4">
        <v>87673503.98999998</v>
      </c>
      <c r="J11" s="4">
        <v>88799972.05</v>
      </c>
      <c r="K11" s="4">
        <v>73357038.36000007</v>
      </c>
      <c r="L11" s="4">
        <v>85428701.41000007</v>
      </c>
      <c r="M11" s="4">
        <v>87171102.65000004</v>
      </c>
      <c r="N11" s="4">
        <v>136502610.02000004</v>
      </c>
      <c r="O11" s="4">
        <f>SUM(C11:N11)</f>
        <v>1065924873.0300002</v>
      </c>
      <c r="P11" s="8"/>
    </row>
    <row r="12" spans="1:15" ht="15" customHeight="1">
      <c r="A12" s="2" t="s">
        <v>10</v>
      </c>
      <c r="B12" s="3" t="s">
        <v>11</v>
      </c>
      <c r="C12" s="4">
        <v>3044475.1799999997</v>
      </c>
      <c r="D12" s="4">
        <v>4335709.600000001</v>
      </c>
      <c r="E12" s="4">
        <v>5086896.749999999</v>
      </c>
      <c r="F12" s="4">
        <v>4592449.18</v>
      </c>
      <c r="G12" s="4">
        <v>4553471.369999999</v>
      </c>
      <c r="H12" s="4">
        <v>3623282.4399999995</v>
      </c>
      <c r="I12" s="4">
        <v>5468024.13</v>
      </c>
      <c r="J12" s="4">
        <v>5598454.3599999985</v>
      </c>
      <c r="K12" s="4">
        <v>7752439</v>
      </c>
      <c r="L12" s="4">
        <v>2874266.74</v>
      </c>
      <c r="M12" s="4">
        <v>3209228.2500000005</v>
      </c>
      <c r="N12" s="4">
        <v>11308642.13</v>
      </c>
      <c r="O12" s="4">
        <f>SUM(C12:N12)</f>
        <v>61447339.129999995</v>
      </c>
    </row>
    <row r="13" spans="1:15" ht="15" customHeight="1">
      <c r="A13" s="2" t="s">
        <v>12</v>
      </c>
      <c r="B13" s="3" t="s">
        <v>13</v>
      </c>
      <c r="C13" s="4">
        <v>1333615.6199999999</v>
      </c>
      <c r="D13" s="4">
        <v>1654501.7799999998</v>
      </c>
      <c r="E13" s="4">
        <v>5724113.7</v>
      </c>
      <c r="F13" s="4">
        <v>4302939.450000001</v>
      </c>
      <c r="G13" s="4">
        <v>2900640.9200000004</v>
      </c>
      <c r="H13" s="4">
        <v>2377517.07</v>
      </c>
      <c r="I13" s="4">
        <v>2884124.31</v>
      </c>
      <c r="J13" s="4">
        <v>3038301.58</v>
      </c>
      <c r="K13" s="4">
        <v>2430957.8000000003</v>
      </c>
      <c r="L13" s="4">
        <v>1858205.1800000004</v>
      </c>
      <c r="M13" s="4">
        <v>2041794.4</v>
      </c>
      <c r="N13" s="4">
        <v>4441212.09</v>
      </c>
      <c r="O13" s="4">
        <f>SUM(C13:N13)</f>
        <v>34987923.9</v>
      </c>
    </row>
    <row r="14" spans="1:15" ht="15" customHeight="1">
      <c r="A14" s="2">
        <v>124</v>
      </c>
      <c r="B14" s="3" t="s">
        <v>43</v>
      </c>
      <c r="C14" s="4">
        <v>1673345.87</v>
      </c>
      <c r="D14" s="4">
        <v>38696709.010000005</v>
      </c>
      <c r="E14" s="4">
        <v>144335400.57</v>
      </c>
      <c r="F14" s="4">
        <v>36947456.089999996</v>
      </c>
      <c r="G14" s="4">
        <v>26008907.220000006</v>
      </c>
      <c r="H14" s="4">
        <v>51205458.170000054</v>
      </c>
      <c r="I14" s="4">
        <v>44311857.47999998</v>
      </c>
      <c r="J14" s="4">
        <v>24308264.559999995</v>
      </c>
      <c r="K14" s="4">
        <v>15161655.859999998</v>
      </c>
      <c r="L14" s="4">
        <v>55779367.41000001</v>
      </c>
      <c r="M14" s="4">
        <v>58614372.72999999</v>
      </c>
      <c r="N14" s="4">
        <v>112327092.54</v>
      </c>
      <c r="O14" s="4">
        <f>SUM(C14:N14)</f>
        <v>609369887.51</v>
      </c>
    </row>
    <row r="15" spans="1:17" ht="18" customHeight="1">
      <c r="A15" s="32" t="s">
        <v>14</v>
      </c>
      <c r="B15" s="33"/>
      <c r="C15" s="6">
        <f>SUM(C11:C14)</f>
        <v>65805623.11999996</v>
      </c>
      <c r="D15" s="6">
        <f>SUM(D11:N14)</f>
        <v>1705924400.45</v>
      </c>
      <c r="E15" s="6">
        <f aca="true" t="shared" si="0" ref="E15:N15">SUM(E11:E14)</f>
        <v>254465693.32999998</v>
      </c>
      <c r="F15" s="6">
        <f t="shared" si="0"/>
        <v>135889312.21000004</v>
      </c>
      <c r="G15" s="6">
        <f t="shared" si="0"/>
        <v>110045259.93999997</v>
      </c>
      <c r="H15" s="6">
        <f t="shared" si="0"/>
        <v>157075608.03000015</v>
      </c>
      <c r="I15" s="6">
        <f t="shared" si="0"/>
        <v>140337509.90999997</v>
      </c>
      <c r="J15" s="6">
        <f t="shared" si="0"/>
        <v>121744992.54999998</v>
      </c>
      <c r="K15" s="6">
        <f t="shared" si="0"/>
        <v>98702091.02000007</v>
      </c>
      <c r="L15" s="6">
        <f t="shared" si="0"/>
        <v>145940540.74000007</v>
      </c>
      <c r="M15" s="6">
        <f t="shared" si="0"/>
        <v>151036498.03000003</v>
      </c>
      <c r="N15" s="6">
        <f t="shared" si="0"/>
        <v>264579556.78000003</v>
      </c>
      <c r="O15" s="6">
        <f>SUM(O11:O14)</f>
        <v>1771730023.5700004</v>
      </c>
      <c r="P15" s="24"/>
      <c r="Q15" s="24"/>
    </row>
    <row r="16" spans="1:15" s="19" customFormat="1" ht="12.75">
      <c r="A16" s="43" t="s">
        <v>62</v>
      </c>
      <c r="C16" s="20">
        <v>1000000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9" customFormat="1" ht="12.75">
      <c r="A17" s="4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s="19" customFormat="1" ht="12.75">
      <c r="B18" s="21"/>
      <c r="C18" s="21"/>
      <c r="D18" s="21" t="s">
        <v>51</v>
      </c>
      <c r="E18" s="21" t="s">
        <v>52</v>
      </c>
      <c r="F18" s="21" t="s">
        <v>53</v>
      </c>
      <c r="G18" s="21" t="s">
        <v>54</v>
      </c>
      <c r="H18" s="20"/>
      <c r="I18" s="20"/>
      <c r="J18" s="20"/>
      <c r="K18" s="20"/>
      <c r="L18" s="20"/>
      <c r="M18" s="20"/>
      <c r="N18" s="20"/>
      <c r="O18" s="20"/>
    </row>
    <row r="19" spans="2:21" s="19" customFormat="1" ht="12.75">
      <c r="B19" s="44"/>
      <c r="C19" s="23" t="s">
        <v>5</v>
      </c>
      <c r="D19" s="22">
        <f>C11/C16</f>
        <v>59.75418644999996</v>
      </c>
      <c r="E19" s="22">
        <f>+C12/C16</f>
        <v>3.0444751799999996</v>
      </c>
      <c r="F19" s="22">
        <f>+C13/C16</f>
        <v>1.3336156199999998</v>
      </c>
      <c r="G19" s="22">
        <f>+C14/C16</f>
        <v>1.6733458700000001</v>
      </c>
      <c r="H19" s="20"/>
      <c r="I19" s="22"/>
      <c r="J19" s="22"/>
      <c r="K19" s="22"/>
      <c r="L19" s="22"/>
      <c r="M19" s="22"/>
      <c r="N19" s="22"/>
      <c r="O19" s="22"/>
      <c r="P19" s="22"/>
      <c r="Q19" s="20"/>
      <c r="R19" s="20"/>
      <c r="S19" s="20"/>
      <c r="T19" s="20"/>
      <c r="U19" s="20"/>
    </row>
    <row r="20" spans="2:21" s="19" customFormat="1" ht="12.75">
      <c r="B20" s="44"/>
      <c r="C20" s="23" t="s">
        <v>6</v>
      </c>
      <c r="D20" s="22">
        <f>+D11/C16</f>
        <v>81.42041752000003</v>
      </c>
      <c r="E20" s="22">
        <f>+D12/C16</f>
        <v>4.3357096</v>
      </c>
      <c r="F20" s="22">
        <f>+D13/C16</f>
        <v>1.6545017799999997</v>
      </c>
      <c r="G20" s="22">
        <f>+D14/C16</f>
        <v>38.696709010000006</v>
      </c>
      <c r="H20" s="20"/>
      <c r="I20" s="22"/>
      <c r="J20" s="22"/>
      <c r="K20" s="22"/>
      <c r="L20" s="22"/>
      <c r="M20" s="22"/>
      <c r="N20" s="22"/>
      <c r="O20" s="22"/>
      <c r="P20" s="22"/>
      <c r="Q20" s="20"/>
      <c r="R20" s="20"/>
      <c r="S20" s="20"/>
      <c r="T20" s="20"/>
      <c r="U20" s="20"/>
    </row>
    <row r="21" spans="2:21" s="19" customFormat="1" ht="12.75">
      <c r="B21" s="44"/>
      <c r="C21" s="23" t="s">
        <v>7</v>
      </c>
      <c r="D21" s="22">
        <f>+E11/C16</f>
        <v>99.31928230999999</v>
      </c>
      <c r="E21" s="22">
        <f>+E12/C16</f>
        <v>5.086896749999999</v>
      </c>
      <c r="F21" s="22">
        <f>+E13/C16</f>
        <v>5.7241137</v>
      </c>
      <c r="G21" s="22">
        <f>+E14/C16</f>
        <v>144.33540057</v>
      </c>
      <c r="H21" s="20"/>
      <c r="I21" s="22"/>
      <c r="J21" s="22"/>
      <c r="K21" s="22"/>
      <c r="L21" s="22"/>
      <c r="M21" s="22"/>
      <c r="N21" s="22"/>
      <c r="O21" s="22"/>
      <c r="P21" s="22"/>
      <c r="Q21" s="20"/>
      <c r="R21" s="20"/>
      <c r="S21" s="20"/>
      <c r="T21" s="20"/>
      <c r="U21" s="20"/>
    </row>
    <row r="22" spans="2:21" s="19" customFormat="1" ht="12.75">
      <c r="B22" s="44"/>
      <c r="C22" s="23" t="s">
        <v>27</v>
      </c>
      <c r="D22" s="22">
        <f>+F11/C16</f>
        <v>90.04646749000005</v>
      </c>
      <c r="E22" s="22">
        <f>+F12/C16</f>
        <v>4.59244918</v>
      </c>
      <c r="F22" s="22">
        <f>+F13/C16</f>
        <v>4.302939450000001</v>
      </c>
      <c r="G22" s="22">
        <f>+F14/C16</f>
        <v>36.947456089999996</v>
      </c>
      <c r="H22" s="20"/>
      <c r="I22" s="22"/>
      <c r="J22" s="22"/>
      <c r="K22" s="22"/>
      <c r="L22" s="22"/>
      <c r="M22" s="22"/>
      <c r="N22" s="22"/>
      <c r="O22" s="22"/>
      <c r="P22" s="22"/>
      <c r="Q22" s="20"/>
      <c r="R22" s="20"/>
      <c r="S22" s="20"/>
      <c r="T22" s="20"/>
      <c r="U22" s="20"/>
    </row>
    <row r="23" spans="1:16" s="19" customFormat="1" ht="12.75">
      <c r="A23" s="27"/>
      <c r="B23" s="44"/>
      <c r="C23" s="23" t="s">
        <v>28</v>
      </c>
      <c r="D23" s="22">
        <f>+G11/C16</f>
        <v>76.58224042999996</v>
      </c>
      <c r="E23" s="22">
        <f>+G12/C16</f>
        <v>4.55347137</v>
      </c>
      <c r="F23" s="22">
        <f>+G13/C16</f>
        <v>2.9006409200000003</v>
      </c>
      <c r="G23" s="22">
        <f>+G14/C16</f>
        <v>26.008907220000005</v>
      </c>
      <c r="H23" s="20"/>
      <c r="I23" s="22"/>
      <c r="J23" s="22"/>
      <c r="K23" s="22"/>
      <c r="L23" s="22"/>
      <c r="M23" s="22"/>
      <c r="N23" s="22"/>
      <c r="O23" s="22"/>
      <c r="P23" s="22"/>
    </row>
    <row r="24" spans="1:16" s="19" customFormat="1" ht="12.75">
      <c r="A24" s="25"/>
      <c r="B24" s="44"/>
      <c r="C24" s="23" t="s">
        <v>29</v>
      </c>
      <c r="D24" s="22">
        <f>+H11/C16</f>
        <v>99.8693503500001</v>
      </c>
      <c r="E24" s="22">
        <f>+H12/C16</f>
        <v>3.6232824399999997</v>
      </c>
      <c r="F24" s="22">
        <f>+H13/C16</f>
        <v>2.3775170699999997</v>
      </c>
      <c r="G24" s="22">
        <f>+H14/C16</f>
        <v>51.20545817000006</v>
      </c>
      <c r="H24" s="20"/>
      <c r="I24" s="22"/>
      <c r="J24" s="22"/>
      <c r="K24" s="22"/>
      <c r="L24" s="22"/>
      <c r="M24" s="22"/>
      <c r="N24" s="22"/>
      <c r="O24" s="22"/>
      <c r="P24" s="22"/>
    </row>
    <row r="25" spans="1:16" s="19" customFormat="1" ht="12.75">
      <c r="A25" s="25"/>
      <c r="B25" s="44"/>
      <c r="C25" s="23" t="s">
        <v>31</v>
      </c>
      <c r="D25" s="22">
        <f>+I11/C16</f>
        <v>87.67350398999999</v>
      </c>
      <c r="E25" s="22">
        <f>+I12/C16</f>
        <v>5.46802413</v>
      </c>
      <c r="F25" s="22">
        <f>+I13/C16</f>
        <v>2.8841243100000002</v>
      </c>
      <c r="G25" s="22">
        <f>+I14/C16</f>
        <v>44.31185747999998</v>
      </c>
      <c r="H25" s="20"/>
      <c r="I25" s="22"/>
      <c r="J25" s="22"/>
      <c r="K25" s="22"/>
      <c r="L25" s="22"/>
      <c r="M25" s="22"/>
      <c r="N25" s="22"/>
      <c r="O25" s="22"/>
      <c r="P25" s="22"/>
    </row>
    <row r="26" spans="1:16" s="19" customFormat="1" ht="12.75">
      <c r="A26" s="25"/>
      <c r="B26" s="44"/>
      <c r="C26" s="23" t="s">
        <v>32</v>
      </c>
      <c r="D26" s="22">
        <f>+J11/C16</f>
        <v>88.79997205</v>
      </c>
      <c r="E26" s="22">
        <f>+J12/C16</f>
        <v>5.598454359999998</v>
      </c>
      <c r="F26" s="22">
        <f>+J13/C16</f>
        <v>3.03830158</v>
      </c>
      <c r="G26" s="22">
        <f>+J14/C16</f>
        <v>24.308264559999994</v>
      </c>
      <c r="H26" s="20"/>
      <c r="I26" s="22"/>
      <c r="J26" s="22"/>
      <c r="K26" s="22"/>
      <c r="L26" s="22"/>
      <c r="M26" s="22"/>
      <c r="N26" s="22"/>
      <c r="O26" s="22"/>
      <c r="P26" s="22"/>
    </row>
    <row r="27" spans="1:15" s="19" customFormat="1" ht="12.75">
      <c r="A27" s="25"/>
      <c r="C27" s="23" t="s">
        <v>33</v>
      </c>
      <c r="D27" s="22">
        <f>+K11/C16</f>
        <v>73.35703836000008</v>
      </c>
      <c r="E27" s="22">
        <f>+K12/C16</f>
        <v>7.752439</v>
      </c>
      <c r="F27" s="22">
        <f>+K13/C16</f>
        <v>2.4309578000000003</v>
      </c>
      <c r="G27" s="22">
        <f>+K14/C16</f>
        <v>15.161655859999998</v>
      </c>
      <c r="H27" s="20"/>
      <c r="I27" s="20"/>
      <c r="J27" s="20"/>
      <c r="K27" s="20"/>
      <c r="L27" s="20"/>
      <c r="M27" s="20"/>
      <c r="N27" s="20"/>
      <c r="O27" s="20"/>
    </row>
    <row r="28" spans="1:15" s="19" customFormat="1" ht="12.75">
      <c r="A28" s="25"/>
      <c r="C28" s="23" t="s">
        <v>34</v>
      </c>
      <c r="D28" s="22">
        <f>+L11/C16</f>
        <v>85.42870141000007</v>
      </c>
      <c r="E28" s="22">
        <f>+L12/C16</f>
        <v>2.8742667400000004</v>
      </c>
      <c r="F28" s="22">
        <f>+L13/C16</f>
        <v>1.8582051800000003</v>
      </c>
      <c r="G28" s="22">
        <f>+L14/C16</f>
        <v>55.77936741000001</v>
      </c>
      <c r="H28" s="20"/>
      <c r="I28" s="20"/>
      <c r="J28" s="20"/>
      <c r="K28" s="20"/>
      <c r="L28" s="20"/>
      <c r="M28" s="20"/>
      <c r="N28" s="20"/>
      <c r="O28" s="20"/>
    </row>
    <row r="29" spans="1:15" s="19" customFormat="1" ht="12.75">
      <c r="A29" s="25"/>
      <c r="C29" s="23" t="s">
        <v>35</v>
      </c>
      <c r="D29" s="22">
        <f>+M11/C16</f>
        <v>87.17110265000004</v>
      </c>
      <c r="E29" s="22">
        <f>+M12/C16</f>
        <v>3.2092282500000007</v>
      </c>
      <c r="F29" s="22">
        <f>+M13/C16</f>
        <v>2.0417944</v>
      </c>
      <c r="G29" s="22">
        <f>+M14/C16</f>
        <v>58.61437272999999</v>
      </c>
      <c r="H29" s="20"/>
      <c r="I29" s="20"/>
      <c r="J29" s="20"/>
      <c r="K29" s="20"/>
      <c r="L29" s="20"/>
      <c r="M29" s="20"/>
      <c r="N29" s="20"/>
      <c r="O29" s="20"/>
    </row>
    <row r="30" spans="1:15" s="19" customFormat="1" ht="12.75">
      <c r="A30" s="25"/>
      <c r="C30" s="23" t="s">
        <v>36</v>
      </c>
      <c r="D30" s="22">
        <f>+N11/$C$16</f>
        <v>136.50261002000005</v>
      </c>
      <c r="E30" s="22">
        <f>+N12/$C$16</f>
        <v>11.30864213</v>
      </c>
      <c r="F30" s="22">
        <f>+N13/$C$16</f>
        <v>4.44121209</v>
      </c>
      <c r="G30" s="22">
        <f>+N14/$C$16</f>
        <v>112.32709254000001</v>
      </c>
      <c r="H30" s="20"/>
      <c r="I30" s="20"/>
      <c r="J30" s="20"/>
      <c r="K30" s="20"/>
      <c r="L30" s="20"/>
      <c r="M30" s="20"/>
      <c r="N30" s="20"/>
      <c r="O30" s="20"/>
    </row>
    <row r="31" spans="1:15" s="19" customFormat="1" ht="12.75">
      <c r="A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sheetProtection/>
  <mergeCells count="6">
    <mergeCell ref="B19:B26"/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2"/>
  <ignoredErrors>
    <ignoredError sqref="A11 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0">
      <selection activeCell="K34" sqref="K34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6" width="11.421875" style="5" customWidth="1"/>
    <col min="7" max="7" width="11.421875" style="5" hidden="1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63</v>
      </c>
    </row>
    <row r="6" ht="15.75">
      <c r="A6" s="11" t="s">
        <v>16</v>
      </c>
    </row>
    <row r="7" ht="12.75">
      <c r="A7" s="12" t="s">
        <v>1</v>
      </c>
    </row>
    <row r="8" spans="1:8" ht="12.75">
      <c r="A8" s="12"/>
      <c r="H8" s="29" t="s">
        <v>61</v>
      </c>
    </row>
    <row r="9" spans="1:8" s="10" customFormat="1" ht="12.75">
      <c r="A9" s="34" t="s">
        <v>3</v>
      </c>
      <c r="B9" s="36" t="s">
        <v>55</v>
      </c>
      <c r="C9" s="32" t="s">
        <v>17</v>
      </c>
      <c r="D9" s="41"/>
      <c r="E9" s="41"/>
      <c r="F9" s="41"/>
      <c r="G9" s="33"/>
      <c r="H9" s="34" t="s">
        <v>37</v>
      </c>
    </row>
    <row r="10" spans="1:8" s="10" customFormat="1" ht="12.75">
      <c r="A10" s="35"/>
      <c r="B10" s="37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37"/>
    </row>
    <row r="11" spans="1:8" ht="15" customHeight="1">
      <c r="A11" s="2" t="s">
        <v>8</v>
      </c>
      <c r="B11" s="3" t="s">
        <v>9</v>
      </c>
      <c r="C11" s="17">
        <v>1002258710.8</v>
      </c>
      <c r="D11" s="17">
        <v>63590148.90000001</v>
      </c>
      <c r="E11" s="17">
        <v>0</v>
      </c>
      <c r="F11" s="17">
        <v>76013.32999999999</v>
      </c>
      <c r="G11" s="17"/>
      <c r="H11" s="4">
        <f>SUM(C11:G11)</f>
        <v>1065924873.03</v>
      </c>
    </row>
    <row r="12" spans="1:8" ht="15" customHeight="1">
      <c r="A12" s="2" t="s">
        <v>10</v>
      </c>
      <c r="B12" s="3" t="s">
        <v>11</v>
      </c>
      <c r="C12" s="17">
        <v>57020042.179999985</v>
      </c>
      <c r="D12" s="17">
        <v>4427296.950000001</v>
      </c>
      <c r="E12" s="17">
        <v>0</v>
      </c>
      <c r="F12" s="17">
        <v>0</v>
      </c>
      <c r="G12" s="17"/>
      <c r="H12" s="4">
        <f>SUM(C12:G12)</f>
        <v>61447339.12999999</v>
      </c>
    </row>
    <row r="13" spans="1:8" ht="15" customHeight="1">
      <c r="A13" s="2" t="s">
        <v>12</v>
      </c>
      <c r="B13" s="3" t="s">
        <v>13</v>
      </c>
      <c r="C13" s="17">
        <v>28190626.96000001</v>
      </c>
      <c r="D13" s="17">
        <v>6754134.44</v>
      </c>
      <c r="E13" s="17">
        <v>0</v>
      </c>
      <c r="F13" s="17">
        <v>43162.5</v>
      </c>
      <c r="G13" s="17"/>
      <c r="H13" s="4">
        <f>SUM(C13:G13)</f>
        <v>34987923.900000006</v>
      </c>
    </row>
    <row r="14" spans="1:8" ht="15" customHeight="1">
      <c r="A14" s="2">
        <v>124</v>
      </c>
      <c r="B14" s="3" t="s">
        <v>43</v>
      </c>
      <c r="C14" s="17">
        <v>587746503.5699993</v>
      </c>
      <c r="D14" s="17">
        <v>21623383.94</v>
      </c>
      <c r="E14" s="17">
        <v>0</v>
      </c>
      <c r="F14" s="17">
        <v>0</v>
      </c>
      <c r="G14" s="17"/>
      <c r="H14" s="4">
        <f>SUM(C14:G14)</f>
        <v>609369887.5099994</v>
      </c>
    </row>
    <row r="15" spans="1:8" ht="19.5" customHeight="1">
      <c r="A15" s="32" t="s">
        <v>14</v>
      </c>
      <c r="B15" s="33"/>
      <c r="C15" s="6">
        <f aca="true" t="shared" si="0" ref="C15:H15">SUM(C11:C14)</f>
        <v>1675215883.5099993</v>
      </c>
      <c r="D15" s="6">
        <f t="shared" si="0"/>
        <v>96394964.23</v>
      </c>
      <c r="E15" s="6">
        <f t="shared" si="0"/>
        <v>0</v>
      </c>
      <c r="F15" s="6">
        <f t="shared" si="0"/>
        <v>119175.82999999999</v>
      </c>
      <c r="G15" s="6">
        <f t="shared" si="0"/>
        <v>0</v>
      </c>
      <c r="H15" s="6">
        <f t="shared" si="0"/>
        <v>1771730023.5699992</v>
      </c>
    </row>
    <row r="16" spans="1:8" ht="12.75">
      <c r="A16" s="14" t="s">
        <v>62</v>
      </c>
      <c r="C16" s="8"/>
      <c r="D16" s="8"/>
      <c r="E16" s="8"/>
      <c r="F16" s="8"/>
      <c r="G16" s="8"/>
      <c r="H16" s="8"/>
    </row>
    <row r="17" spans="3:8" ht="12.75">
      <c r="C17" s="8"/>
      <c r="D17" s="8"/>
      <c r="E17" s="8"/>
      <c r="F17" s="8"/>
      <c r="G17" s="8"/>
      <c r="H17" s="8"/>
    </row>
    <row r="18" spans="1:3" ht="12.75">
      <c r="A18" s="14" t="s">
        <v>15</v>
      </c>
      <c r="C18" s="8"/>
    </row>
    <row r="19" ht="12.75">
      <c r="A19" s="14" t="s">
        <v>22</v>
      </c>
    </row>
    <row r="20" ht="12.75">
      <c r="A20" s="14" t="s">
        <v>23</v>
      </c>
    </row>
    <row r="21" ht="12.75">
      <c r="A21" s="14" t="s">
        <v>25</v>
      </c>
    </row>
    <row r="22" ht="12.75">
      <c r="A22" s="14" t="s">
        <v>24</v>
      </c>
    </row>
    <row r="23" ht="12.75">
      <c r="A23" s="14" t="s">
        <v>46</v>
      </c>
    </row>
    <row r="24" spans="1:6" s="19" customFormat="1" ht="12.75">
      <c r="A24" s="25"/>
      <c r="C24" s="19" t="s">
        <v>56</v>
      </c>
      <c r="D24" s="19" t="s">
        <v>57</v>
      </c>
      <c r="E24" s="19" t="s">
        <v>58</v>
      </c>
      <c r="F24" s="19" t="s">
        <v>59</v>
      </c>
    </row>
    <row r="25" spans="1:6" s="19" customFormat="1" ht="12.75">
      <c r="A25" s="25">
        <v>1000000</v>
      </c>
      <c r="B25" s="19" t="s">
        <v>51</v>
      </c>
      <c r="C25" s="26">
        <f aca="true" t="shared" si="1" ref="C25:F28">+C11/$A$25</f>
        <v>1002.2587107999999</v>
      </c>
      <c r="D25" s="26">
        <f t="shared" si="1"/>
        <v>63.59014890000002</v>
      </c>
      <c r="E25" s="26">
        <f t="shared" si="1"/>
        <v>0</v>
      </c>
      <c r="F25" s="26">
        <f t="shared" si="1"/>
        <v>0.07601332999999999</v>
      </c>
    </row>
    <row r="26" spans="1:6" s="19" customFormat="1" ht="12.75">
      <c r="A26" s="25"/>
      <c r="B26" s="19" t="s">
        <v>52</v>
      </c>
      <c r="C26" s="26">
        <f t="shared" si="1"/>
        <v>57.02004217999998</v>
      </c>
      <c r="D26" s="26">
        <f t="shared" si="1"/>
        <v>4.4272969500000015</v>
      </c>
      <c r="E26" s="26">
        <f t="shared" si="1"/>
        <v>0</v>
      </c>
      <c r="F26" s="26">
        <f t="shared" si="1"/>
        <v>0</v>
      </c>
    </row>
    <row r="27" spans="1:6" s="19" customFormat="1" ht="12.75">
      <c r="A27" s="25"/>
      <c r="B27" s="19" t="s">
        <v>53</v>
      </c>
      <c r="C27" s="26">
        <f t="shared" si="1"/>
        <v>28.19062696000001</v>
      </c>
      <c r="D27" s="26">
        <f t="shared" si="1"/>
        <v>6.7541344400000005</v>
      </c>
      <c r="E27" s="26">
        <f t="shared" si="1"/>
        <v>0</v>
      </c>
      <c r="F27" s="26">
        <f t="shared" si="1"/>
        <v>0.0431625</v>
      </c>
    </row>
    <row r="28" spans="1:6" s="19" customFormat="1" ht="12.75">
      <c r="A28" s="25"/>
      <c r="B28" s="19" t="s">
        <v>54</v>
      </c>
      <c r="C28" s="26">
        <f t="shared" si="1"/>
        <v>587.7465035699994</v>
      </c>
      <c r="D28" s="26">
        <f t="shared" si="1"/>
        <v>21.62338394</v>
      </c>
      <c r="E28" s="26">
        <f t="shared" si="1"/>
        <v>0</v>
      </c>
      <c r="F28" s="26">
        <f t="shared" si="1"/>
        <v>0</v>
      </c>
    </row>
    <row r="29" s="19" customFormat="1" ht="12.75">
      <c r="A29" s="25"/>
    </row>
    <row r="30" s="19" customFormat="1" ht="12.75">
      <c r="A30" s="25"/>
    </row>
    <row r="31" s="19" customFormat="1" ht="12.75">
      <c r="A31" s="25"/>
    </row>
    <row r="32" s="19" customFormat="1" ht="12.75">
      <c r="A32" s="25"/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ignoredErrors>
    <ignoredError sqref="A11 A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3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8" width="11.421875" style="5" customWidth="1"/>
    <col min="9" max="9" width="12.140625" style="5" customWidth="1"/>
    <col min="10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63</v>
      </c>
    </row>
    <row r="6" ht="15.75">
      <c r="A6" s="11" t="s">
        <v>18</v>
      </c>
    </row>
    <row r="7" ht="12.75">
      <c r="A7" s="12" t="s">
        <v>1</v>
      </c>
    </row>
    <row r="8" spans="1:9" ht="12.75">
      <c r="A8" s="12"/>
      <c r="I8" s="29" t="s">
        <v>61</v>
      </c>
    </row>
    <row r="9" spans="1:9" s="10" customFormat="1" ht="12.75">
      <c r="A9" s="34" t="s">
        <v>3</v>
      </c>
      <c r="B9" s="36" t="s">
        <v>55</v>
      </c>
      <c r="C9" s="32" t="s">
        <v>19</v>
      </c>
      <c r="D9" s="41"/>
      <c r="E9" s="41"/>
      <c r="F9" s="41"/>
      <c r="G9" s="41"/>
      <c r="H9" s="41"/>
      <c r="I9" s="34" t="s">
        <v>37</v>
      </c>
    </row>
    <row r="10" spans="1:9" s="10" customFormat="1" ht="12.75">
      <c r="A10" s="35"/>
      <c r="B10" s="37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7"/>
    </row>
    <row r="11" spans="1:9" ht="15" customHeight="1">
      <c r="A11" s="2" t="s">
        <v>8</v>
      </c>
      <c r="B11" s="3" t="s">
        <v>9</v>
      </c>
      <c r="C11" s="17">
        <v>563137658.36</v>
      </c>
      <c r="D11" s="17">
        <v>37819288.57000001</v>
      </c>
      <c r="E11" s="17">
        <v>230205360.47000015</v>
      </c>
      <c r="F11" s="17">
        <v>63541315</v>
      </c>
      <c r="G11" s="17">
        <v>13382375.34</v>
      </c>
      <c r="H11" s="17">
        <v>94172713.06</v>
      </c>
      <c r="I11" s="4">
        <f>SUM(C11:H11)</f>
        <v>1002258710.8000002</v>
      </c>
    </row>
    <row r="12" spans="1:9" ht="15" customHeight="1">
      <c r="A12" s="2" t="s">
        <v>10</v>
      </c>
      <c r="B12" s="3" t="s">
        <v>11</v>
      </c>
      <c r="C12" s="17">
        <v>16166528.849999992</v>
      </c>
      <c r="D12" s="17">
        <v>11982316.250000002</v>
      </c>
      <c r="E12" s="17">
        <v>14636889.520000001</v>
      </c>
      <c r="F12" s="17">
        <v>0</v>
      </c>
      <c r="G12" s="17">
        <v>1041113.43</v>
      </c>
      <c r="H12" s="17">
        <v>13193194.13</v>
      </c>
      <c r="I12" s="4">
        <f>SUM(C12:H12)</f>
        <v>57020042.18</v>
      </c>
    </row>
    <row r="13" spans="1:9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13289439.670000002</v>
      </c>
      <c r="F13" s="17">
        <v>0</v>
      </c>
      <c r="G13" s="17">
        <v>12264.489999999998</v>
      </c>
      <c r="H13" s="17">
        <v>14888922.8</v>
      </c>
      <c r="I13" s="4">
        <f>SUM(C13:H13)</f>
        <v>28190626.96</v>
      </c>
    </row>
    <row r="14" spans="1:9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539444447.5700002</v>
      </c>
      <c r="F14" s="17">
        <v>0</v>
      </c>
      <c r="G14" s="17">
        <v>48302056</v>
      </c>
      <c r="H14" s="17">
        <v>0</v>
      </c>
      <c r="I14" s="4">
        <f>SUM(C14:H14)</f>
        <v>587746503.5700002</v>
      </c>
    </row>
    <row r="15" spans="1:9" ht="15" customHeight="1">
      <c r="A15" s="32" t="s">
        <v>14</v>
      </c>
      <c r="B15" s="33"/>
      <c r="C15" s="6">
        <f aca="true" t="shared" si="0" ref="C15:I15">SUM(C11:C14)</f>
        <v>579304187.21</v>
      </c>
      <c r="D15" s="6">
        <f t="shared" si="0"/>
        <v>49801604.82000001</v>
      </c>
      <c r="E15" s="6">
        <f t="shared" si="0"/>
        <v>797576137.2300003</v>
      </c>
      <c r="F15" s="6">
        <f t="shared" si="0"/>
        <v>63541315</v>
      </c>
      <c r="G15" s="6">
        <f t="shared" si="0"/>
        <v>62737809.26</v>
      </c>
      <c r="H15" s="6">
        <f t="shared" si="0"/>
        <v>122254829.99</v>
      </c>
      <c r="I15" s="6">
        <f t="shared" si="0"/>
        <v>1675215883.5100002</v>
      </c>
    </row>
    <row r="16" ht="12.75">
      <c r="A16" s="14" t="s">
        <v>62</v>
      </c>
    </row>
    <row r="17" ht="6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4" t="s">
        <v>45</v>
      </c>
    </row>
    <row r="23" ht="12.75">
      <c r="A23" s="15" t="s">
        <v>41</v>
      </c>
    </row>
    <row r="24" ht="12.75">
      <c r="A24" s="15" t="s">
        <v>42</v>
      </c>
    </row>
    <row r="25" s="19" customFormat="1" ht="12.75">
      <c r="A25" s="25"/>
    </row>
    <row r="26" s="19" customFormat="1" ht="12.75">
      <c r="A26" s="27"/>
    </row>
    <row r="27" spans="1:3" s="19" customFormat="1" ht="12.75">
      <c r="A27" s="25"/>
      <c r="C27" s="19">
        <v>1000000</v>
      </c>
    </row>
    <row r="28" spans="1:8" s="19" customFormat="1" ht="12.75">
      <c r="A28" s="25"/>
      <c r="C28" s="19">
        <v>2.1</v>
      </c>
      <c r="D28" s="19">
        <v>2.2</v>
      </c>
      <c r="E28" s="19">
        <v>2.3</v>
      </c>
      <c r="F28" s="19">
        <v>2.4</v>
      </c>
      <c r="G28" s="19">
        <v>2.5</v>
      </c>
      <c r="H28" s="19">
        <v>2.6</v>
      </c>
    </row>
    <row r="29" spans="1:8" s="19" customFormat="1" ht="12.75">
      <c r="A29" s="25"/>
      <c r="B29" s="19" t="s">
        <v>51</v>
      </c>
      <c r="C29" s="28">
        <f aca="true" t="shared" si="1" ref="C29:H32">+C11/$C$27</f>
        <v>563.13765836</v>
      </c>
      <c r="D29" s="28">
        <f t="shared" si="1"/>
        <v>37.819288570000005</v>
      </c>
      <c r="E29" s="28">
        <f t="shared" si="1"/>
        <v>230.20536047000016</v>
      </c>
      <c r="F29" s="28">
        <f t="shared" si="1"/>
        <v>63.541315</v>
      </c>
      <c r="G29" s="28">
        <f t="shared" si="1"/>
        <v>13.38237534</v>
      </c>
      <c r="H29" s="28">
        <f t="shared" si="1"/>
        <v>94.17271306</v>
      </c>
    </row>
    <row r="30" spans="1:8" s="19" customFormat="1" ht="12.75">
      <c r="A30" s="25"/>
      <c r="B30" s="19" t="s">
        <v>60</v>
      </c>
      <c r="C30" s="28">
        <f t="shared" si="1"/>
        <v>16.16652884999999</v>
      </c>
      <c r="D30" s="28">
        <f t="shared" si="1"/>
        <v>11.982316250000002</v>
      </c>
      <c r="E30" s="28">
        <f t="shared" si="1"/>
        <v>14.636889520000002</v>
      </c>
      <c r="F30" s="28">
        <f t="shared" si="1"/>
        <v>0</v>
      </c>
      <c r="G30" s="28">
        <f t="shared" si="1"/>
        <v>1.04111343</v>
      </c>
      <c r="H30" s="28">
        <f t="shared" si="1"/>
        <v>13.19319413</v>
      </c>
    </row>
    <row r="31" spans="1:8" s="19" customFormat="1" ht="12.75">
      <c r="A31" s="25"/>
      <c r="B31" s="19" t="s">
        <v>53</v>
      </c>
      <c r="C31" s="28">
        <f t="shared" si="1"/>
        <v>0</v>
      </c>
      <c r="D31" s="28">
        <f t="shared" si="1"/>
        <v>0</v>
      </c>
      <c r="E31" s="28">
        <f t="shared" si="1"/>
        <v>13.289439670000002</v>
      </c>
      <c r="F31" s="28">
        <f t="shared" si="1"/>
        <v>0</v>
      </c>
      <c r="G31" s="28">
        <f t="shared" si="1"/>
        <v>0.012264489999999998</v>
      </c>
      <c r="H31" s="28">
        <f t="shared" si="1"/>
        <v>14.888922800000001</v>
      </c>
    </row>
    <row r="32" spans="1:8" s="19" customFormat="1" ht="12.75">
      <c r="A32" s="25"/>
      <c r="B32" s="19" t="s">
        <v>54</v>
      </c>
      <c r="C32" s="28">
        <f t="shared" si="1"/>
        <v>0</v>
      </c>
      <c r="D32" s="28">
        <f t="shared" si="1"/>
        <v>0</v>
      </c>
      <c r="E32" s="28">
        <f t="shared" si="1"/>
        <v>539.4444475700002</v>
      </c>
      <c r="F32" s="28">
        <f t="shared" si="1"/>
        <v>0</v>
      </c>
      <c r="G32" s="28">
        <f t="shared" si="1"/>
        <v>48.302056</v>
      </c>
      <c r="H32" s="28">
        <f t="shared" si="1"/>
        <v>0</v>
      </c>
    </row>
    <row r="33" s="19" customFormat="1" ht="12.75">
      <c r="A33" s="25"/>
    </row>
    <row r="34" s="19" customFormat="1" ht="12.75">
      <c r="A34" s="25"/>
    </row>
    <row r="35" s="19" customFormat="1" ht="12.75">
      <c r="A35" s="25"/>
    </row>
    <row r="36" s="19" customFormat="1" ht="12.75">
      <c r="A36" s="2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2"/>
  <ignoredErrors>
    <ignoredError sqref="A12 A1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63</v>
      </c>
    </row>
    <row r="6" ht="15.75">
      <c r="A6" s="11" t="s">
        <v>20</v>
      </c>
    </row>
    <row r="7" ht="12.75">
      <c r="A7" s="12" t="s">
        <v>1</v>
      </c>
    </row>
    <row r="8" spans="1:9" ht="12.75">
      <c r="A8" s="12"/>
      <c r="I8" s="29" t="s">
        <v>61</v>
      </c>
    </row>
    <row r="9" spans="1:9" s="10" customFormat="1" ht="12.75">
      <c r="A9" s="34" t="s">
        <v>3</v>
      </c>
      <c r="B9" s="36" t="s">
        <v>55</v>
      </c>
      <c r="C9" s="32" t="s">
        <v>19</v>
      </c>
      <c r="D9" s="41"/>
      <c r="E9" s="41"/>
      <c r="F9" s="41"/>
      <c r="G9" s="41"/>
      <c r="H9" s="41"/>
      <c r="I9" s="34" t="s">
        <v>37</v>
      </c>
    </row>
    <row r="10" spans="1:17" s="10" customFormat="1" ht="12.75">
      <c r="A10" s="35"/>
      <c r="B10" s="37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7"/>
      <c r="L10" s="16"/>
      <c r="M10" s="16"/>
      <c r="N10" s="16"/>
      <c r="O10" s="16"/>
      <c r="P10" s="16"/>
      <c r="Q10" s="16"/>
    </row>
    <row r="11" spans="1:17" ht="15" customHeight="1">
      <c r="A11" s="2" t="s">
        <v>8</v>
      </c>
      <c r="B11" s="3" t="s">
        <v>9</v>
      </c>
      <c r="C11" s="17">
        <v>83930</v>
      </c>
      <c r="D11" s="17">
        <v>503824.86</v>
      </c>
      <c r="E11" s="17">
        <v>48719747.08999999</v>
      </c>
      <c r="F11" s="17">
        <v>7501871.18</v>
      </c>
      <c r="G11" s="17">
        <v>1417974.43</v>
      </c>
      <c r="H11" s="17">
        <v>5362801.34</v>
      </c>
      <c r="I11" s="4">
        <f>SUM(C11:H11)</f>
        <v>63590148.89999999</v>
      </c>
      <c r="L11" s="8"/>
      <c r="M11" s="8"/>
      <c r="N11" s="8"/>
      <c r="O11" s="8"/>
      <c r="Q11" s="8"/>
    </row>
    <row r="12" spans="1:17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4400683.27</v>
      </c>
      <c r="F12" s="17">
        <v>0</v>
      </c>
      <c r="G12" s="17">
        <v>3359.6</v>
      </c>
      <c r="H12" s="17">
        <v>23254.08</v>
      </c>
      <c r="I12" s="4">
        <f>SUM(C12:H12)</f>
        <v>4427296.949999999</v>
      </c>
      <c r="N12" s="8"/>
      <c r="Q12" s="8"/>
    </row>
    <row r="13" spans="1:17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6709644.93</v>
      </c>
      <c r="F13" s="17">
        <v>0</v>
      </c>
      <c r="G13" s="17">
        <v>0</v>
      </c>
      <c r="H13" s="17">
        <v>44489.509999999995</v>
      </c>
      <c r="I13" s="4">
        <f>SUM(C13:H13)</f>
        <v>6754134.4399999995</v>
      </c>
      <c r="N13" s="8"/>
      <c r="Q13" s="8"/>
    </row>
    <row r="14" spans="1:17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18202420.259999998</v>
      </c>
      <c r="F14" s="17">
        <v>0</v>
      </c>
      <c r="G14" s="17">
        <v>2667809.5</v>
      </c>
      <c r="H14" s="17">
        <v>753154.1799999999</v>
      </c>
      <c r="I14" s="4">
        <f>SUM(C14:H14)</f>
        <v>21623383.939999998</v>
      </c>
      <c r="N14" s="8"/>
      <c r="Q14" s="8"/>
    </row>
    <row r="15" spans="1:9" ht="15" customHeight="1">
      <c r="A15" s="32" t="s">
        <v>14</v>
      </c>
      <c r="B15" s="33"/>
      <c r="C15" s="6">
        <f aca="true" t="shared" si="0" ref="C15:I15">SUM(C11:C14)</f>
        <v>83930</v>
      </c>
      <c r="D15" s="6">
        <f t="shared" si="0"/>
        <v>503824.86</v>
      </c>
      <c r="E15" s="6">
        <f t="shared" si="0"/>
        <v>78032495.54999998</v>
      </c>
      <c r="F15" s="6">
        <f t="shared" si="0"/>
        <v>7501871.18</v>
      </c>
      <c r="G15" s="6">
        <f t="shared" si="0"/>
        <v>4089143.5300000003</v>
      </c>
      <c r="H15" s="6">
        <f t="shared" si="0"/>
        <v>6183699.109999999</v>
      </c>
      <c r="I15" s="6">
        <f t="shared" si="0"/>
        <v>96394964.22999999</v>
      </c>
    </row>
    <row r="16" ht="12.75">
      <c r="A16" s="14" t="s">
        <v>62</v>
      </c>
    </row>
    <row r="17" ht="7.5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63</v>
      </c>
    </row>
    <row r="6" ht="15.75">
      <c r="A6" s="11" t="s">
        <v>21</v>
      </c>
    </row>
    <row r="7" ht="12.75">
      <c r="A7" s="12" t="s">
        <v>1</v>
      </c>
    </row>
    <row r="8" spans="1:8" ht="12.75">
      <c r="A8" s="12"/>
      <c r="H8" s="29" t="s">
        <v>61</v>
      </c>
    </row>
    <row r="9" spans="1:8" s="10" customFormat="1" ht="12.75">
      <c r="A9" s="34" t="s">
        <v>3</v>
      </c>
      <c r="B9" s="36" t="s">
        <v>55</v>
      </c>
      <c r="C9" s="32" t="s">
        <v>19</v>
      </c>
      <c r="D9" s="41"/>
      <c r="E9" s="41"/>
      <c r="F9" s="41"/>
      <c r="G9" s="41"/>
      <c r="H9" s="34" t="s">
        <v>37</v>
      </c>
    </row>
    <row r="10" spans="1:14" s="10" customFormat="1" ht="12.75">
      <c r="A10" s="35"/>
      <c r="B10" s="37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7"/>
      <c r="K10" s="16"/>
      <c r="L10" s="16"/>
      <c r="M10" s="16"/>
      <c r="N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76013.32999999999</v>
      </c>
      <c r="F11" s="17">
        <v>0</v>
      </c>
      <c r="G11" s="17">
        <v>0</v>
      </c>
      <c r="H11" s="4">
        <f>SUM(C11:G11)</f>
        <v>76013.32999999999</v>
      </c>
    </row>
    <row r="12" spans="1:8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7">
        <v>0</v>
      </c>
      <c r="D13" s="17">
        <v>0</v>
      </c>
      <c r="E13" s="18">
        <v>27750</v>
      </c>
      <c r="F13" s="17">
        <v>0</v>
      </c>
      <c r="G13" s="17">
        <v>15412.5</v>
      </c>
      <c r="H13" s="4">
        <f>SUM(C13:G13)</f>
        <v>43162.5</v>
      </c>
    </row>
    <row r="14" spans="1:8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>
        <f>SUM(C14:G14)</f>
        <v>0</v>
      </c>
    </row>
    <row r="15" spans="1:8" ht="15" customHeight="1">
      <c r="A15" s="32" t="s">
        <v>14</v>
      </c>
      <c r="B15" s="33"/>
      <c r="C15" s="6">
        <f aca="true" t="shared" si="0" ref="C15:H15">SUM(C11:C14)</f>
        <v>0</v>
      </c>
      <c r="D15" s="6">
        <f t="shared" si="0"/>
        <v>0</v>
      </c>
      <c r="E15" s="6">
        <f t="shared" si="0"/>
        <v>103763.32999999999</v>
      </c>
      <c r="F15" s="6">
        <f t="shared" si="0"/>
        <v>0</v>
      </c>
      <c r="G15" s="6">
        <f t="shared" si="0"/>
        <v>15412.5</v>
      </c>
      <c r="H15" s="6">
        <f t="shared" si="0"/>
        <v>119175.82999999999</v>
      </c>
    </row>
    <row r="16" ht="12.75">
      <c r="A16" s="14" t="s">
        <v>62</v>
      </c>
    </row>
    <row r="17" ht="9.75" customHeight="1"/>
    <row r="18" spans="1:8" ht="12.75">
      <c r="A18" s="14" t="s">
        <v>15</v>
      </c>
      <c r="H18" s="8"/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5" ht="12.75">
      <c r="B25" s="14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49</v>
      </c>
    </row>
    <row r="6" ht="15.75">
      <c r="A6" s="11" t="s">
        <v>26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34" t="s">
        <v>3</v>
      </c>
      <c r="B9" s="36" t="s">
        <v>4</v>
      </c>
      <c r="C9" s="32" t="s">
        <v>19</v>
      </c>
      <c r="D9" s="41"/>
      <c r="E9" s="41"/>
      <c r="F9" s="41"/>
      <c r="G9" s="41"/>
      <c r="H9" s="34" t="s">
        <v>37</v>
      </c>
    </row>
    <row r="10" spans="1:8" s="10" customFormat="1" ht="12.75">
      <c r="A10" s="35"/>
      <c r="B10" s="37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7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">
        <f>SUM(C11:G11)</f>
        <v>0</v>
      </c>
    </row>
    <row r="12" spans="1:8" ht="15" customHeight="1">
      <c r="A12" s="2" t="s">
        <v>10</v>
      </c>
      <c r="B12" s="3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7">
        <v>0</v>
      </c>
      <c r="D13" s="17">
        <v>0</v>
      </c>
      <c r="E13" s="17">
        <v>0</v>
      </c>
      <c r="F13" s="17">
        <v>0</v>
      </c>
      <c r="G13" s="17"/>
      <c r="H13" s="4">
        <f>SUM(C13:G13)</f>
        <v>0</v>
      </c>
    </row>
    <row r="14" spans="1:8" ht="15" customHeight="1">
      <c r="A14" s="2">
        <v>124</v>
      </c>
      <c r="B14" s="3" t="s">
        <v>43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">
        <f>SUM(C14:G14)</f>
        <v>0</v>
      </c>
    </row>
    <row r="15" spans="1:8" ht="12.75">
      <c r="A15" s="32" t="s">
        <v>14</v>
      </c>
      <c r="B15" s="33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ht="12.75">
      <c r="A16" s="14" t="s">
        <v>50</v>
      </c>
    </row>
    <row r="17" ht="9" customHeight="1"/>
    <row r="18" ht="12.75">
      <c r="A18" s="14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2017-01-11T17:36:56Z</dcterms:modified>
  <cp:category/>
  <cp:version/>
  <cp:contentType/>
  <cp:contentStatus/>
</cp:coreProperties>
</file>