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7595" windowHeight="991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DYT!$B$2:$N$51</definedName>
    <definedName name="_xlnm.Print_Area" localSheetId="4">RD!$B$2:$N$51</definedName>
    <definedName name="_xlnm.Print_Area" localSheetId="1">RDR!$B$2:$N$51</definedName>
    <definedName name="_xlnm.Print_Area" localSheetId="0">RO!$B$2:$M$51</definedName>
    <definedName name="_xlnm.Print_Area" localSheetId="3">ROOC!$B$2:$N$51</definedName>
  </definedNames>
  <calcPr calcId="145621"/>
</workbook>
</file>

<file path=xl/calcChain.xml><?xml version="1.0" encoding="utf-8"?>
<calcChain xmlns="http://schemas.openxmlformats.org/spreadsheetml/2006/main">
  <c r="E49" i="1" l="1"/>
  <c r="F49" i="1"/>
  <c r="D49" i="6" l="1"/>
  <c r="C49" i="6"/>
  <c r="I49" i="7" l="1"/>
  <c r="H49" i="7"/>
  <c r="G49" i="7"/>
  <c r="F49" i="7"/>
  <c r="E49" i="7"/>
  <c r="D49" i="7"/>
  <c r="C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N40" i="7"/>
  <c r="M40" i="7"/>
  <c r="L40" i="7"/>
  <c r="K40" i="7"/>
  <c r="J40" i="7"/>
  <c r="N39" i="7"/>
  <c r="M39" i="7"/>
  <c r="L39" i="7"/>
  <c r="K39" i="7"/>
  <c r="J39" i="7"/>
  <c r="N38" i="7"/>
  <c r="M38" i="7"/>
  <c r="L38" i="7"/>
  <c r="K38" i="7"/>
  <c r="J38" i="7"/>
  <c r="N37" i="7"/>
  <c r="M37" i="7"/>
  <c r="L37" i="7"/>
  <c r="K37" i="7"/>
  <c r="J37" i="7"/>
  <c r="N36" i="7"/>
  <c r="M36" i="7"/>
  <c r="L36" i="7"/>
  <c r="K36" i="7"/>
  <c r="J36" i="7"/>
  <c r="N35" i="7"/>
  <c r="M35" i="7"/>
  <c r="L35" i="7"/>
  <c r="K35" i="7"/>
  <c r="J35" i="7"/>
  <c r="N34" i="7"/>
  <c r="M34" i="7"/>
  <c r="L34" i="7"/>
  <c r="K34" i="7"/>
  <c r="J34" i="7"/>
  <c r="N33" i="7"/>
  <c r="M33" i="7"/>
  <c r="L33" i="7"/>
  <c r="K33" i="7"/>
  <c r="J33" i="7"/>
  <c r="N32" i="7"/>
  <c r="M32" i="7"/>
  <c r="L32" i="7"/>
  <c r="K32" i="7"/>
  <c r="J32" i="7"/>
  <c r="N31" i="7"/>
  <c r="M31" i="7"/>
  <c r="L31" i="7"/>
  <c r="K31" i="7"/>
  <c r="J31" i="7"/>
  <c r="N30" i="7"/>
  <c r="M30" i="7"/>
  <c r="L30" i="7"/>
  <c r="K30" i="7"/>
  <c r="J30" i="7"/>
  <c r="N29" i="7"/>
  <c r="M29" i="7"/>
  <c r="L29" i="7"/>
  <c r="K29" i="7"/>
  <c r="J29" i="7"/>
  <c r="N28" i="7"/>
  <c r="M28" i="7"/>
  <c r="L28" i="7"/>
  <c r="K28" i="7"/>
  <c r="J28" i="7"/>
  <c r="N27" i="7"/>
  <c r="M27" i="7"/>
  <c r="L27" i="7"/>
  <c r="K27" i="7"/>
  <c r="J27" i="7"/>
  <c r="N26" i="7"/>
  <c r="M26" i="7"/>
  <c r="L26" i="7"/>
  <c r="K26" i="7"/>
  <c r="J26" i="7"/>
  <c r="N25" i="7"/>
  <c r="M25" i="7"/>
  <c r="L25" i="7"/>
  <c r="K25" i="7"/>
  <c r="J25" i="7"/>
  <c r="N24" i="7"/>
  <c r="M24" i="7"/>
  <c r="L24" i="7"/>
  <c r="K24" i="7"/>
  <c r="J24" i="7"/>
  <c r="N23" i="7"/>
  <c r="M23" i="7"/>
  <c r="L23" i="7"/>
  <c r="K23" i="7"/>
  <c r="J23" i="7"/>
  <c r="N22" i="7"/>
  <c r="M22" i="7"/>
  <c r="L22" i="7"/>
  <c r="K22" i="7"/>
  <c r="J22" i="7"/>
  <c r="N21" i="7"/>
  <c r="M21" i="7"/>
  <c r="L21" i="7"/>
  <c r="K21" i="7"/>
  <c r="J21" i="7"/>
  <c r="N20" i="7"/>
  <c r="M20" i="7"/>
  <c r="L20" i="7"/>
  <c r="K20" i="7"/>
  <c r="J20" i="7"/>
  <c r="N19" i="7"/>
  <c r="M19" i="7"/>
  <c r="L19" i="7"/>
  <c r="K19" i="7"/>
  <c r="J19" i="7"/>
  <c r="N18" i="7"/>
  <c r="M18" i="7"/>
  <c r="L18" i="7"/>
  <c r="K18" i="7"/>
  <c r="J18" i="7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G49" i="1"/>
  <c r="H49" i="1"/>
  <c r="I49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I49" i="6"/>
  <c r="H49" i="6"/>
  <c r="G49" i="6"/>
  <c r="F49" i="6"/>
  <c r="E49" i="6"/>
  <c r="N48" i="6"/>
  <c r="M48" i="6"/>
  <c r="L48" i="6"/>
  <c r="K48" i="6"/>
  <c r="J48" i="6"/>
  <c r="N47" i="6"/>
  <c r="M47" i="6"/>
  <c r="L47" i="6"/>
  <c r="K47" i="6"/>
  <c r="J47" i="6"/>
  <c r="N46" i="6"/>
  <c r="M46" i="6"/>
  <c r="L46" i="6"/>
  <c r="K46" i="6"/>
  <c r="J46" i="6"/>
  <c r="N45" i="6"/>
  <c r="M45" i="6"/>
  <c r="L45" i="6"/>
  <c r="K45" i="6"/>
  <c r="J45" i="6"/>
  <c r="N44" i="6"/>
  <c r="M44" i="6"/>
  <c r="L44" i="6"/>
  <c r="K44" i="6"/>
  <c r="J44" i="6"/>
  <c r="N43" i="6"/>
  <c r="M43" i="6"/>
  <c r="L43" i="6"/>
  <c r="K43" i="6"/>
  <c r="J43" i="6"/>
  <c r="N42" i="6"/>
  <c r="M42" i="6"/>
  <c r="L42" i="6"/>
  <c r="K42" i="6"/>
  <c r="J42" i="6"/>
  <c r="N41" i="6"/>
  <c r="M41" i="6"/>
  <c r="L41" i="6"/>
  <c r="K41" i="6"/>
  <c r="J41" i="6"/>
  <c r="N40" i="6"/>
  <c r="M40" i="6"/>
  <c r="L40" i="6"/>
  <c r="K40" i="6"/>
  <c r="J40" i="6"/>
  <c r="N39" i="6"/>
  <c r="M39" i="6"/>
  <c r="L39" i="6"/>
  <c r="K39" i="6"/>
  <c r="J39" i="6"/>
  <c r="N38" i="6"/>
  <c r="M38" i="6"/>
  <c r="L38" i="6"/>
  <c r="K38" i="6"/>
  <c r="J38" i="6"/>
  <c r="N37" i="6"/>
  <c r="M37" i="6"/>
  <c r="L37" i="6"/>
  <c r="K37" i="6"/>
  <c r="J37" i="6"/>
  <c r="N36" i="6"/>
  <c r="M36" i="6"/>
  <c r="L36" i="6"/>
  <c r="K36" i="6"/>
  <c r="J36" i="6"/>
  <c r="N35" i="6"/>
  <c r="M35" i="6"/>
  <c r="L35" i="6"/>
  <c r="K35" i="6"/>
  <c r="J35" i="6"/>
  <c r="N34" i="6"/>
  <c r="M34" i="6"/>
  <c r="L34" i="6"/>
  <c r="K34" i="6"/>
  <c r="J34" i="6"/>
  <c r="N33" i="6"/>
  <c r="M33" i="6"/>
  <c r="L33" i="6"/>
  <c r="K33" i="6"/>
  <c r="J33" i="6"/>
  <c r="N32" i="6"/>
  <c r="M32" i="6"/>
  <c r="L32" i="6"/>
  <c r="K32" i="6"/>
  <c r="J32" i="6"/>
  <c r="N31" i="6"/>
  <c r="M31" i="6"/>
  <c r="L31" i="6"/>
  <c r="K31" i="6"/>
  <c r="J31" i="6"/>
  <c r="N30" i="6"/>
  <c r="M30" i="6"/>
  <c r="L30" i="6"/>
  <c r="K30" i="6"/>
  <c r="J30" i="6"/>
  <c r="N29" i="6"/>
  <c r="M29" i="6"/>
  <c r="L29" i="6"/>
  <c r="K29" i="6"/>
  <c r="J29" i="6"/>
  <c r="N28" i="6"/>
  <c r="M28" i="6"/>
  <c r="L28" i="6"/>
  <c r="K28" i="6"/>
  <c r="J28" i="6"/>
  <c r="N27" i="6"/>
  <c r="M27" i="6"/>
  <c r="L27" i="6"/>
  <c r="K27" i="6"/>
  <c r="J27" i="6"/>
  <c r="N26" i="6"/>
  <c r="M26" i="6"/>
  <c r="L26" i="6"/>
  <c r="K26" i="6"/>
  <c r="J26" i="6"/>
  <c r="N25" i="6"/>
  <c r="M25" i="6"/>
  <c r="L25" i="6"/>
  <c r="K25" i="6"/>
  <c r="J25" i="6"/>
  <c r="N24" i="6"/>
  <c r="M24" i="6"/>
  <c r="L24" i="6"/>
  <c r="K24" i="6"/>
  <c r="J24" i="6"/>
  <c r="N23" i="6"/>
  <c r="M23" i="6"/>
  <c r="L23" i="6"/>
  <c r="K23" i="6"/>
  <c r="J23" i="6"/>
  <c r="N22" i="6"/>
  <c r="M22" i="6"/>
  <c r="L22" i="6"/>
  <c r="K22" i="6"/>
  <c r="J22" i="6"/>
  <c r="N21" i="6"/>
  <c r="M21" i="6"/>
  <c r="L21" i="6"/>
  <c r="K21" i="6"/>
  <c r="J21" i="6"/>
  <c r="N20" i="6"/>
  <c r="M20" i="6"/>
  <c r="L20" i="6"/>
  <c r="K20" i="6"/>
  <c r="J20" i="6"/>
  <c r="N19" i="6"/>
  <c r="M19" i="6"/>
  <c r="L19" i="6"/>
  <c r="K19" i="6"/>
  <c r="J19" i="6"/>
  <c r="N18" i="6"/>
  <c r="M18" i="6"/>
  <c r="L18" i="6"/>
  <c r="K18" i="6"/>
  <c r="J18" i="6"/>
  <c r="N17" i="6"/>
  <c r="M17" i="6"/>
  <c r="L17" i="6"/>
  <c r="K17" i="6"/>
  <c r="J17" i="6"/>
  <c r="N16" i="6"/>
  <c r="M16" i="6"/>
  <c r="L16" i="6"/>
  <c r="K16" i="6"/>
  <c r="J16" i="6"/>
  <c r="N15" i="6"/>
  <c r="M15" i="6"/>
  <c r="L15" i="6"/>
  <c r="K15" i="6"/>
  <c r="J15" i="6"/>
  <c r="N14" i="6"/>
  <c r="M14" i="6"/>
  <c r="L14" i="6"/>
  <c r="K14" i="6"/>
  <c r="J14" i="6"/>
  <c r="I49" i="5"/>
  <c r="H49" i="5"/>
  <c r="G49" i="5"/>
  <c r="F49" i="5"/>
  <c r="E49" i="5"/>
  <c r="D49" i="5"/>
  <c r="C49" i="5"/>
  <c r="N48" i="5"/>
  <c r="M48" i="5"/>
  <c r="L48" i="5"/>
  <c r="K48" i="5"/>
  <c r="J48" i="5"/>
  <c r="N47" i="5"/>
  <c r="M47" i="5"/>
  <c r="L47" i="5"/>
  <c r="K47" i="5"/>
  <c r="J47" i="5"/>
  <c r="N46" i="5"/>
  <c r="M46" i="5"/>
  <c r="L46" i="5"/>
  <c r="K46" i="5"/>
  <c r="J46" i="5"/>
  <c r="N45" i="5"/>
  <c r="M45" i="5"/>
  <c r="L45" i="5"/>
  <c r="K45" i="5"/>
  <c r="J45" i="5"/>
  <c r="N44" i="5"/>
  <c r="M44" i="5"/>
  <c r="L44" i="5"/>
  <c r="K44" i="5"/>
  <c r="J44" i="5"/>
  <c r="N43" i="5"/>
  <c r="M43" i="5"/>
  <c r="L43" i="5"/>
  <c r="K43" i="5"/>
  <c r="J43" i="5"/>
  <c r="N42" i="5"/>
  <c r="M42" i="5"/>
  <c r="L42" i="5"/>
  <c r="K42" i="5"/>
  <c r="J42" i="5"/>
  <c r="N41" i="5"/>
  <c r="M41" i="5"/>
  <c r="L41" i="5"/>
  <c r="K41" i="5"/>
  <c r="J41" i="5"/>
  <c r="N40" i="5"/>
  <c r="M40" i="5"/>
  <c r="L40" i="5"/>
  <c r="K40" i="5"/>
  <c r="J40" i="5"/>
  <c r="N39" i="5"/>
  <c r="M39" i="5"/>
  <c r="L39" i="5"/>
  <c r="K39" i="5"/>
  <c r="J39" i="5"/>
  <c r="N38" i="5"/>
  <c r="M38" i="5"/>
  <c r="L38" i="5"/>
  <c r="K38" i="5"/>
  <c r="J38" i="5"/>
  <c r="N37" i="5"/>
  <c r="M37" i="5"/>
  <c r="L37" i="5"/>
  <c r="K37" i="5"/>
  <c r="J37" i="5"/>
  <c r="N36" i="5"/>
  <c r="M36" i="5"/>
  <c r="L36" i="5"/>
  <c r="K36" i="5"/>
  <c r="J36" i="5"/>
  <c r="N35" i="5"/>
  <c r="M35" i="5"/>
  <c r="L35" i="5"/>
  <c r="K35" i="5"/>
  <c r="J35" i="5"/>
  <c r="N34" i="5"/>
  <c r="M34" i="5"/>
  <c r="L34" i="5"/>
  <c r="K34" i="5"/>
  <c r="J34" i="5"/>
  <c r="N33" i="5"/>
  <c r="M33" i="5"/>
  <c r="L33" i="5"/>
  <c r="K33" i="5"/>
  <c r="J33" i="5"/>
  <c r="N32" i="5"/>
  <c r="M32" i="5"/>
  <c r="L32" i="5"/>
  <c r="K32" i="5"/>
  <c r="J32" i="5"/>
  <c r="N31" i="5"/>
  <c r="M31" i="5"/>
  <c r="L31" i="5"/>
  <c r="K31" i="5"/>
  <c r="J31" i="5"/>
  <c r="N30" i="5"/>
  <c r="M30" i="5"/>
  <c r="L30" i="5"/>
  <c r="K30" i="5"/>
  <c r="J30" i="5"/>
  <c r="N29" i="5"/>
  <c r="M29" i="5"/>
  <c r="L29" i="5"/>
  <c r="K29" i="5"/>
  <c r="J29" i="5"/>
  <c r="N28" i="5"/>
  <c r="M28" i="5"/>
  <c r="L28" i="5"/>
  <c r="K28" i="5"/>
  <c r="J28" i="5"/>
  <c r="N27" i="5"/>
  <c r="M27" i="5"/>
  <c r="L27" i="5"/>
  <c r="K27" i="5"/>
  <c r="J27" i="5"/>
  <c r="N26" i="5"/>
  <c r="M26" i="5"/>
  <c r="L26" i="5"/>
  <c r="K26" i="5"/>
  <c r="J26" i="5"/>
  <c r="N25" i="5"/>
  <c r="M25" i="5"/>
  <c r="L25" i="5"/>
  <c r="K25" i="5"/>
  <c r="J25" i="5"/>
  <c r="N24" i="5"/>
  <c r="M24" i="5"/>
  <c r="L24" i="5"/>
  <c r="K24" i="5"/>
  <c r="J24" i="5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K21" i="5"/>
  <c r="J21" i="5"/>
  <c r="N20" i="5"/>
  <c r="M20" i="5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M14" i="5"/>
  <c r="L14" i="5"/>
  <c r="K14" i="5"/>
  <c r="J14" i="5"/>
  <c r="I49" i="4"/>
  <c r="H49" i="4"/>
  <c r="G49" i="4"/>
  <c r="F49" i="4"/>
  <c r="E49" i="4"/>
  <c r="D49" i="4"/>
  <c r="C49" i="4"/>
  <c r="N48" i="4"/>
  <c r="M48" i="4"/>
  <c r="L48" i="4"/>
  <c r="K48" i="4"/>
  <c r="J48" i="4"/>
  <c r="N47" i="4"/>
  <c r="M47" i="4"/>
  <c r="L47" i="4"/>
  <c r="K47" i="4"/>
  <c r="J47" i="4"/>
  <c r="N46" i="4"/>
  <c r="M46" i="4"/>
  <c r="L46" i="4"/>
  <c r="K46" i="4"/>
  <c r="J46" i="4"/>
  <c r="N45" i="4"/>
  <c r="M45" i="4"/>
  <c r="L45" i="4"/>
  <c r="K45" i="4"/>
  <c r="J45" i="4"/>
  <c r="N44" i="4"/>
  <c r="M44" i="4"/>
  <c r="L44" i="4"/>
  <c r="K44" i="4"/>
  <c r="J44" i="4"/>
  <c r="N43" i="4"/>
  <c r="M43" i="4"/>
  <c r="L43" i="4"/>
  <c r="K43" i="4"/>
  <c r="J43" i="4"/>
  <c r="N42" i="4"/>
  <c r="M42" i="4"/>
  <c r="L42" i="4"/>
  <c r="K42" i="4"/>
  <c r="J42" i="4"/>
  <c r="N41" i="4"/>
  <c r="M41" i="4"/>
  <c r="L41" i="4"/>
  <c r="K41" i="4"/>
  <c r="J41" i="4"/>
  <c r="N40" i="4"/>
  <c r="M40" i="4"/>
  <c r="L40" i="4"/>
  <c r="K40" i="4"/>
  <c r="J40" i="4"/>
  <c r="N39" i="4"/>
  <c r="M39" i="4"/>
  <c r="L39" i="4"/>
  <c r="K39" i="4"/>
  <c r="J39" i="4"/>
  <c r="N38" i="4"/>
  <c r="M38" i="4"/>
  <c r="L38" i="4"/>
  <c r="K38" i="4"/>
  <c r="J38" i="4"/>
  <c r="N37" i="4"/>
  <c r="M37" i="4"/>
  <c r="L37" i="4"/>
  <c r="K37" i="4"/>
  <c r="J37" i="4"/>
  <c r="N36" i="4"/>
  <c r="M36" i="4"/>
  <c r="L36" i="4"/>
  <c r="K36" i="4"/>
  <c r="J36" i="4"/>
  <c r="N35" i="4"/>
  <c r="M35" i="4"/>
  <c r="L35" i="4"/>
  <c r="K35" i="4"/>
  <c r="J35" i="4"/>
  <c r="N34" i="4"/>
  <c r="M34" i="4"/>
  <c r="L34" i="4"/>
  <c r="K34" i="4"/>
  <c r="J34" i="4"/>
  <c r="N33" i="4"/>
  <c r="M33" i="4"/>
  <c r="L33" i="4"/>
  <c r="K33" i="4"/>
  <c r="J33" i="4"/>
  <c r="N32" i="4"/>
  <c r="M32" i="4"/>
  <c r="L32" i="4"/>
  <c r="K32" i="4"/>
  <c r="J32" i="4"/>
  <c r="N31" i="4"/>
  <c r="M31" i="4"/>
  <c r="L31" i="4"/>
  <c r="K31" i="4"/>
  <c r="J31" i="4"/>
  <c r="N30" i="4"/>
  <c r="M30" i="4"/>
  <c r="L30" i="4"/>
  <c r="K30" i="4"/>
  <c r="J30" i="4"/>
  <c r="N29" i="4"/>
  <c r="M29" i="4"/>
  <c r="L29" i="4"/>
  <c r="K29" i="4"/>
  <c r="J29" i="4"/>
  <c r="N28" i="4"/>
  <c r="M28" i="4"/>
  <c r="L28" i="4"/>
  <c r="K28" i="4"/>
  <c r="J28" i="4"/>
  <c r="N27" i="4"/>
  <c r="M27" i="4"/>
  <c r="L27" i="4"/>
  <c r="K27" i="4"/>
  <c r="J27" i="4"/>
  <c r="N26" i="4"/>
  <c r="M26" i="4"/>
  <c r="L26" i="4"/>
  <c r="K26" i="4"/>
  <c r="J26" i="4"/>
  <c r="N25" i="4"/>
  <c r="M25" i="4"/>
  <c r="L25" i="4"/>
  <c r="K25" i="4"/>
  <c r="J25" i="4"/>
  <c r="N24" i="4"/>
  <c r="M24" i="4"/>
  <c r="L24" i="4"/>
  <c r="K24" i="4"/>
  <c r="J24" i="4"/>
  <c r="N23" i="4"/>
  <c r="M23" i="4"/>
  <c r="L23" i="4"/>
  <c r="K23" i="4"/>
  <c r="J23" i="4"/>
  <c r="N22" i="4"/>
  <c r="M22" i="4"/>
  <c r="L22" i="4"/>
  <c r="K22" i="4"/>
  <c r="J22" i="4"/>
  <c r="N21" i="4"/>
  <c r="M21" i="4"/>
  <c r="L21" i="4"/>
  <c r="K21" i="4"/>
  <c r="J21" i="4"/>
  <c r="N20" i="4"/>
  <c r="M20" i="4"/>
  <c r="L20" i="4"/>
  <c r="K20" i="4"/>
  <c r="J20" i="4"/>
  <c r="N19" i="4"/>
  <c r="M19" i="4"/>
  <c r="L19" i="4"/>
  <c r="K19" i="4"/>
  <c r="J19" i="4"/>
  <c r="N18" i="4"/>
  <c r="M18" i="4"/>
  <c r="L18" i="4"/>
  <c r="K18" i="4"/>
  <c r="J18" i="4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J15" i="4"/>
  <c r="N14" i="4"/>
  <c r="M14" i="4"/>
  <c r="L14" i="4"/>
  <c r="K14" i="4"/>
  <c r="J14" i="4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D49" i="1"/>
  <c r="C49" i="1"/>
  <c r="N49" i="7" l="1"/>
  <c r="M49" i="7"/>
  <c r="J49" i="7"/>
  <c r="L49" i="7"/>
  <c r="K49" i="7"/>
  <c r="M49" i="1"/>
  <c r="M49" i="5"/>
  <c r="M49" i="6"/>
  <c r="N49" i="6"/>
  <c r="K49" i="6"/>
  <c r="J49" i="6"/>
  <c r="L49" i="6"/>
  <c r="J49" i="5"/>
  <c r="L49" i="5"/>
  <c r="N49" i="5"/>
  <c r="K49" i="5"/>
  <c r="J49" i="4"/>
  <c r="L49" i="4"/>
  <c r="N49" i="4"/>
  <c r="K49" i="4"/>
  <c r="M49" i="4"/>
  <c r="L49" i="1"/>
  <c r="J49" i="1" l="1"/>
  <c r="N49" i="1"/>
  <c r="K49" i="1"/>
</calcChain>
</file>

<file path=xl/sharedStrings.xml><?xml version="1.0" encoding="utf-8"?>
<sst xmlns="http://schemas.openxmlformats.org/spreadsheetml/2006/main" count="275" uniqueCount="60">
  <si>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</si>
  <si>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</si>
  <si>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</si>
  <si>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</si>
  <si>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</si>
  <si>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</si>
  <si>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</si>
  <si>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</si>
  <si>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</si>
  <si>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</si>
  <si>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</si>
  <si>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</si>
  <si>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</si>
  <si>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</si>
  <si>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</si>
  <si>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</si>
  <si>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</si>
  <si>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</si>
  <si>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</si>
  <si>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</si>
  <si>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</si>
  <si>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</si>
  <si>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</si>
  <si>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</si>
  <si>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</si>
  <si>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</si>
  <si>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</si>
  <si>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</si>
  <si>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</si>
  <si>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</si>
  <si>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</si>
  <si>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</si>
  <si>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</si>
  <si>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</si>
  <si>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</si>
  <si>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</si>
  <si>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</si>
  <si>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</si>
  <si>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</si>
  <si>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</si>
  <si>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</si>
  <si>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</si>
  <si>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</si>
  <si>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INDICADORES</t>
  </si>
  <si>
    <t>PCA
(1)</t>
  </si>
  <si>
    <t>COMPROMISO
ANUALIZADO
(2)</t>
  </si>
  <si>
    <t>(COM/PCA)
(3/1)</t>
  </si>
  <si>
    <t>(DEV/PCA)
(4/1)</t>
  </si>
  <si>
    <t>(GIR/PCA)
(5/1)</t>
  </si>
  <si>
    <t>SALDO
(1-3)</t>
  </si>
  <si>
    <t>SALDO
(1-2)</t>
  </si>
  <si>
    <t>SEGÚN FUENTE DE FINANCIAMIENTO 3: RECURSOS POR OPERACIONES OFICIALES DE CREDITO</t>
  </si>
  <si>
    <t xml:space="preserve">PCA
(1) </t>
  </si>
  <si>
    <t>SEGÚN FUENTE DE FINANCIAMIENTO 5: RECURSOS DETERMINADOS</t>
  </si>
  <si>
    <t>007 Instituto Nacional de  Ciencias Neurologicas</t>
  </si>
  <si>
    <t>COMPROMETIDO
ENE-SET
(3)</t>
  </si>
  <si>
    <t>DEVENGADO
ENE-SET
(4)</t>
  </si>
  <si>
    <t>GIRO
ENE-SET
(5)</t>
  </si>
  <si>
    <t>Fuente: Consulta Amigable y Base de Datos  MEF al 01 de Abril del 2013</t>
  </si>
  <si>
    <t>EJECUCION PRESUPUESTAL MENSUALIZADA DE GASTOS 
MINISTERIO DE SALUD 2013
AL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</si>
</sst>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41" fontId="0" fillId="34" borderId="4" xfId="0" applyNumberForma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164" fontId="19" fillId="35" borderId="17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tabSelected="1" zoomScale="85" zoomScaleNormal="85" workbookViewId="0"/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6384" width="11.42578125" style="1"/>
  </cols>
  <sheetData>
    <row r="2" spans="2:14" ht="15" customHeight="1" x14ac:dyDescent="0.25">
      <c r="B2" s="44" t="s">
        <v>59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4" ht="15.75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4" ht="1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ht="1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2:14" ht="1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8" spans="2:14" ht="15.75" x14ac:dyDescent="0.25">
      <c r="B8" s="2" t="s">
        <v>40</v>
      </c>
    </row>
    <row r="9" spans="2:14" x14ac:dyDescent="0.2">
      <c r="B9" s="3" t="s">
        <v>2</v>
      </c>
    </row>
    <row r="11" spans="2:14" x14ac:dyDescent="0.25">
      <c r="B11" s="4"/>
      <c r="J11" s="48"/>
      <c r="K11" s="48"/>
      <c r="L11" s="48"/>
    </row>
    <row r="12" spans="2:14" s="5" customFormat="1" ht="15" customHeight="1" x14ac:dyDescent="0.25">
      <c r="B12" s="46" t="s">
        <v>1</v>
      </c>
      <c r="C12" s="45" t="s">
        <v>0</v>
      </c>
      <c r="D12" s="45"/>
      <c r="E12" s="40" t="s">
        <v>52</v>
      </c>
      <c r="F12" s="40" t="s">
        <v>45</v>
      </c>
      <c r="G12" s="40" t="s">
        <v>55</v>
      </c>
      <c r="H12" s="40" t="s">
        <v>56</v>
      </c>
      <c r="I12" s="40" t="s">
        <v>57</v>
      </c>
      <c r="J12" s="49" t="s">
        <v>43</v>
      </c>
      <c r="K12" s="49"/>
      <c r="L12" s="49"/>
      <c r="M12" s="40" t="s">
        <v>49</v>
      </c>
      <c r="N12" s="42" t="s">
        <v>50</v>
      </c>
    </row>
    <row r="13" spans="2:14" s="5" customFormat="1" ht="40.5" customHeight="1" x14ac:dyDescent="0.25">
      <c r="B13" s="47"/>
      <c r="C13" s="28" t="s">
        <v>38</v>
      </c>
      <c r="D13" s="28" t="s">
        <v>37</v>
      </c>
      <c r="E13" s="41"/>
      <c r="F13" s="41"/>
      <c r="G13" s="41"/>
      <c r="H13" s="41"/>
      <c r="I13" s="41"/>
      <c r="J13" s="28" t="s">
        <v>46</v>
      </c>
      <c r="K13" s="28" t="s">
        <v>47</v>
      </c>
      <c r="L13" s="29" t="s">
        <v>48</v>
      </c>
      <c r="M13" s="41"/>
      <c r="N13" s="43"/>
    </row>
    <row r="14" spans="2:14" ht="20.100000000000001" customHeight="1" x14ac:dyDescent="0.25">
      <c r="B14" s="6" t="s">
        <v>3</v>
      </c>
      <c r="C14" s="9">
        <v>1331406007</v>
      </c>
      <c r="D14" s="9">
        <v>1215302441</v>
      </c>
      <c r="E14" s="24">
        <v>1127555259</v>
      </c>
      <c r="F14" s="24">
        <v>407948189.15999997</v>
      </c>
      <c r="G14" s="9">
        <v>210773129</v>
      </c>
      <c r="H14" s="9">
        <v>165812639.20000008</v>
      </c>
      <c r="I14" s="9">
        <v>163617046.58000007</v>
      </c>
      <c r="J14" s="15">
        <f>IF(ISERROR(+G14/E14)=TRUE,0,++G14/E14)</f>
        <v>0.18692931217129821</v>
      </c>
      <c r="K14" s="15">
        <f t="shared" ref="K14:K49" si="0">IF(ISERROR(+H14/E14)=TRUE,0,++H14/E14)</f>
        <v>0.14705500052126499</v>
      </c>
      <c r="L14" s="15">
        <f t="shared" ref="L14:L49" si="1">IF(ISERROR(+I14/E14)=TRUE,0,++I14/E14)</f>
        <v>0.14510778542694916</v>
      </c>
      <c r="M14" s="20">
        <f>IF(ISERROR(+E14-G14)=TRUE,0,++E14-G14)</f>
        <v>916782130</v>
      </c>
      <c r="N14" s="20">
        <f>IF(ISERROR(+E14-F14)=TRUE,0,++E14-F14)</f>
        <v>719607069.84000003</v>
      </c>
    </row>
    <row r="15" spans="2:14" ht="20.100000000000001" customHeight="1" x14ac:dyDescent="0.25">
      <c r="B15" s="7" t="s">
        <v>4</v>
      </c>
      <c r="C15" s="10">
        <v>26439321</v>
      </c>
      <c r="D15" s="10">
        <v>26629659</v>
      </c>
      <c r="E15" s="25">
        <v>26629659</v>
      </c>
      <c r="F15" s="25">
        <v>22519008.189999998</v>
      </c>
      <c r="G15" s="10">
        <v>8407115</v>
      </c>
      <c r="H15" s="10">
        <v>7758934.4300000016</v>
      </c>
      <c r="I15" s="10">
        <v>7395085.2800000058</v>
      </c>
      <c r="J15" s="16">
        <f t="shared" ref="J15:J49" si="2">IF(ISERROR(+G15/E15)=TRUE,0,++G15/E15)</f>
        <v>0.31570494387479764</v>
      </c>
      <c r="K15" s="16">
        <f t="shared" si="0"/>
        <v>0.29136439298753325</v>
      </c>
      <c r="L15" s="16">
        <f t="shared" si="1"/>
        <v>0.27770108809880012</v>
      </c>
      <c r="M15" s="21">
        <f t="shared" ref="M15:M48" si="3">IF(ISERROR(+E15-G15)=TRUE,0,++E15-G15)</f>
        <v>18222544</v>
      </c>
      <c r="N15" s="21">
        <f t="shared" ref="N15:N49" si="4">IF(ISERROR(+E15-F15)=TRUE,0,++E15-F15)</f>
        <v>4110650.8100000024</v>
      </c>
    </row>
    <row r="16" spans="2:14" ht="20.100000000000001" customHeight="1" x14ac:dyDescent="0.25">
      <c r="B16" s="7" t="s">
        <v>54</v>
      </c>
      <c r="C16" s="10">
        <v>31800764</v>
      </c>
      <c r="D16" s="10">
        <v>32627934</v>
      </c>
      <c r="E16" s="25">
        <v>32627934</v>
      </c>
      <c r="F16" s="25">
        <v>25910169.380000003</v>
      </c>
      <c r="G16" s="10">
        <v>10350217</v>
      </c>
      <c r="H16" s="10">
        <v>9568330.6999999974</v>
      </c>
      <c r="I16" s="10">
        <v>9299585.3599999938</v>
      </c>
      <c r="J16" s="16">
        <f t="shared" si="2"/>
        <v>0.31721950277329847</v>
      </c>
      <c r="K16" s="16">
        <f t="shared" si="0"/>
        <v>0.29325579425286313</v>
      </c>
      <c r="L16" s="16">
        <f t="shared" si="1"/>
        <v>0.28501912992713524</v>
      </c>
      <c r="M16" s="21">
        <f t="shared" si="3"/>
        <v>22277717</v>
      </c>
      <c r="N16" s="21">
        <f t="shared" si="4"/>
        <v>6717764.6199999973</v>
      </c>
    </row>
    <row r="17" spans="2:14" ht="20.100000000000001" customHeight="1" x14ac:dyDescent="0.25">
      <c r="B17" s="7" t="s">
        <v>5</v>
      </c>
      <c r="C17" s="10">
        <v>17936248</v>
      </c>
      <c r="D17" s="10">
        <v>14573357</v>
      </c>
      <c r="E17" s="25">
        <v>14573357</v>
      </c>
      <c r="F17" s="25">
        <v>12826954.690000001</v>
      </c>
      <c r="G17" s="10">
        <v>5145231</v>
      </c>
      <c r="H17" s="10">
        <v>5075830.650000005</v>
      </c>
      <c r="I17" s="10">
        <v>4767449.4600000009</v>
      </c>
      <c r="J17" s="16">
        <f t="shared" si="2"/>
        <v>0.35305736351617545</v>
      </c>
      <c r="K17" s="16">
        <f t="shared" si="0"/>
        <v>0.34829522463492829</v>
      </c>
      <c r="L17" s="16">
        <f t="shared" si="1"/>
        <v>0.3271346100970422</v>
      </c>
      <c r="M17" s="21">
        <f t="shared" si="3"/>
        <v>9428126</v>
      </c>
      <c r="N17" s="21">
        <f t="shared" si="4"/>
        <v>1746402.3099999987</v>
      </c>
    </row>
    <row r="18" spans="2:14" ht="20.100000000000001" customHeight="1" x14ac:dyDescent="0.25">
      <c r="B18" s="7" t="s">
        <v>6</v>
      </c>
      <c r="C18" s="10">
        <v>32077283</v>
      </c>
      <c r="D18" s="10">
        <v>32267323</v>
      </c>
      <c r="E18" s="25">
        <v>32267323</v>
      </c>
      <c r="F18" s="25">
        <v>18731515.809999999</v>
      </c>
      <c r="G18" s="10">
        <v>7602373</v>
      </c>
      <c r="H18" s="10">
        <v>7588188.0899999999</v>
      </c>
      <c r="I18" s="10">
        <v>7147007.5999999996</v>
      </c>
      <c r="J18" s="16">
        <f t="shared" si="2"/>
        <v>0.23560594103204657</v>
      </c>
      <c r="K18" s="16">
        <f t="shared" si="0"/>
        <v>0.23516633499469417</v>
      </c>
      <c r="L18" s="16">
        <f t="shared" si="1"/>
        <v>0.22149366403900317</v>
      </c>
      <c r="M18" s="21">
        <f t="shared" si="3"/>
        <v>24664950</v>
      </c>
      <c r="N18" s="21">
        <f t="shared" si="4"/>
        <v>13535807.190000001</v>
      </c>
    </row>
    <row r="19" spans="2:14" ht="20.100000000000001" customHeight="1" x14ac:dyDescent="0.25">
      <c r="B19" s="7" t="s">
        <v>7</v>
      </c>
      <c r="C19" s="10">
        <v>114506070</v>
      </c>
      <c r="D19" s="10">
        <v>115949782</v>
      </c>
      <c r="E19" s="25">
        <v>115949782</v>
      </c>
      <c r="F19" s="25">
        <v>109773027.06</v>
      </c>
      <c r="G19" s="10">
        <v>46470730</v>
      </c>
      <c r="H19" s="10">
        <v>45098774.609999999</v>
      </c>
      <c r="I19" s="10">
        <v>43236505.090000004</v>
      </c>
      <c r="J19" s="16">
        <f t="shared" si="2"/>
        <v>0.40078324597453752</v>
      </c>
      <c r="K19" s="16">
        <f t="shared" si="0"/>
        <v>0.38895092196033626</v>
      </c>
      <c r="L19" s="16">
        <f t="shared" si="1"/>
        <v>0.37288992134543214</v>
      </c>
      <c r="M19" s="21">
        <f t="shared" si="3"/>
        <v>69479052</v>
      </c>
      <c r="N19" s="21">
        <f t="shared" si="4"/>
        <v>6176754.9399999976</v>
      </c>
    </row>
    <row r="20" spans="2:14" ht="20.100000000000001" customHeight="1" x14ac:dyDescent="0.25">
      <c r="B20" s="7" t="s">
        <v>8</v>
      </c>
      <c r="C20" s="10">
        <v>76591604</v>
      </c>
      <c r="D20" s="10">
        <v>79284577</v>
      </c>
      <c r="E20" s="25">
        <v>79284577</v>
      </c>
      <c r="F20" s="25">
        <v>74424443.950000003</v>
      </c>
      <c r="G20" s="10">
        <v>32541561</v>
      </c>
      <c r="H20" s="10">
        <v>28979387.319999974</v>
      </c>
      <c r="I20" s="10">
        <v>27850382.269999985</v>
      </c>
      <c r="J20" s="16">
        <f t="shared" si="2"/>
        <v>0.41043999011308341</v>
      </c>
      <c r="K20" s="16">
        <f t="shared" si="0"/>
        <v>0.36551102896090337</v>
      </c>
      <c r="L20" s="16">
        <f t="shared" si="1"/>
        <v>0.35127112136828309</v>
      </c>
      <c r="M20" s="21">
        <f t="shared" si="3"/>
        <v>46743016</v>
      </c>
      <c r="N20" s="21">
        <f t="shared" si="4"/>
        <v>4860133.049999997</v>
      </c>
    </row>
    <row r="21" spans="2:14" ht="20.100000000000001" customHeight="1" x14ac:dyDescent="0.25">
      <c r="B21" s="7" t="s">
        <v>9</v>
      </c>
      <c r="C21" s="10">
        <v>84976962</v>
      </c>
      <c r="D21" s="10">
        <v>89114288</v>
      </c>
      <c r="E21" s="25">
        <v>89114288</v>
      </c>
      <c r="F21" s="25">
        <v>84437552.400000006</v>
      </c>
      <c r="G21" s="10">
        <v>28659920</v>
      </c>
      <c r="H21" s="10">
        <v>27151028.530000016</v>
      </c>
      <c r="I21" s="10">
        <v>26574922.700000025</v>
      </c>
      <c r="J21" s="16">
        <f t="shared" si="2"/>
        <v>0.32160858424857752</v>
      </c>
      <c r="K21" s="16">
        <f t="shared" si="0"/>
        <v>0.3046764905982306</v>
      </c>
      <c r="L21" s="16">
        <f t="shared" si="1"/>
        <v>0.29821169305644935</v>
      </c>
      <c r="M21" s="21">
        <f t="shared" si="3"/>
        <v>60454368</v>
      </c>
      <c r="N21" s="21">
        <f t="shared" si="4"/>
        <v>4676735.599999994</v>
      </c>
    </row>
    <row r="22" spans="2:14" ht="20.100000000000001" customHeight="1" x14ac:dyDescent="0.25">
      <c r="B22" s="7" t="s">
        <v>10</v>
      </c>
      <c r="C22" s="10">
        <v>153897605</v>
      </c>
      <c r="D22" s="10">
        <v>126829671</v>
      </c>
      <c r="E22" s="25">
        <v>126829671</v>
      </c>
      <c r="F22" s="25">
        <v>72138235.329999998</v>
      </c>
      <c r="G22" s="10">
        <v>32793267</v>
      </c>
      <c r="H22" s="10">
        <v>31306874.249999993</v>
      </c>
      <c r="I22" s="10">
        <v>30363619.43999999</v>
      </c>
      <c r="J22" s="16">
        <f t="shared" si="2"/>
        <v>0.25856147651758871</v>
      </c>
      <c r="K22" s="16">
        <f t="shared" si="0"/>
        <v>0.24684187858533507</v>
      </c>
      <c r="L22" s="16">
        <f t="shared" si="1"/>
        <v>0.23940470081326623</v>
      </c>
      <c r="M22" s="21">
        <f t="shared" si="3"/>
        <v>94036404</v>
      </c>
      <c r="N22" s="21">
        <f t="shared" si="4"/>
        <v>54691435.670000002</v>
      </c>
    </row>
    <row r="23" spans="2:14" ht="20.100000000000001" customHeight="1" x14ac:dyDescent="0.25">
      <c r="B23" s="7" t="s">
        <v>11</v>
      </c>
      <c r="C23" s="10">
        <v>26409111</v>
      </c>
      <c r="D23" s="10">
        <v>26741902</v>
      </c>
      <c r="E23" s="25">
        <v>26741902</v>
      </c>
      <c r="F23" s="25">
        <v>15569826.479999999</v>
      </c>
      <c r="G23" s="10">
        <v>8999588</v>
      </c>
      <c r="H23" s="10">
        <v>8539580.5199999977</v>
      </c>
      <c r="I23" s="10">
        <v>8388658.3499999996</v>
      </c>
      <c r="J23" s="16">
        <f t="shared" si="2"/>
        <v>0.33653507517902054</v>
      </c>
      <c r="K23" s="16">
        <f t="shared" si="0"/>
        <v>0.31933332640288631</v>
      </c>
      <c r="L23" s="16">
        <f t="shared" si="1"/>
        <v>0.31368966762349215</v>
      </c>
      <c r="M23" s="21">
        <f t="shared" si="3"/>
        <v>17742314</v>
      </c>
      <c r="N23" s="21">
        <f t="shared" si="4"/>
        <v>11172075.520000001</v>
      </c>
    </row>
    <row r="24" spans="2:14" ht="20.100000000000001" customHeight="1" x14ac:dyDescent="0.25">
      <c r="B24" s="7" t="s">
        <v>12</v>
      </c>
      <c r="C24" s="10">
        <v>50160567</v>
      </c>
      <c r="D24" s="10">
        <v>51119014</v>
      </c>
      <c r="E24" s="25">
        <v>51119014</v>
      </c>
      <c r="F24" s="25">
        <v>45714121.409999996</v>
      </c>
      <c r="G24" s="10">
        <v>18538245</v>
      </c>
      <c r="H24" s="10">
        <v>17681759.030000005</v>
      </c>
      <c r="I24" s="10">
        <v>17500508.210000001</v>
      </c>
      <c r="J24" s="16">
        <f t="shared" si="2"/>
        <v>0.36264872010246518</v>
      </c>
      <c r="K24" s="16">
        <f t="shared" si="0"/>
        <v>0.34589397655439919</v>
      </c>
      <c r="L24" s="16">
        <f t="shared" si="1"/>
        <v>0.34234831309539737</v>
      </c>
      <c r="M24" s="21">
        <f t="shared" si="3"/>
        <v>32580769</v>
      </c>
      <c r="N24" s="21">
        <f t="shared" si="4"/>
        <v>5404892.5900000036</v>
      </c>
    </row>
    <row r="25" spans="2:14" ht="20.100000000000001" customHeight="1" x14ac:dyDescent="0.25">
      <c r="B25" s="7" t="s">
        <v>13</v>
      </c>
      <c r="C25" s="10">
        <v>80774619</v>
      </c>
      <c r="D25" s="10">
        <v>86260735</v>
      </c>
      <c r="E25" s="25">
        <v>86260735</v>
      </c>
      <c r="F25" s="25">
        <v>80031736.599999994</v>
      </c>
      <c r="G25" s="10">
        <v>39064751</v>
      </c>
      <c r="H25" s="10">
        <v>38569578.189999945</v>
      </c>
      <c r="I25" s="10">
        <v>36750451.509999976</v>
      </c>
      <c r="J25" s="16">
        <f t="shared" si="2"/>
        <v>0.45286828358232745</v>
      </c>
      <c r="K25" s="16">
        <f t="shared" si="0"/>
        <v>0.44712786402758969</v>
      </c>
      <c r="L25" s="16">
        <f t="shared" si="1"/>
        <v>0.42603916498045113</v>
      </c>
      <c r="M25" s="21">
        <f t="shared" si="3"/>
        <v>47195984</v>
      </c>
      <c r="N25" s="21">
        <f t="shared" si="4"/>
        <v>6228998.400000006</v>
      </c>
    </row>
    <row r="26" spans="2:14" ht="20.100000000000001" customHeight="1" x14ac:dyDescent="0.25">
      <c r="B26" s="7" t="s">
        <v>14</v>
      </c>
      <c r="C26" s="10">
        <v>32309996</v>
      </c>
      <c r="D26" s="10">
        <v>38103289</v>
      </c>
      <c r="E26" s="25">
        <v>38103289</v>
      </c>
      <c r="F26" s="25">
        <v>19222198.549999997</v>
      </c>
      <c r="G26" s="10">
        <v>7916964</v>
      </c>
      <c r="H26" s="10">
        <v>7448091.7100000009</v>
      </c>
      <c r="I26" s="10">
        <v>7041881.4399999995</v>
      </c>
      <c r="J26" s="16">
        <f t="shared" si="2"/>
        <v>0.20777639431598674</v>
      </c>
      <c r="K26" s="16">
        <f t="shared" si="0"/>
        <v>0.19547109725882195</v>
      </c>
      <c r="L26" s="16">
        <f t="shared" si="1"/>
        <v>0.18481033067775329</v>
      </c>
      <c r="M26" s="21">
        <f t="shared" si="3"/>
        <v>30186325</v>
      </c>
      <c r="N26" s="21">
        <f t="shared" si="4"/>
        <v>18881090.450000003</v>
      </c>
    </row>
    <row r="27" spans="2:14" ht="20.100000000000001" customHeight="1" x14ac:dyDescent="0.25">
      <c r="B27" s="7" t="s">
        <v>15</v>
      </c>
      <c r="C27" s="10">
        <v>78832038</v>
      </c>
      <c r="D27" s="10">
        <v>80053895</v>
      </c>
      <c r="E27" s="25">
        <v>80053895</v>
      </c>
      <c r="F27" s="30">
        <v>69346646.219999999</v>
      </c>
      <c r="G27" s="10">
        <v>28041112</v>
      </c>
      <c r="H27" s="10">
        <v>26860180.220000003</v>
      </c>
      <c r="I27" s="10">
        <v>25986029.480000004</v>
      </c>
      <c r="J27" s="16">
        <f t="shared" si="2"/>
        <v>0.35027792214232673</v>
      </c>
      <c r="K27" s="16">
        <f t="shared" si="0"/>
        <v>0.33552621293442375</v>
      </c>
      <c r="L27" s="16">
        <f t="shared" si="1"/>
        <v>0.3246066850338763</v>
      </c>
      <c r="M27" s="21">
        <f t="shared" si="3"/>
        <v>52012783</v>
      </c>
      <c r="N27" s="21">
        <f t="shared" si="4"/>
        <v>10707248.780000001</v>
      </c>
    </row>
    <row r="28" spans="2:14" ht="20.100000000000001" customHeight="1" x14ac:dyDescent="0.25">
      <c r="B28" s="7" t="s">
        <v>16</v>
      </c>
      <c r="C28" s="10">
        <v>30861292</v>
      </c>
      <c r="D28" s="10">
        <v>31114587</v>
      </c>
      <c r="E28" s="25">
        <v>31114587</v>
      </c>
      <c r="F28" s="30">
        <v>16372963.710000001</v>
      </c>
      <c r="G28" s="10">
        <v>6975080</v>
      </c>
      <c r="H28" s="10">
        <v>6417623.7499999991</v>
      </c>
      <c r="I28" s="10">
        <v>6304598.7199999997</v>
      </c>
      <c r="J28" s="16">
        <f t="shared" si="2"/>
        <v>0.22417395416497091</v>
      </c>
      <c r="K28" s="16">
        <f t="shared" si="0"/>
        <v>0.20625771924917399</v>
      </c>
      <c r="L28" s="16">
        <f t="shared" si="1"/>
        <v>0.20262517770202124</v>
      </c>
      <c r="M28" s="21">
        <f t="shared" si="3"/>
        <v>24139507</v>
      </c>
      <c r="N28" s="21">
        <f t="shared" si="4"/>
        <v>14741623.289999999</v>
      </c>
    </row>
    <row r="29" spans="2:14" ht="20.100000000000001" customHeight="1" x14ac:dyDescent="0.25">
      <c r="B29" s="7" t="s">
        <v>17</v>
      </c>
      <c r="C29" s="10">
        <v>102290680</v>
      </c>
      <c r="D29" s="10">
        <v>107183000</v>
      </c>
      <c r="E29" s="25">
        <v>107183000</v>
      </c>
      <c r="F29" s="30">
        <v>102958189.00999999</v>
      </c>
      <c r="G29" s="10">
        <v>49179480</v>
      </c>
      <c r="H29" s="10">
        <v>42320895.089999989</v>
      </c>
      <c r="I29" s="10">
        <v>39791566.799999975</v>
      </c>
      <c r="J29" s="16">
        <f t="shared" si="2"/>
        <v>0.45883656923206106</v>
      </c>
      <c r="K29" s="16">
        <f t="shared" si="0"/>
        <v>0.39484708479889524</v>
      </c>
      <c r="L29" s="16">
        <f t="shared" si="1"/>
        <v>0.37124886222628567</v>
      </c>
      <c r="M29" s="21">
        <f t="shared" si="3"/>
        <v>58003520</v>
      </c>
      <c r="N29" s="21">
        <f t="shared" si="4"/>
        <v>4224810.9900000095</v>
      </c>
    </row>
    <row r="30" spans="2:14" ht="20.100000000000001" customHeight="1" x14ac:dyDescent="0.25">
      <c r="B30" s="7" t="s">
        <v>18</v>
      </c>
      <c r="C30" s="10">
        <v>96659993</v>
      </c>
      <c r="D30" s="10">
        <v>99580604</v>
      </c>
      <c r="E30" s="25">
        <v>99580604</v>
      </c>
      <c r="F30" s="30">
        <v>91550237.769999981</v>
      </c>
      <c r="G30" s="10">
        <v>45338845</v>
      </c>
      <c r="H30" s="10">
        <v>39666476.480000004</v>
      </c>
      <c r="I30" s="10">
        <v>38498850.080000021</v>
      </c>
      <c r="J30" s="16">
        <f t="shared" si="2"/>
        <v>0.45529795139623774</v>
      </c>
      <c r="K30" s="16">
        <f t="shared" si="0"/>
        <v>0.39833536739745024</v>
      </c>
      <c r="L30" s="16">
        <f t="shared" si="1"/>
        <v>0.38660992737099709</v>
      </c>
      <c r="M30" s="21">
        <f t="shared" si="3"/>
        <v>54241759</v>
      </c>
      <c r="N30" s="21">
        <f t="shared" si="4"/>
        <v>8030366.2300000191</v>
      </c>
    </row>
    <row r="31" spans="2:14" ht="20.100000000000001" customHeight="1" x14ac:dyDescent="0.25">
      <c r="B31" s="7" t="s">
        <v>19</v>
      </c>
      <c r="C31" s="10">
        <v>53463215</v>
      </c>
      <c r="D31" s="10">
        <v>54589528</v>
      </c>
      <c r="E31" s="25">
        <v>54589528</v>
      </c>
      <c r="F31" s="30">
        <v>35192217.779999994</v>
      </c>
      <c r="G31" s="10">
        <v>23756633</v>
      </c>
      <c r="H31" s="10">
        <v>21664206.069999993</v>
      </c>
      <c r="I31" s="10">
        <v>21199041.519999996</v>
      </c>
      <c r="J31" s="16">
        <f t="shared" si="2"/>
        <v>0.43518663506304728</v>
      </c>
      <c r="K31" s="16">
        <f t="shared" si="0"/>
        <v>0.39685644598355918</v>
      </c>
      <c r="L31" s="16">
        <f t="shared" si="1"/>
        <v>0.38833531442147651</v>
      </c>
      <c r="M31" s="21">
        <f t="shared" si="3"/>
        <v>30832895</v>
      </c>
      <c r="N31" s="21">
        <f t="shared" si="4"/>
        <v>19397310.220000006</v>
      </c>
    </row>
    <row r="32" spans="2:14" ht="20.100000000000001" customHeight="1" x14ac:dyDescent="0.25">
      <c r="B32" s="7" t="s">
        <v>20</v>
      </c>
      <c r="C32" s="10">
        <v>30452248</v>
      </c>
      <c r="D32" s="10">
        <v>33657001</v>
      </c>
      <c r="E32" s="25">
        <v>33657001</v>
      </c>
      <c r="F32" s="30">
        <v>21281013.960000001</v>
      </c>
      <c r="G32" s="10">
        <v>15003303</v>
      </c>
      <c r="H32" s="10">
        <v>13151070.520000001</v>
      </c>
      <c r="I32" s="10">
        <v>12320479.660000004</v>
      </c>
      <c r="J32" s="16">
        <f t="shared" si="2"/>
        <v>0.44577064367677915</v>
      </c>
      <c r="K32" s="16">
        <f t="shared" si="0"/>
        <v>0.39073803753340952</v>
      </c>
      <c r="L32" s="16">
        <f t="shared" si="1"/>
        <v>0.36605993683156751</v>
      </c>
      <c r="M32" s="21">
        <f t="shared" si="3"/>
        <v>18653698</v>
      </c>
      <c r="N32" s="21">
        <f t="shared" si="4"/>
        <v>12375987.039999999</v>
      </c>
    </row>
    <row r="33" spans="2:14" ht="20.100000000000001" customHeight="1" x14ac:dyDescent="0.25">
      <c r="B33" s="7" t="s">
        <v>21</v>
      </c>
      <c r="C33" s="10">
        <v>27272509</v>
      </c>
      <c r="D33" s="10">
        <v>27385022</v>
      </c>
      <c r="E33" s="25">
        <v>27385022</v>
      </c>
      <c r="F33" s="30">
        <v>26916312</v>
      </c>
      <c r="G33" s="10">
        <v>9079318</v>
      </c>
      <c r="H33" s="10">
        <v>8347657.0100000054</v>
      </c>
      <c r="I33" s="10">
        <v>8095849.2700000014</v>
      </c>
      <c r="J33" s="16">
        <f t="shared" si="2"/>
        <v>0.33154320635564943</v>
      </c>
      <c r="K33" s="16">
        <f t="shared" si="0"/>
        <v>0.3048256455663978</v>
      </c>
      <c r="L33" s="16">
        <f t="shared" si="1"/>
        <v>0.29563055563731155</v>
      </c>
      <c r="M33" s="21">
        <f t="shared" si="3"/>
        <v>18305704</v>
      </c>
      <c r="N33" s="21">
        <f t="shared" si="4"/>
        <v>468710</v>
      </c>
    </row>
    <row r="34" spans="2:14" ht="20.100000000000001" customHeight="1" x14ac:dyDescent="0.25">
      <c r="B34" s="7" t="s">
        <v>22</v>
      </c>
      <c r="C34" s="10">
        <v>41294681</v>
      </c>
      <c r="D34" s="10">
        <v>41862071</v>
      </c>
      <c r="E34" s="25">
        <v>41862071</v>
      </c>
      <c r="F34" s="30">
        <v>19570461.359999999</v>
      </c>
      <c r="G34" s="10">
        <v>15445382</v>
      </c>
      <c r="H34" s="10">
        <v>15149386.769999998</v>
      </c>
      <c r="I34" s="10">
        <v>14156747.439999996</v>
      </c>
      <c r="J34" s="16">
        <f t="shared" si="2"/>
        <v>0.36895886015768309</v>
      </c>
      <c r="K34" s="16">
        <f t="shared" si="0"/>
        <v>0.36188813424925864</v>
      </c>
      <c r="L34" s="16">
        <f t="shared" si="1"/>
        <v>0.33817599325174325</v>
      </c>
      <c r="M34" s="21">
        <f t="shared" si="3"/>
        <v>26416689</v>
      </c>
      <c r="N34" s="21">
        <f t="shared" si="4"/>
        <v>22291609.640000001</v>
      </c>
    </row>
    <row r="35" spans="2:14" ht="20.100000000000001" customHeight="1" x14ac:dyDescent="0.25">
      <c r="B35" s="7" t="s">
        <v>23</v>
      </c>
      <c r="C35" s="10">
        <v>61555245</v>
      </c>
      <c r="D35" s="10">
        <v>65089262</v>
      </c>
      <c r="E35" s="25">
        <v>65089262</v>
      </c>
      <c r="F35" s="30">
        <v>39591589.590000004</v>
      </c>
      <c r="G35" s="10">
        <v>26273459</v>
      </c>
      <c r="H35" s="10">
        <v>24211912.420000006</v>
      </c>
      <c r="I35" s="10">
        <v>23865740.79000001</v>
      </c>
      <c r="J35" s="16">
        <f t="shared" si="2"/>
        <v>0.40365274075468854</v>
      </c>
      <c r="K35" s="16">
        <f t="shared" si="0"/>
        <v>0.3719801342961917</v>
      </c>
      <c r="L35" s="16">
        <f t="shared" si="1"/>
        <v>0.3666617204847093</v>
      </c>
      <c r="M35" s="21">
        <f t="shared" si="3"/>
        <v>38815803</v>
      </c>
      <c r="N35" s="21">
        <f t="shared" si="4"/>
        <v>25497672.409999996</v>
      </c>
    </row>
    <row r="36" spans="2:14" ht="20.100000000000001" customHeight="1" x14ac:dyDescent="0.25">
      <c r="B36" s="7" t="s">
        <v>24</v>
      </c>
      <c r="C36" s="10">
        <v>34810480</v>
      </c>
      <c r="D36" s="10">
        <v>35063412</v>
      </c>
      <c r="E36" s="25">
        <v>35063412</v>
      </c>
      <c r="F36" s="30">
        <v>26566532.490000002</v>
      </c>
      <c r="G36" s="10">
        <v>13955812</v>
      </c>
      <c r="H36" s="10">
        <v>13819888.520000018</v>
      </c>
      <c r="I36" s="10">
        <v>13469532.860000016</v>
      </c>
      <c r="J36" s="16">
        <f t="shared" si="2"/>
        <v>0.39801637102515863</v>
      </c>
      <c r="K36" s="16">
        <f t="shared" si="0"/>
        <v>0.39413986636554416</v>
      </c>
      <c r="L36" s="16">
        <f t="shared" si="1"/>
        <v>0.38414780797715908</v>
      </c>
      <c r="M36" s="21">
        <f t="shared" si="3"/>
        <v>21107600</v>
      </c>
      <c r="N36" s="21">
        <f t="shared" si="4"/>
        <v>8496879.5099999979</v>
      </c>
    </row>
    <row r="37" spans="2:14" ht="20.100000000000001" customHeight="1" x14ac:dyDescent="0.25">
      <c r="B37" s="7" t="s">
        <v>25</v>
      </c>
      <c r="C37" s="10">
        <v>15294710</v>
      </c>
      <c r="D37" s="10">
        <v>15549332</v>
      </c>
      <c r="E37" s="25">
        <v>15549332</v>
      </c>
      <c r="F37" s="30">
        <v>8550371.1099999994</v>
      </c>
      <c r="G37" s="10">
        <v>5196346</v>
      </c>
      <c r="H37" s="10">
        <v>5173250.88</v>
      </c>
      <c r="I37" s="10">
        <v>5097676.5500000017</v>
      </c>
      <c r="J37" s="16">
        <f t="shared" si="2"/>
        <v>0.33418451673679617</v>
      </c>
      <c r="K37" s="16">
        <f t="shared" si="0"/>
        <v>0.332699236211562</v>
      </c>
      <c r="L37" s="16">
        <f t="shared" si="1"/>
        <v>0.32783894189152318</v>
      </c>
      <c r="M37" s="21">
        <f t="shared" si="3"/>
        <v>10352986</v>
      </c>
      <c r="N37" s="21">
        <f t="shared" si="4"/>
        <v>6998960.8900000006</v>
      </c>
    </row>
    <row r="38" spans="2:14" ht="20.100000000000001" customHeight="1" x14ac:dyDescent="0.25">
      <c r="B38" s="7" t="s">
        <v>26</v>
      </c>
      <c r="C38" s="10">
        <v>43020878</v>
      </c>
      <c r="D38" s="10">
        <v>46019836</v>
      </c>
      <c r="E38" s="25">
        <v>46019836</v>
      </c>
      <c r="F38" s="30">
        <v>36072267.549999997</v>
      </c>
      <c r="G38" s="10">
        <v>16417122</v>
      </c>
      <c r="H38" s="10">
        <v>15369672.580000008</v>
      </c>
      <c r="I38" s="10">
        <v>15010183.980000004</v>
      </c>
      <c r="J38" s="16">
        <f>IF(ISERROR(+G38/E44)=TRUE,0,++G38/E44)</f>
        <v>0.58962844202517928</v>
      </c>
      <c r="K38" s="16">
        <f>IF(ISERROR(+H38/E44)=TRUE,0,++H38/E44)</f>
        <v>0.55200881724473516</v>
      </c>
      <c r="L38" s="16">
        <f>IF(ISERROR(+I38/E44)=TRUE,0,++I38/E44)</f>
        <v>0.53909761982878035</v>
      </c>
      <c r="M38" s="21">
        <f>IF(ISERROR(+E44-G38)=TRUE,0,++E44-G38)</f>
        <v>11426043</v>
      </c>
      <c r="N38" s="21">
        <f>IF(ISERROR(+E44-F44)=TRUE,0,++E44-F44)</f>
        <v>6785670.9900000021</v>
      </c>
    </row>
    <row r="39" spans="2:14" ht="20.100000000000001" customHeight="1" x14ac:dyDescent="0.25">
      <c r="B39" s="7" t="s">
        <v>27</v>
      </c>
      <c r="C39" s="10">
        <v>51916666</v>
      </c>
      <c r="D39" s="10">
        <v>53335256</v>
      </c>
      <c r="E39" s="25">
        <v>53335256</v>
      </c>
      <c r="F39" s="30">
        <v>16112792.1</v>
      </c>
      <c r="G39" s="10">
        <v>15058287</v>
      </c>
      <c r="H39" s="10">
        <v>14968280.360000009</v>
      </c>
      <c r="I39" s="10">
        <v>14350369.040000001</v>
      </c>
      <c r="J39" s="16">
        <f t="shared" si="2"/>
        <v>0.28233270315605125</v>
      </c>
      <c r="K39" s="16">
        <f t="shared" si="0"/>
        <v>0.28064513949272146</v>
      </c>
      <c r="L39" s="16">
        <f t="shared" si="1"/>
        <v>0.2690597198970977</v>
      </c>
      <c r="M39" s="21">
        <f t="shared" si="3"/>
        <v>38276969</v>
      </c>
      <c r="N39" s="21">
        <f t="shared" si="4"/>
        <v>37222463.899999999</v>
      </c>
    </row>
    <row r="40" spans="2:14" ht="20.100000000000001" customHeight="1" x14ac:dyDescent="0.25">
      <c r="B40" s="7" t="s">
        <v>28</v>
      </c>
      <c r="C40" s="10">
        <v>58187319</v>
      </c>
      <c r="D40" s="10">
        <v>60341140</v>
      </c>
      <c r="E40" s="25">
        <v>60341140</v>
      </c>
      <c r="F40" s="30">
        <v>41557073.060000002</v>
      </c>
      <c r="G40" s="10">
        <v>18675681</v>
      </c>
      <c r="H40" s="10">
        <v>17773585.790000003</v>
      </c>
      <c r="I40" s="10">
        <v>17688087.580000002</v>
      </c>
      <c r="J40" s="16">
        <f t="shared" si="2"/>
        <v>0.30950162691656141</v>
      </c>
      <c r="K40" s="16">
        <f t="shared" si="0"/>
        <v>0.29455170701117023</v>
      </c>
      <c r="L40" s="16">
        <f t="shared" si="1"/>
        <v>0.29313479294557582</v>
      </c>
      <c r="M40" s="21">
        <f t="shared" si="3"/>
        <v>41665459</v>
      </c>
      <c r="N40" s="21">
        <f t="shared" si="4"/>
        <v>18784066.939999998</v>
      </c>
    </row>
    <row r="41" spans="2:14" ht="20.100000000000001" customHeight="1" x14ac:dyDescent="0.25">
      <c r="B41" s="7" t="s">
        <v>29</v>
      </c>
      <c r="C41" s="10">
        <v>29605317</v>
      </c>
      <c r="D41" s="10">
        <v>29861408</v>
      </c>
      <c r="E41" s="25">
        <v>29861408</v>
      </c>
      <c r="F41" s="30">
        <v>30295625.25</v>
      </c>
      <c r="G41" s="10">
        <v>13436856</v>
      </c>
      <c r="H41" s="10">
        <v>13148484.039999995</v>
      </c>
      <c r="I41" s="10">
        <v>12903837.949999997</v>
      </c>
      <c r="J41" s="16">
        <f t="shared" si="2"/>
        <v>0.44997395970076159</v>
      </c>
      <c r="K41" s="16">
        <f t="shared" si="0"/>
        <v>0.44031694821623935</v>
      </c>
      <c r="L41" s="16">
        <f t="shared" si="1"/>
        <v>0.43212423037788428</v>
      </c>
      <c r="M41" s="21">
        <f t="shared" si="3"/>
        <v>16424552</v>
      </c>
      <c r="N41" s="21">
        <f t="shared" si="4"/>
        <v>-434217.25</v>
      </c>
    </row>
    <row r="42" spans="2:14" ht="20.100000000000001" customHeight="1" x14ac:dyDescent="0.25">
      <c r="B42" s="7" t="s">
        <v>30</v>
      </c>
      <c r="C42" s="10">
        <v>41197184</v>
      </c>
      <c r="D42" s="10">
        <v>41589755</v>
      </c>
      <c r="E42" s="25">
        <v>41589755</v>
      </c>
      <c r="F42" s="30">
        <v>37009996.75</v>
      </c>
      <c r="G42" s="10">
        <v>16034918</v>
      </c>
      <c r="H42" s="10">
        <v>15980876.110000001</v>
      </c>
      <c r="I42" s="10">
        <v>15036345.850000003</v>
      </c>
      <c r="J42" s="16">
        <f t="shared" si="2"/>
        <v>0.38554971049961706</v>
      </c>
      <c r="K42" s="16">
        <f t="shared" si="0"/>
        <v>0.38425030659593934</v>
      </c>
      <c r="L42" s="16">
        <f t="shared" si="1"/>
        <v>0.36153965922617248</v>
      </c>
      <c r="M42" s="21">
        <f t="shared" si="3"/>
        <v>25554837</v>
      </c>
      <c r="N42" s="21">
        <f t="shared" si="4"/>
        <v>4579758.25</v>
      </c>
    </row>
    <row r="43" spans="2:14" ht="20.100000000000001" customHeight="1" x14ac:dyDescent="0.25">
      <c r="B43" s="7" t="s">
        <v>31</v>
      </c>
      <c r="C43" s="10">
        <v>39941826</v>
      </c>
      <c r="D43" s="10">
        <v>40402454</v>
      </c>
      <c r="E43" s="25">
        <v>40402454</v>
      </c>
      <c r="F43" s="30">
        <v>37835874.619999997</v>
      </c>
      <c r="G43" s="10">
        <v>15474691</v>
      </c>
      <c r="H43" s="10">
        <v>15077695.359999981</v>
      </c>
      <c r="I43" s="10">
        <v>14840767.429999975</v>
      </c>
      <c r="J43" s="16">
        <f t="shared" si="2"/>
        <v>0.38301364070608185</v>
      </c>
      <c r="K43" s="16">
        <f t="shared" si="0"/>
        <v>0.37318761281183516</v>
      </c>
      <c r="L43" s="16">
        <f t="shared" si="1"/>
        <v>0.36732341629545512</v>
      </c>
      <c r="M43" s="21">
        <f t="shared" si="3"/>
        <v>24927763</v>
      </c>
      <c r="N43" s="21">
        <f t="shared" si="4"/>
        <v>2566579.3800000027</v>
      </c>
    </row>
    <row r="44" spans="2:14" ht="20.100000000000001" customHeight="1" x14ac:dyDescent="0.25">
      <c r="B44" s="7" t="s">
        <v>32</v>
      </c>
      <c r="C44" s="10">
        <v>26010080</v>
      </c>
      <c r="D44" s="10">
        <v>27843165</v>
      </c>
      <c r="E44" s="25">
        <v>27843165</v>
      </c>
      <c r="F44" s="30">
        <v>21057494.009999998</v>
      </c>
      <c r="G44" s="10">
        <v>9276810</v>
      </c>
      <c r="H44" s="10">
        <v>8921966.929999996</v>
      </c>
      <c r="I44" s="10">
        <v>8778504.9799999967</v>
      </c>
      <c r="J44" s="16">
        <f>IF(ISERROR(+G44/#REF!)=TRUE,0,++G44/#REF!)</f>
        <v>0</v>
      </c>
      <c r="K44" s="16">
        <f>IF(ISERROR(+H44/#REF!)=TRUE,0,++H44/#REF!)</f>
        <v>0</v>
      </c>
      <c r="L44" s="16">
        <f>IF(ISERROR(+I44/#REF!)=TRUE,0,++I44/#REF!)</f>
        <v>0</v>
      </c>
      <c r="M44" s="21">
        <f>IF(ISERROR(+#REF!-G44)=TRUE,0,++#REF!-G44)</f>
        <v>0</v>
      </c>
      <c r="N44" s="21">
        <f>IF(ISERROR(+#REF!-#REF!)=TRUE,0,++#REF!-#REF!)</f>
        <v>0</v>
      </c>
    </row>
    <row r="45" spans="2:14" ht="20.100000000000001" customHeight="1" x14ac:dyDescent="0.25">
      <c r="B45" s="7" t="s">
        <v>33</v>
      </c>
      <c r="C45" s="10">
        <v>24494349</v>
      </c>
      <c r="D45" s="10">
        <v>24626945</v>
      </c>
      <c r="E45" s="25">
        <v>24626945</v>
      </c>
      <c r="F45" s="30">
        <v>22238775.500000004</v>
      </c>
      <c r="G45" s="10">
        <v>11721559</v>
      </c>
      <c r="H45" s="10">
        <v>11350165.850000001</v>
      </c>
      <c r="I45" s="10">
        <v>11215667.500000002</v>
      </c>
      <c r="J45" s="16">
        <f t="shared" si="2"/>
        <v>0.47596480196792579</v>
      </c>
      <c r="K45" s="16">
        <f t="shared" si="0"/>
        <v>0.46088403778869047</v>
      </c>
      <c r="L45" s="16">
        <f t="shared" si="1"/>
        <v>0.45542260722960165</v>
      </c>
      <c r="M45" s="21">
        <f t="shared" si="3"/>
        <v>12905386</v>
      </c>
      <c r="N45" s="21">
        <f t="shared" si="4"/>
        <v>2388169.4999999963</v>
      </c>
    </row>
    <row r="46" spans="2:14" ht="20.100000000000001" customHeight="1" x14ac:dyDescent="0.25">
      <c r="B46" s="7" t="s">
        <v>34</v>
      </c>
      <c r="C46" s="10">
        <v>61725921</v>
      </c>
      <c r="D46" s="10">
        <v>62633458</v>
      </c>
      <c r="E46" s="25">
        <v>62633458</v>
      </c>
      <c r="F46" s="30">
        <v>60741991.75</v>
      </c>
      <c r="G46" s="10">
        <v>24514294</v>
      </c>
      <c r="H46" s="10">
        <v>24326806.379999995</v>
      </c>
      <c r="I46" s="10">
        <v>23166711.400000002</v>
      </c>
      <c r="J46" s="16">
        <f t="shared" si="2"/>
        <v>0.39139295167129362</v>
      </c>
      <c r="K46" s="16">
        <f t="shared" si="0"/>
        <v>0.38839954166349872</v>
      </c>
      <c r="L46" s="16">
        <f t="shared" si="1"/>
        <v>0.36987757246294789</v>
      </c>
      <c r="M46" s="21">
        <f t="shared" si="3"/>
        <v>38119164</v>
      </c>
      <c r="N46" s="21">
        <f t="shared" si="4"/>
        <v>1891466.25</v>
      </c>
    </row>
    <row r="47" spans="2:14" ht="20.100000000000001" customHeight="1" x14ac:dyDescent="0.25">
      <c r="B47" s="7" t="s">
        <v>35</v>
      </c>
      <c r="C47" s="10">
        <v>92780786</v>
      </c>
      <c r="D47" s="10">
        <v>99203195</v>
      </c>
      <c r="E47" s="25">
        <v>99203195</v>
      </c>
      <c r="F47" s="30">
        <v>90793637.560000002</v>
      </c>
      <c r="G47" s="10">
        <v>22176863</v>
      </c>
      <c r="H47" s="10">
        <v>20946743.960000001</v>
      </c>
      <c r="I47" s="10">
        <v>20573281.080000002</v>
      </c>
      <c r="J47" s="16">
        <f t="shared" si="2"/>
        <v>0.22354988667451689</v>
      </c>
      <c r="K47" s="16">
        <f t="shared" si="0"/>
        <v>0.21114989250094215</v>
      </c>
      <c r="L47" s="16">
        <f t="shared" si="1"/>
        <v>0.20738526697653237</v>
      </c>
      <c r="M47" s="21">
        <f t="shared" si="3"/>
        <v>77026332</v>
      </c>
      <c r="N47" s="21">
        <f t="shared" si="4"/>
        <v>8409557.4399999976</v>
      </c>
    </row>
    <row r="48" spans="2:14" ht="20.100000000000001" customHeight="1" x14ac:dyDescent="0.25">
      <c r="B48" s="8" t="s">
        <v>36</v>
      </c>
      <c r="C48" s="11">
        <v>445814400</v>
      </c>
      <c r="D48" s="11">
        <v>445814400</v>
      </c>
      <c r="E48" s="26">
        <v>356724758</v>
      </c>
      <c r="F48" s="31">
        <v>144633620.47999999</v>
      </c>
      <c r="G48" s="11">
        <v>116460719</v>
      </c>
      <c r="H48" s="11">
        <v>83743069.629999936</v>
      </c>
      <c r="I48" s="11">
        <v>82758618.229999945</v>
      </c>
      <c r="J48" s="19">
        <f t="shared" si="2"/>
        <v>0.32647220689963996</v>
      </c>
      <c r="K48" s="19">
        <f t="shared" si="0"/>
        <v>0.2347554178731826</v>
      </c>
      <c r="L48" s="17">
        <f t="shared" si="1"/>
        <v>0.23199572324049328</v>
      </c>
      <c r="M48" s="22">
        <f t="shared" si="3"/>
        <v>240264039</v>
      </c>
      <c r="N48" s="22">
        <f t="shared" si="4"/>
        <v>212091137.52000001</v>
      </c>
    </row>
    <row r="49" spans="2:14" ht="23.25" customHeight="1" x14ac:dyDescent="0.25">
      <c r="B49" s="13" t="s">
        <v>39</v>
      </c>
      <c r="C49" s="13">
        <f>SUM(C14:C48)</f>
        <v>3546767974</v>
      </c>
      <c r="D49" s="13">
        <f t="shared" ref="D49:I49" si="5">SUM(D14:D48)</f>
        <v>3457602698</v>
      </c>
      <c r="E49" s="27">
        <f t="shared" si="5"/>
        <v>3280765874</v>
      </c>
      <c r="F49" s="27">
        <f t="shared" si="5"/>
        <v>1985492662.6399994</v>
      </c>
      <c r="G49" s="13">
        <f t="shared" si="5"/>
        <v>974755661</v>
      </c>
      <c r="H49" s="13">
        <f t="shared" si="5"/>
        <v>858968891.94999981</v>
      </c>
      <c r="I49" s="13">
        <f t="shared" si="5"/>
        <v>835041591.48000002</v>
      </c>
      <c r="J49" s="18">
        <f t="shared" si="2"/>
        <v>0.29711222880148747</v>
      </c>
      <c r="K49" s="18">
        <f t="shared" si="0"/>
        <v>0.26181962533727571</v>
      </c>
      <c r="L49" s="18">
        <f t="shared" si="1"/>
        <v>0.25452641960759437</v>
      </c>
      <c r="M49" s="23">
        <f t="shared" ref="M49" si="6">SUM(M14:M48)</f>
        <v>2269267187</v>
      </c>
      <c r="N49" s="23">
        <f t="shared" si="4"/>
        <v>1295273211.3600006</v>
      </c>
    </row>
    <row r="51" spans="2:14" x14ac:dyDescent="0.2">
      <c r="B51" s="14" t="s">
        <v>58</v>
      </c>
    </row>
  </sheetData>
  <mergeCells count="12">
    <mergeCell ref="M12:M13"/>
    <mergeCell ref="N12:N13"/>
    <mergeCell ref="B2:N6"/>
    <mergeCell ref="I12:I13"/>
    <mergeCell ref="C12:D12"/>
    <mergeCell ref="B12:B13"/>
    <mergeCell ref="F12:F13"/>
    <mergeCell ref="H12:H13"/>
    <mergeCell ref="J11:L11"/>
    <mergeCell ref="E12:E13"/>
    <mergeCell ref="J12:L12"/>
    <mergeCell ref="G12:G13"/>
  </mergeCells>
  <printOptions horizontalCentered="1"/>
  <pageMargins left="0.61" right="0.56999999999999995" top="0.44" bottom="0.53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6384" width="11.42578125" style="1"/>
  </cols>
  <sheetData>
    <row r="2" spans="2:14" ht="15" customHeight="1" x14ac:dyDescent="0.25">
      <c r="B2" s="44" t="s">
        <v>59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4" ht="15.75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4" ht="1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ht="1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2:14" ht="1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8" spans="2:14" ht="15.75" x14ac:dyDescent="0.25">
      <c r="B8" s="2" t="s">
        <v>41</v>
      </c>
    </row>
    <row r="9" spans="2:14" x14ac:dyDescent="0.2">
      <c r="B9" s="3" t="s">
        <v>2</v>
      </c>
    </row>
    <row r="11" spans="2:14" x14ac:dyDescent="0.25">
      <c r="B11" s="4"/>
      <c r="J11" s="48"/>
      <c r="K11" s="48"/>
      <c r="L11" s="48"/>
    </row>
    <row r="12" spans="2:14" s="5" customFormat="1" ht="15" customHeight="1" x14ac:dyDescent="0.25">
      <c r="B12" s="46" t="s">
        <v>1</v>
      </c>
      <c r="C12" s="45" t="s">
        <v>0</v>
      </c>
      <c r="D12" s="45"/>
      <c r="E12" s="40" t="s">
        <v>44</v>
      </c>
      <c r="F12" s="40" t="s">
        <v>45</v>
      </c>
      <c r="G12" s="40" t="s">
        <v>55</v>
      </c>
      <c r="H12" s="40" t="s">
        <v>56</v>
      </c>
      <c r="I12" s="40" t="s">
        <v>57</v>
      </c>
      <c r="J12" s="49" t="s">
        <v>43</v>
      </c>
      <c r="K12" s="49"/>
      <c r="L12" s="49"/>
      <c r="M12" s="40" t="s">
        <v>49</v>
      </c>
      <c r="N12" s="42" t="s">
        <v>50</v>
      </c>
    </row>
    <row r="13" spans="2:14" s="5" customFormat="1" ht="40.5" customHeight="1" x14ac:dyDescent="0.25">
      <c r="B13" s="47"/>
      <c r="C13" s="28" t="s">
        <v>38</v>
      </c>
      <c r="D13" s="28" t="s">
        <v>37</v>
      </c>
      <c r="E13" s="41"/>
      <c r="F13" s="41"/>
      <c r="G13" s="41"/>
      <c r="H13" s="41"/>
      <c r="I13" s="41"/>
      <c r="J13" s="28" t="s">
        <v>46</v>
      </c>
      <c r="K13" s="28" t="s">
        <v>47</v>
      </c>
      <c r="L13" s="29" t="s">
        <v>48</v>
      </c>
      <c r="M13" s="41"/>
      <c r="N13" s="43"/>
    </row>
    <row r="14" spans="2:14" ht="20.100000000000001" customHeight="1" x14ac:dyDescent="0.25">
      <c r="B14" s="6" t="s">
        <v>3</v>
      </c>
      <c r="C14" s="9">
        <v>40168098</v>
      </c>
      <c r="D14" s="9">
        <v>51168098</v>
      </c>
      <c r="E14" s="24">
        <v>42367254</v>
      </c>
      <c r="F14" s="24">
        <v>28950651.779999997</v>
      </c>
      <c r="G14" s="9">
        <v>10824858</v>
      </c>
      <c r="H14" s="9">
        <v>6465158</v>
      </c>
      <c r="I14" s="9">
        <v>6136836.7199999988</v>
      </c>
      <c r="J14" s="15">
        <f>IF(ISERROR(+G14/E14)=TRUE,0,++G14/E14)</f>
        <v>0.25550058070792125</v>
      </c>
      <c r="K14" s="15">
        <f t="shared" ref="K14:K49" si="0">IF(ISERROR(+H14/E14)=TRUE,0,++H14/E14)</f>
        <v>0.1525979946682407</v>
      </c>
      <c r="L14" s="15">
        <f t="shared" ref="L14:L49" si="1">IF(ISERROR(+I14/E14)=TRUE,0,++I14/E14)</f>
        <v>0.14484858329501363</v>
      </c>
      <c r="M14" s="20">
        <f>IF(ISERROR(+E14-G14)=TRUE,0,++E14-G14)</f>
        <v>31542396</v>
      </c>
      <c r="N14" s="20">
        <f>IF(ISERROR(+E14-F14)=TRUE,0,++E14-F14)</f>
        <v>13416602.220000003</v>
      </c>
    </row>
    <row r="15" spans="2:14" ht="20.100000000000001" customHeight="1" x14ac:dyDescent="0.25">
      <c r="B15" s="7" t="s">
        <v>4</v>
      </c>
      <c r="C15" s="10">
        <v>1347647</v>
      </c>
      <c r="D15" s="10">
        <v>3289914</v>
      </c>
      <c r="E15" s="25">
        <v>1647647</v>
      </c>
      <c r="F15" s="30">
        <v>458134.38999999996</v>
      </c>
      <c r="G15" s="10">
        <v>246252</v>
      </c>
      <c r="H15" s="10">
        <v>203223.62</v>
      </c>
      <c r="I15" s="10">
        <v>111176.84000000001</v>
      </c>
      <c r="J15" s="16">
        <f t="shared" ref="J15:J49" si="2">IF(ISERROR(+G15/E15)=TRUE,0,++G15/E15)</f>
        <v>0.14945677077675013</v>
      </c>
      <c r="K15" s="16">
        <f t="shared" si="0"/>
        <v>0.12334172307539175</v>
      </c>
      <c r="L15" s="16">
        <f t="shared" si="1"/>
        <v>6.7476128078405154E-2</v>
      </c>
      <c r="M15" s="21">
        <f t="shared" ref="M15:M48" si="3">IF(ISERROR(+E15-G15)=TRUE,0,++E15-G15)</f>
        <v>1401395</v>
      </c>
      <c r="N15" s="21">
        <f t="shared" ref="N15:N49" si="4">IF(ISERROR(+E15-F15)=TRUE,0,++E15-F15)</f>
        <v>1189512.6100000001</v>
      </c>
    </row>
    <row r="16" spans="2:14" ht="20.100000000000001" customHeight="1" x14ac:dyDescent="0.25">
      <c r="B16" s="7" t="s">
        <v>54</v>
      </c>
      <c r="C16" s="10">
        <v>7235866</v>
      </c>
      <c r="D16" s="10">
        <v>8060053</v>
      </c>
      <c r="E16" s="25">
        <v>7493053</v>
      </c>
      <c r="F16" s="30">
        <v>4599301.54</v>
      </c>
      <c r="G16" s="10">
        <v>2004780</v>
      </c>
      <c r="H16" s="10">
        <v>1834226.09</v>
      </c>
      <c r="I16" s="10">
        <v>1753513.49</v>
      </c>
      <c r="J16" s="16">
        <f t="shared" si="2"/>
        <v>0.26755182433648872</v>
      </c>
      <c r="K16" s="16">
        <f t="shared" si="0"/>
        <v>0.24479021968748921</v>
      </c>
      <c r="L16" s="16">
        <f t="shared" si="1"/>
        <v>0.23401856226026962</v>
      </c>
      <c r="M16" s="21">
        <f t="shared" si="3"/>
        <v>5488273</v>
      </c>
      <c r="N16" s="21">
        <f t="shared" si="4"/>
        <v>2893751.46</v>
      </c>
    </row>
    <row r="17" spans="2:14" ht="20.100000000000001" customHeight="1" x14ac:dyDescent="0.25">
      <c r="B17" s="7" t="s">
        <v>5</v>
      </c>
      <c r="C17" s="10">
        <v>21949285</v>
      </c>
      <c r="D17" s="10">
        <v>23521691</v>
      </c>
      <c r="E17" s="25">
        <v>22249285</v>
      </c>
      <c r="F17" s="30">
        <v>18344968.670000002</v>
      </c>
      <c r="G17" s="10">
        <v>5127247</v>
      </c>
      <c r="H17" s="10">
        <v>3623899.32</v>
      </c>
      <c r="I17" s="10">
        <v>3380175.9300000006</v>
      </c>
      <c r="J17" s="16">
        <f t="shared" si="2"/>
        <v>0.23044547274215779</v>
      </c>
      <c r="K17" s="16">
        <f t="shared" si="0"/>
        <v>0.16287711357915546</v>
      </c>
      <c r="L17" s="16">
        <f t="shared" si="1"/>
        <v>0.15192290134267239</v>
      </c>
      <c r="M17" s="21">
        <f t="shared" si="3"/>
        <v>17122038</v>
      </c>
      <c r="N17" s="21">
        <f t="shared" si="4"/>
        <v>3904316.3299999982</v>
      </c>
    </row>
    <row r="18" spans="2:14" ht="20.100000000000001" customHeight="1" x14ac:dyDescent="0.25">
      <c r="B18" s="7" t="s">
        <v>6</v>
      </c>
      <c r="C18" s="10">
        <v>3165844</v>
      </c>
      <c r="D18" s="10">
        <v>5008339</v>
      </c>
      <c r="E18" s="25">
        <v>3465844</v>
      </c>
      <c r="F18" s="30">
        <v>2703391.91</v>
      </c>
      <c r="G18" s="10">
        <v>583792</v>
      </c>
      <c r="H18" s="10">
        <v>554069.31000000017</v>
      </c>
      <c r="I18" s="10">
        <v>540736.31000000017</v>
      </c>
      <c r="J18" s="16">
        <f t="shared" si="2"/>
        <v>0.16844151092778556</v>
      </c>
      <c r="K18" s="16">
        <f t="shared" si="0"/>
        <v>0.15986562291897735</v>
      </c>
      <c r="L18" s="16">
        <f t="shared" si="1"/>
        <v>0.1560186523109523</v>
      </c>
      <c r="M18" s="21">
        <f t="shared" si="3"/>
        <v>2882052</v>
      </c>
      <c r="N18" s="21">
        <f t="shared" si="4"/>
        <v>762452.08999999985</v>
      </c>
    </row>
    <row r="19" spans="2:14" ht="20.100000000000001" customHeight="1" x14ac:dyDescent="0.25">
      <c r="B19" s="7" t="s">
        <v>7</v>
      </c>
      <c r="C19" s="10">
        <v>26570000</v>
      </c>
      <c r="D19" s="10">
        <v>28087063</v>
      </c>
      <c r="E19" s="25">
        <v>26845000</v>
      </c>
      <c r="F19" s="30">
        <v>22342195.539999999</v>
      </c>
      <c r="G19" s="10">
        <v>9280709</v>
      </c>
      <c r="H19" s="10">
        <v>8154856.4700000007</v>
      </c>
      <c r="I19" s="10">
        <v>7169264.2000000011</v>
      </c>
      <c r="J19" s="16">
        <f t="shared" si="2"/>
        <v>0.34571462097224809</v>
      </c>
      <c r="K19" s="16">
        <f t="shared" si="0"/>
        <v>0.30377561817843174</v>
      </c>
      <c r="L19" s="16">
        <f t="shared" si="1"/>
        <v>0.26706143415906131</v>
      </c>
      <c r="M19" s="21">
        <f t="shared" si="3"/>
        <v>17564291</v>
      </c>
      <c r="N19" s="21">
        <f t="shared" si="4"/>
        <v>4502804.4600000009</v>
      </c>
    </row>
    <row r="20" spans="2:14" ht="20.100000000000001" customHeight="1" x14ac:dyDescent="0.25">
      <c r="B20" s="7" t="s">
        <v>8</v>
      </c>
      <c r="C20" s="10">
        <v>18732517</v>
      </c>
      <c r="D20" s="10">
        <v>20591164</v>
      </c>
      <c r="E20" s="25">
        <v>19032517</v>
      </c>
      <c r="F20" s="30">
        <v>15154573.4</v>
      </c>
      <c r="G20" s="10">
        <v>5835712</v>
      </c>
      <c r="H20" s="10">
        <v>5127014.540000001</v>
      </c>
      <c r="I20" s="10">
        <v>4646987.55</v>
      </c>
      <c r="J20" s="16">
        <f t="shared" si="2"/>
        <v>0.30661798436854149</v>
      </c>
      <c r="K20" s="16">
        <f t="shared" si="0"/>
        <v>0.26938184476598659</v>
      </c>
      <c r="L20" s="16">
        <f t="shared" si="1"/>
        <v>0.24416043080376598</v>
      </c>
      <c r="M20" s="21">
        <f t="shared" si="3"/>
        <v>13196805</v>
      </c>
      <c r="N20" s="21">
        <f t="shared" si="4"/>
        <v>3877943.5999999996</v>
      </c>
    </row>
    <row r="21" spans="2:14" ht="20.100000000000001" customHeight="1" x14ac:dyDescent="0.25">
      <c r="B21" s="7" t="s">
        <v>9</v>
      </c>
      <c r="C21" s="10">
        <v>6559174</v>
      </c>
      <c r="D21" s="10">
        <v>7893930</v>
      </c>
      <c r="E21" s="25">
        <v>6856341</v>
      </c>
      <c r="F21" s="30">
        <v>5567759.6699999999</v>
      </c>
      <c r="G21" s="10">
        <v>3518311</v>
      </c>
      <c r="H21" s="10">
        <v>1175880.2200000002</v>
      </c>
      <c r="I21" s="10">
        <v>828400.29999999993</v>
      </c>
      <c r="J21" s="16">
        <f t="shared" si="2"/>
        <v>0.51314702696379888</v>
      </c>
      <c r="K21" s="16">
        <f t="shared" si="0"/>
        <v>0.17150258716712022</v>
      </c>
      <c r="L21" s="16">
        <f t="shared" si="1"/>
        <v>0.12082250576510123</v>
      </c>
      <c r="M21" s="21">
        <f t="shared" si="3"/>
        <v>3338030</v>
      </c>
      <c r="N21" s="21">
        <f t="shared" si="4"/>
        <v>1288581.33</v>
      </c>
    </row>
    <row r="22" spans="2:14" ht="20.100000000000001" customHeight="1" x14ac:dyDescent="0.25">
      <c r="B22" s="7" t="s">
        <v>10</v>
      </c>
      <c r="C22" s="10">
        <v>16000000</v>
      </c>
      <c r="D22" s="10">
        <v>21966064</v>
      </c>
      <c r="E22" s="25">
        <v>16300000</v>
      </c>
      <c r="F22" s="30">
        <v>6576988.7400000002</v>
      </c>
      <c r="G22" s="10">
        <v>5395937</v>
      </c>
      <c r="H22" s="10">
        <v>3369906.0000000005</v>
      </c>
      <c r="I22" s="10">
        <v>3222360.14</v>
      </c>
      <c r="J22" s="16">
        <f t="shared" si="2"/>
        <v>0.33103907975460123</v>
      </c>
      <c r="K22" s="16">
        <f t="shared" si="0"/>
        <v>0.20674269938650311</v>
      </c>
      <c r="L22" s="16">
        <f t="shared" si="1"/>
        <v>0.19769080613496934</v>
      </c>
      <c r="M22" s="21">
        <f t="shared" si="3"/>
        <v>10904063</v>
      </c>
      <c r="N22" s="21">
        <f t="shared" si="4"/>
        <v>9723011.2599999998</v>
      </c>
    </row>
    <row r="23" spans="2:14" ht="20.100000000000001" customHeight="1" x14ac:dyDescent="0.25">
      <c r="B23" s="7" t="s">
        <v>11</v>
      </c>
      <c r="C23" s="10">
        <v>4202942</v>
      </c>
      <c r="D23" s="10">
        <v>6311488</v>
      </c>
      <c r="E23" s="25">
        <v>5402882</v>
      </c>
      <c r="F23" s="30">
        <v>3426385.87</v>
      </c>
      <c r="G23" s="10">
        <v>1223280</v>
      </c>
      <c r="H23" s="10">
        <v>1086361.7899999998</v>
      </c>
      <c r="I23" s="10">
        <v>764937.06</v>
      </c>
      <c r="J23" s="16">
        <f t="shared" si="2"/>
        <v>0.22641249614557563</v>
      </c>
      <c r="K23" s="16">
        <f t="shared" si="0"/>
        <v>0.20107079703017755</v>
      </c>
      <c r="L23" s="16">
        <f t="shared" si="1"/>
        <v>0.14157944963447286</v>
      </c>
      <c r="M23" s="21">
        <f t="shared" si="3"/>
        <v>4179602</v>
      </c>
      <c r="N23" s="21">
        <f t="shared" si="4"/>
        <v>1976496.13</v>
      </c>
    </row>
    <row r="24" spans="2:14" ht="20.100000000000001" customHeight="1" x14ac:dyDescent="0.25">
      <c r="B24" s="7" t="s">
        <v>12</v>
      </c>
      <c r="C24" s="10">
        <v>6750900</v>
      </c>
      <c r="D24" s="10">
        <v>7596574</v>
      </c>
      <c r="E24" s="25">
        <v>7050900</v>
      </c>
      <c r="F24" s="30">
        <v>4791340.46</v>
      </c>
      <c r="G24" s="10">
        <v>1126432</v>
      </c>
      <c r="H24" s="10">
        <v>829892.72000000009</v>
      </c>
      <c r="I24" s="10">
        <v>796739.22</v>
      </c>
      <c r="J24" s="16">
        <f t="shared" si="2"/>
        <v>0.15975719411706307</v>
      </c>
      <c r="K24" s="16">
        <f t="shared" si="0"/>
        <v>0.11770025386830052</v>
      </c>
      <c r="L24" s="16">
        <f t="shared" si="1"/>
        <v>0.1129982300131898</v>
      </c>
      <c r="M24" s="21">
        <f t="shared" si="3"/>
        <v>5924468</v>
      </c>
      <c r="N24" s="21">
        <f t="shared" si="4"/>
        <v>2259559.54</v>
      </c>
    </row>
    <row r="25" spans="2:14" ht="20.100000000000001" customHeight="1" x14ac:dyDescent="0.25">
      <c r="B25" s="7" t="s">
        <v>13</v>
      </c>
      <c r="C25" s="10">
        <v>23908222</v>
      </c>
      <c r="D25" s="10">
        <v>26836105</v>
      </c>
      <c r="E25" s="25">
        <v>24208222</v>
      </c>
      <c r="F25" s="30">
        <v>11760611.139999999</v>
      </c>
      <c r="G25" s="10">
        <v>8121840</v>
      </c>
      <c r="H25" s="10">
        <v>7702160.6399999969</v>
      </c>
      <c r="I25" s="10">
        <v>5676056.1600000001</v>
      </c>
      <c r="J25" s="16">
        <f t="shared" si="2"/>
        <v>0.33549923658168701</v>
      </c>
      <c r="K25" s="16">
        <f t="shared" si="0"/>
        <v>0.31816300428837757</v>
      </c>
      <c r="L25" s="16">
        <f t="shared" si="1"/>
        <v>0.23446811418038055</v>
      </c>
      <c r="M25" s="21">
        <f t="shared" si="3"/>
        <v>16086382</v>
      </c>
      <c r="N25" s="21">
        <f t="shared" si="4"/>
        <v>12447610.860000001</v>
      </c>
    </row>
    <row r="26" spans="2:14" ht="20.100000000000001" customHeight="1" x14ac:dyDescent="0.25">
      <c r="B26" s="7" t="s">
        <v>14</v>
      </c>
      <c r="C26" s="10">
        <v>4064708</v>
      </c>
      <c r="D26" s="10">
        <v>5660169</v>
      </c>
      <c r="E26" s="25">
        <v>4394708</v>
      </c>
      <c r="F26" s="30">
        <v>2633507.31</v>
      </c>
      <c r="G26" s="10">
        <v>701898</v>
      </c>
      <c r="H26" s="10">
        <v>555914.91</v>
      </c>
      <c r="I26" s="10">
        <v>337044.88</v>
      </c>
      <c r="J26" s="16">
        <f t="shared" si="2"/>
        <v>0.15971436555056673</v>
      </c>
      <c r="K26" s="16">
        <f t="shared" si="0"/>
        <v>0.12649643844369182</v>
      </c>
      <c r="L26" s="16">
        <f t="shared" si="1"/>
        <v>7.6693350274921565E-2</v>
      </c>
      <c r="M26" s="21">
        <f t="shared" si="3"/>
        <v>3692810</v>
      </c>
      <c r="N26" s="21">
        <f t="shared" si="4"/>
        <v>1761200.69</v>
      </c>
    </row>
    <row r="27" spans="2:14" ht="20.100000000000001" customHeight="1" x14ac:dyDescent="0.25">
      <c r="B27" s="7" t="s">
        <v>15</v>
      </c>
      <c r="C27" s="10">
        <v>11627400</v>
      </c>
      <c r="D27" s="10">
        <v>14778847</v>
      </c>
      <c r="E27" s="25">
        <v>11927400</v>
      </c>
      <c r="F27" s="30">
        <v>9972243.0199999996</v>
      </c>
      <c r="G27" s="10">
        <v>2138463</v>
      </c>
      <c r="H27" s="10">
        <v>2040390.4699999997</v>
      </c>
      <c r="I27" s="10">
        <v>1970594.5299999996</v>
      </c>
      <c r="J27" s="16">
        <f t="shared" si="2"/>
        <v>0.17928995422304944</v>
      </c>
      <c r="K27" s="16">
        <f t="shared" si="0"/>
        <v>0.17106749752670319</v>
      </c>
      <c r="L27" s="16">
        <f t="shared" si="1"/>
        <v>0.165215766218958</v>
      </c>
      <c r="M27" s="21">
        <f t="shared" si="3"/>
        <v>9788937</v>
      </c>
      <c r="N27" s="21">
        <f t="shared" si="4"/>
        <v>1955156.9800000004</v>
      </c>
    </row>
    <row r="28" spans="2:14" ht="20.100000000000001" customHeight="1" x14ac:dyDescent="0.25">
      <c r="B28" s="7" t="s">
        <v>16</v>
      </c>
      <c r="C28" s="10">
        <v>6246148</v>
      </c>
      <c r="D28" s="10">
        <v>8965991</v>
      </c>
      <c r="E28" s="25">
        <v>6546148</v>
      </c>
      <c r="F28" s="30">
        <v>4344402.53</v>
      </c>
      <c r="G28" s="10">
        <v>1801593</v>
      </c>
      <c r="H28" s="10">
        <v>755853.44000000006</v>
      </c>
      <c r="I28" s="10">
        <v>723113.59000000008</v>
      </c>
      <c r="J28" s="16">
        <f t="shared" si="2"/>
        <v>0.275214217582615</v>
      </c>
      <c r="K28" s="16">
        <f t="shared" si="0"/>
        <v>0.11546537597377879</v>
      </c>
      <c r="L28" s="16">
        <f t="shared" si="1"/>
        <v>0.11046398431566168</v>
      </c>
      <c r="M28" s="21">
        <f t="shared" si="3"/>
        <v>4744555</v>
      </c>
      <c r="N28" s="21">
        <f t="shared" si="4"/>
        <v>2201745.4699999997</v>
      </c>
    </row>
    <row r="29" spans="2:14" ht="20.100000000000001" customHeight="1" x14ac:dyDescent="0.25">
      <c r="B29" s="7" t="s">
        <v>17</v>
      </c>
      <c r="C29" s="10">
        <v>45163052</v>
      </c>
      <c r="D29" s="10">
        <v>52465448</v>
      </c>
      <c r="E29" s="25">
        <v>45763149</v>
      </c>
      <c r="F29" s="30">
        <v>19931455.690000001</v>
      </c>
      <c r="G29" s="10">
        <v>11627885</v>
      </c>
      <c r="H29" s="10">
        <v>5363695.79</v>
      </c>
      <c r="I29" s="10">
        <v>3902067.1100000003</v>
      </c>
      <c r="J29" s="16">
        <f t="shared" si="2"/>
        <v>0.25408839326157384</v>
      </c>
      <c r="K29" s="16">
        <f t="shared" si="0"/>
        <v>0.11720556620786739</v>
      </c>
      <c r="L29" s="16">
        <f t="shared" si="1"/>
        <v>8.5266577918403308E-2</v>
      </c>
      <c r="M29" s="21">
        <f t="shared" si="3"/>
        <v>34135264</v>
      </c>
      <c r="N29" s="21">
        <f t="shared" si="4"/>
        <v>25831693.309999999</v>
      </c>
    </row>
    <row r="30" spans="2:14" ht="20.100000000000001" customHeight="1" x14ac:dyDescent="0.25">
      <c r="B30" s="7" t="s">
        <v>18</v>
      </c>
      <c r="C30" s="10">
        <v>18523292</v>
      </c>
      <c r="D30" s="10">
        <v>19255042</v>
      </c>
      <c r="E30" s="25">
        <v>18903292</v>
      </c>
      <c r="F30" s="30">
        <v>7475483.7200000007</v>
      </c>
      <c r="G30" s="10">
        <v>5291699</v>
      </c>
      <c r="H30" s="10">
        <v>4038384.51</v>
      </c>
      <c r="I30" s="10">
        <v>3944122.3499999996</v>
      </c>
      <c r="J30" s="16">
        <f t="shared" si="2"/>
        <v>0.27993531497053531</v>
      </c>
      <c r="K30" s="16">
        <f t="shared" si="0"/>
        <v>0.21363392736037723</v>
      </c>
      <c r="L30" s="16">
        <f t="shared" si="1"/>
        <v>0.20864738004364528</v>
      </c>
      <c r="M30" s="21">
        <f t="shared" si="3"/>
        <v>13611593</v>
      </c>
      <c r="N30" s="21">
        <f t="shared" si="4"/>
        <v>11427808.279999999</v>
      </c>
    </row>
    <row r="31" spans="2:14" ht="20.100000000000001" customHeight="1" x14ac:dyDescent="0.25">
      <c r="B31" s="7" t="s">
        <v>19</v>
      </c>
      <c r="C31" s="10">
        <v>8408257</v>
      </c>
      <c r="D31" s="10">
        <v>8935190</v>
      </c>
      <c r="E31" s="25">
        <v>8688257</v>
      </c>
      <c r="F31" s="30">
        <v>4598758.17</v>
      </c>
      <c r="G31" s="10">
        <v>2694538</v>
      </c>
      <c r="H31" s="10">
        <v>1953433.2800000005</v>
      </c>
      <c r="I31" s="10">
        <v>1817862.2300000007</v>
      </c>
      <c r="J31" s="16">
        <f t="shared" si="2"/>
        <v>0.31013562329014899</v>
      </c>
      <c r="K31" s="16">
        <f t="shared" si="0"/>
        <v>0.2248360378842385</v>
      </c>
      <c r="L31" s="16">
        <f t="shared" si="1"/>
        <v>0.20923209684059768</v>
      </c>
      <c r="M31" s="21">
        <f t="shared" si="3"/>
        <v>5993719</v>
      </c>
      <c r="N31" s="21">
        <f t="shared" si="4"/>
        <v>4089498.83</v>
      </c>
    </row>
    <row r="32" spans="2:14" ht="20.100000000000001" customHeight="1" x14ac:dyDescent="0.25">
      <c r="B32" s="7" t="s">
        <v>20</v>
      </c>
      <c r="C32" s="10">
        <v>9559078</v>
      </c>
      <c r="D32" s="10">
        <v>10886835</v>
      </c>
      <c r="E32" s="25">
        <v>9859078</v>
      </c>
      <c r="F32" s="30">
        <v>3273552.26</v>
      </c>
      <c r="G32" s="10">
        <v>2949942</v>
      </c>
      <c r="H32" s="10">
        <v>2508697.9899999993</v>
      </c>
      <c r="I32" s="10">
        <v>1843580.2099999995</v>
      </c>
      <c r="J32" s="16">
        <f t="shared" si="2"/>
        <v>0.29921073755578359</v>
      </c>
      <c r="K32" s="16">
        <f t="shared" si="0"/>
        <v>0.25445563875242688</v>
      </c>
      <c r="L32" s="16">
        <f t="shared" si="1"/>
        <v>0.18699316609524738</v>
      </c>
      <c r="M32" s="21">
        <f t="shared" si="3"/>
        <v>6909136</v>
      </c>
      <c r="N32" s="21">
        <f t="shared" si="4"/>
        <v>6585525.7400000002</v>
      </c>
    </row>
    <row r="33" spans="2:14" ht="20.100000000000001" customHeight="1" x14ac:dyDescent="0.25">
      <c r="B33" s="7" t="s">
        <v>21</v>
      </c>
      <c r="C33" s="10">
        <v>3385086</v>
      </c>
      <c r="D33" s="10">
        <v>4398568</v>
      </c>
      <c r="E33" s="25">
        <v>4104414</v>
      </c>
      <c r="F33" s="30">
        <v>3362233</v>
      </c>
      <c r="G33" s="10">
        <v>796803</v>
      </c>
      <c r="H33" s="10">
        <v>484524.87</v>
      </c>
      <c r="I33" s="10">
        <v>437227.91999999993</v>
      </c>
      <c r="J33" s="16">
        <f t="shared" si="2"/>
        <v>0.1941331941660856</v>
      </c>
      <c r="K33" s="16">
        <f t="shared" si="0"/>
        <v>0.11804970697400409</v>
      </c>
      <c r="L33" s="16">
        <f t="shared" si="1"/>
        <v>0.10652627147261459</v>
      </c>
      <c r="M33" s="21">
        <f t="shared" si="3"/>
        <v>3307611</v>
      </c>
      <c r="N33" s="21">
        <f t="shared" si="4"/>
        <v>742181</v>
      </c>
    </row>
    <row r="34" spans="2:14" ht="20.100000000000001" customHeight="1" x14ac:dyDescent="0.25">
      <c r="B34" s="7" t="s">
        <v>22</v>
      </c>
      <c r="C34" s="10">
        <v>3000000</v>
      </c>
      <c r="D34" s="10">
        <v>4687587</v>
      </c>
      <c r="E34" s="25">
        <v>3300000</v>
      </c>
      <c r="F34" s="30">
        <v>1930592.41</v>
      </c>
      <c r="G34" s="10">
        <v>918267</v>
      </c>
      <c r="H34" s="10">
        <v>799608.81</v>
      </c>
      <c r="I34" s="10">
        <v>686896.73</v>
      </c>
      <c r="J34" s="16">
        <f t="shared" si="2"/>
        <v>0.27826272727272727</v>
      </c>
      <c r="K34" s="16">
        <f t="shared" si="0"/>
        <v>0.24230570000000001</v>
      </c>
      <c r="L34" s="16">
        <f t="shared" si="1"/>
        <v>0.20815052424242422</v>
      </c>
      <c r="M34" s="21">
        <f t="shared" si="3"/>
        <v>2381733</v>
      </c>
      <c r="N34" s="21">
        <f t="shared" si="4"/>
        <v>1369407.59</v>
      </c>
    </row>
    <row r="35" spans="2:14" ht="20.100000000000001" customHeight="1" x14ac:dyDescent="0.25">
      <c r="B35" s="7" t="s">
        <v>23</v>
      </c>
      <c r="C35" s="10">
        <v>8426605</v>
      </c>
      <c r="D35" s="10">
        <v>8684341</v>
      </c>
      <c r="E35" s="25">
        <v>8540676</v>
      </c>
      <c r="F35" s="30">
        <v>5230604.82</v>
      </c>
      <c r="G35" s="10">
        <v>1957536</v>
      </c>
      <c r="H35" s="10">
        <v>1664467.8000000003</v>
      </c>
      <c r="I35" s="10">
        <v>1625720.6800000006</v>
      </c>
      <c r="J35" s="16">
        <f t="shared" si="2"/>
        <v>0.22920152924663106</v>
      </c>
      <c r="K35" s="16">
        <f t="shared" si="0"/>
        <v>0.19488712603077324</v>
      </c>
      <c r="L35" s="16">
        <f t="shared" si="1"/>
        <v>0.19035035165834654</v>
      </c>
      <c r="M35" s="21">
        <f t="shared" si="3"/>
        <v>6583140</v>
      </c>
      <c r="N35" s="21">
        <f t="shared" si="4"/>
        <v>3310071.1799999997</v>
      </c>
    </row>
    <row r="36" spans="2:14" ht="20.100000000000001" customHeight="1" x14ac:dyDescent="0.25">
      <c r="B36" s="7" t="s">
        <v>24</v>
      </c>
      <c r="C36" s="10">
        <v>5931765</v>
      </c>
      <c r="D36" s="10">
        <v>6326700</v>
      </c>
      <c r="E36" s="25">
        <v>6223340</v>
      </c>
      <c r="F36" s="30">
        <v>3408802.7</v>
      </c>
      <c r="G36" s="10">
        <v>1333344</v>
      </c>
      <c r="H36" s="10">
        <v>1238036.04</v>
      </c>
      <c r="I36" s="10">
        <v>1113869.7</v>
      </c>
      <c r="J36" s="16">
        <f t="shared" si="2"/>
        <v>0.21424894027965691</v>
      </c>
      <c r="K36" s="16">
        <f t="shared" si="0"/>
        <v>0.1989343407237914</v>
      </c>
      <c r="L36" s="16">
        <f t="shared" si="1"/>
        <v>0.17898262026500239</v>
      </c>
      <c r="M36" s="21">
        <f t="shared" si="3"/>
        <v>4889996</v>
      </c>
      <c r="N36" s="21">
        <f t="shared" si="4"/>
        <v>2814537.3</v>
      </c>
    </row>
    <row r="37" spans="2:14" ht="20.100000000000001" customHeight="1" x14ac:dyDescent="0.25">
      <c r="B37" s="7" t="s">
        <v>25</v>
      </c>
      <c r="C37" s="10">
        <v>2776591</v>
      </c>
      <c r="D37" s="10">
        <v>3078564</v>
      </c>
      <c r="E37" s="25">
        <v>3076591</v>
      </c>
      <c r="F37" s="30">
        <v>1662427.28</v>
      </c>
      <c r="G37" s="10">
        <v>1276809</v>
      </c>
      <c r="H37" s="10">
        <v>1250204.94</v>
      </c>
      <c r="I37" s="10">
        <v>1093050.75</v>
      </c>
      <c r="J37" s="16">
        <f t="shared" si="2"/>
        <v>0.41500771470760983</v>
      </c>
      <c r="K37" s="16">
        <f t="shared" si="0"/>
        <v>0.40636046195285624</v>
      </c>
      <c r="L37" s="16">
        <f t="shared" si="1"/>
        <v>0.35527983732644347</v>
      </c>
      <c r="M37" s="21">
        <f t="shared" si="3"/>
        <v>1799782</v>
      </c>
      <c r="N37" s="21">
        <f t="shared" si="4"/>
        <v>1414163.72</v>
      </c>
    </row>
    <row r="38" spans="2:14" ht="20.100000000000001" customHeight="1" x14ac:dyDescent="0.25">
      <c r="B38" s="7" t="s">
        <v>26</v>
      </c>
      <c r="C38" s="10">
        <v>2478658</v>
      </c>
      <c r="D38" s="10">
        <v>2916286</v>
      </c>
      <c r="E38" s="25">
        <v>2774831</v>
      </c>
      <c r="F38" s="30">
        <v>606205.48</v>
      </c>
      <c r="G38" s="10">
        <v>167411</v>
      </c>
      <c r="H38" s="10">
        <v>156387.54999999999</v>
      </c>
      <c r="I38" s="10">
        <v>156287.54999999999</v>
      </c>
      <c r="J38" s="16">
        <f t="shared" si="2"/>
        <v>6.0331962559161262E-2</v>
      </c>
      <c r="K38" s="16">
        <f t="shared" si="0"/>
        <v>5.6359306206395988E-2</v>
      </c>
      <c r="L38" s="16">
        <f t="shared" si="1"/>
        <v>5.632326797559923E-2</v>
      </c>
      <c r="M38" s="21">
        <f t="shared" si="3"/>
        <v>2607420</v>
      </c>
      <c r="N38" s="21">
        <f t="shared" si="4"/>
        <v>2168625.52</v>
      </c>
    </row>
    <row r="39" spans="2:14" ht="20.100000000000001" customHeight="1" x14ac:dyDescent="0.25">
      <c r="B39" s="7" t="s">
        <v>27</v>
      </c>
      <c r="C39" s="10">
        <v>2652582</v>
      </c>
      <c r="D39" s="10">
        <v>3228251</v>
      </c>
      <c r="E39" s="25">
        <v>2952582</v>
      </c>
      <c r="F39" s="30">
        <v>441706.12</v>
      </c>
      <c r="G39" s="10">
        <v>441706</v>
      </c>
      <c r="H39" s="10">
        <v>441706.12</v>
      </c>
      <c r="I39" s="10">
        <v>441406.12</v>
      </c>
      <c r="J39" s="16">
        <f t="shared" si="2"/>
        <v>0.14959990950293675</v>
      </c>
      <c r="K39" s="16">
        <f t="shared" si="0"/>
        <v>0.14959995014533042</v>
      </c>
      <c r="L39" s="16">
        <f t="shared" si="1"/>
        <v>0.14949834416114438</v>
      </c>
      <c r="M39" s="21">
        <f t="shared" si="3"/>
        <v>2510876</v>
      </c>
      <c r="N39" s="21">
        <f t="shared" si="4"/>
        <v>2510875.88</v>
      </c>
    </row>
    <row r="40" spans="2:14" ht="20.100000000000001" customHeight="1" x14ac:dyDescent="0.25">
      <c r="B40" s="7" t="s">
        <v>28</v>
      </c>
      <c r="C40" s="10">
        <v>2561468</v>
      </c>
      <c r="D40" s="10">
        <v>2618246</v>
      </c>
      <c r="E40" s="25">
        <v>2618246</v>
      </c>
      <c r="F40" s="30">
        <v>1226717.04</v>
      </c>
      <c r="G40" s="10">
        <v>582250</v>
      </c>
      <c r="H40" s="10">
        <v>557072.1399999999</v>
      </c>
      <c r="I40" s="10">
        <v>523169.57999999996</v>
      </c>
      <c r="J40" s="16">
        <f t="shared" si="2"/>
        <v>0.22238170133746027</v>
      </c>
      <c r="K40" s="16">
        <f t="shared" si="0"/>
        <v>0.21276539332056649</v>
      </c>
      <c r="L40" s="16">
        <f t="shared" si="1"/>
        <v>0.19981681629610051</v>
      </c>
      <c r="M40" s="21">
        <f t="shared" si="3"/>
        <v>2035996</v>
      </c>
      <c r="N40" s="21">
        <f t="shared" si="4"/>
        <v>1391528.96</v>
      </c>
    </row>
    <row r="41" spans="2:14" ht="20.100000000000001" customHeight="1" x14ac:dyDescent="0.25">
      <c r="B41" s="7" t="s">
        <v>29</v>
      </c>
      <c r="C41" s="10">
        <v>2282828</v>
      </c>
      <c r="D41" s="10">
        <v>2599462</v>
      </c>
      <c r="E41" s="25">
        <v>2504472</v>
      </c>
      <c r="F41" s="30">
        <v>317898.07999999996</v>
      </c>
      <c r="G41" s="10">
        <v>79999</v>
      </c>
      <c r="H41" s="10">
        <v>79999</v>
      </c>
      <c r="I41" s="10">
        <v>79600</v>
      </c>
      <c r="J41" s="16">
        <f t="shared" si="2"/>
        <v>3.1942461325181512E-2</v>
      </c>
      <c r="K41" s="16">
        <f t="shared" si="0"/>
        <v>3.1942461325181512E-2</v>
      </c>
      <c r="L41" s="16">
        <f t="shared" si="1"/>
        <v>3.1783146307884459E-2</v>
      </c>
      <c r="M41" s="21">
        <f t="shared" si="3"/>
        <v>2424473</v>
      </c>
      <c r="N41" s="21">
        <f t="shared" si="4"/>
        <v>2186573.92</v>
      </c>
    </row>
    <row r="42" spans="2:14" ht="20.100000000000001" customHeight="1" x14ac:dyDescent="0.25">
      <c r="B42" s="7" t="s">
        <v>30</v>
      </c>
      <c r="C42" s="10">
        <v>3349599</v>
      </c>
      <c r="D42" s="10">
        <v>3361145</v>
      </c>
      <c r="E42" s="25">
        <v>3349599</v>
      </c>
      <c r="F42" s="30">
        <v>2547321</v>
      </c>
      <c r="G42" s="10">
        <v>588101</v>
      </c>
      <c r="H42" s="10">
        <v>585364.01</v>
      </c>
      <c r="I42" s="10">
        <v>559438.39</v>
      </c>
      <c r="J42" s="16">
        <f t="shared" si="2"/>
        <v>0.17557355372986438</v>
      </c>
      <c r="K42" s="16">
        <f t="shared" si="0"/>
        <v>0.17475644398030929</v>
      </c>
      <c r="L42" s="16">
        <f t="shared" si="1"/>
        <v>0.16701652645585338</v>
      </c>
      <c r="M42" s="21">
        <f t="shared" si="3"/>
        <v>2761498</v>
      </c>
      <c r="N42" s="21">
        <f t="shared" si="4"/>
        <v>802278</v>
      </c>
    </row>
    <row r="43" spans="2:14" ht="20.100000000000001" customHeight="1" x14ac:dyDescent="0.25">
      <c r="B43" s="7" t="s">
        <v>31</v>
      </c>
      <c r="C43" s="10">
        <v>2992486</v>
      </c>
      <c r="D43" s="10">
        <v>3381995</v>
      </c>
      <c r="E43" s="25">
        <v>3263882</v>
      </c>
      <c r="F43" s="30">
        <v>1220469.68</v>
      </c>
      <c r="G43" s="10">
        <v>620312</v>
      </c>
      <c r="H43" s="10">
        <v>619960.00000000023</v>
      </c>
      <c r="I43" s="10">
        <v>617860.00000000023</v>
      </c>
      <c r="J43" s="16">
        <f t="shared" si="2"/>
        <v>0.19005343943194025</v>
      </c>
      <c r="K43" s="16">
        <f t="shared" si="0"/>
        <v>0.18994559239580361</v>
      </c>
      <c r="L43" s="16">
        <f t="shared" si="1"/>
        <v>0.18930218678248792</v>
      </c>
      <c r="M43" s="21">
        <f t="shared" si="3"/>
        <v>2643570</v>
      </c>
      <c r="N43" s="21">
        <f t="shared" si="4"/>
        <v>2043412.32</v>
      </c>
    </row>
    <row r="44" spans="2:14" ht="20.100000000000001" customHeight="1" x14ac:dyDescent="0.25">
      <c r="B44" s="7" t="s">
        <v>32</v>
      </c>
      <c r="C44" s="10">
        <v>5976690</v>
      </c>
      <c r="D44" s="10">
        <v>7235148</v>
      </c>
      <c r="E44" s="25">
        <v>5976690</v>
      </c>
      <c r="F44" s="30">
        <v>4243287.38</v>
      </c>
      <c r="G44" s="10">
        <v>1833626</v>
      </c>
      <c r="H44" s="10">
        <v>1733959.6199999999</v>
      </c>
      <c r="I44" s="10">
        <v>1555306.0699999998</v>
      </c>
      <c r="J44" s="16">
        <f t="shared" si="2"/>
        <v>0.30679623671296319</v>
      </c>
      <c r="K44" s="16">
        <f t="shared" si="0"/>
        <v>0.29012038770623871</v>
      </c>
      <c r="L44" s="16">
        <f t="shared" si="1"/>
        <v>0.26022866670347633</v>
      </c>
      <c r="M44" s="21">
        <f t="shared" si="3"/>
        <v>4143064</v>
      </c>
      <c r="N44" s="21">
        <f t="shared" si="4"/>
        <v>1733402.62</v>
      </c>
    </row>
    <row r="45" spans="2:14" ht="20.100000000000001" customHeight="1" x14ac:dyDescent="0.25">
      <c r="B45" s="7" t="s">
        <v>33</v>
      </c>
      <c r="C45" s="10">
        <v>5597654</v>
      </c>
      <c r="D45" s="10">
        <v>7215106</v>
      </c>
      <c r="E45" s="25">
        <v>5597654</v>
      </c>
      <c r="F45" s="30">
        <v>2098785.58</v>
      </c>
      <c r="G45" s="10">
        <v>1173802</v>
      </c>
      <c r="H45" s="10">
        <v>1032866.68</v>
      </c>
      <c r="I45" s="10">
        <v>990106.66</v>
      </c>
      <c r="J45" s="16">
        <f t="shared" si="2"/>
        <v>0.20969534737230991</v>
      </c>
      <c r="K45" s="16">
        <f t="shared" si="0"/>
        <v>0.18451777834071204</v>
      </c>
      <c r="L45" s="16">
        <f t="shared" si="1"/>
        <v>0.17687886032255656</v>
      </c>
      <c r="M45" s="21">
        <f t="shared" si="3"/>
        <v>4423852</v>
      </c>
      <c r="N45" s="21">
        <f t="shared" si="4"/>
        <v>3498868.42</v>
      </c>
    </row>
    <row r="46" spans="2:14" ht="20.100000000000001" customHeight="1" x14ac:dyDescent="0.25">
      <c r="B46" s="7" t="s">
        <v>34</v>
      </c>
      <c r="C46" s="10">
        <v>3783213</v>
      </c>
      <c r="D46" s="10">
        <v>4555251</v>
      </c>
      <c r="E46" s="25">
        <v>3783213</v>
      </c>
      <c r="F46" s="30">
        <v>434805.74</v>
      </c>
      <c r="G46" s="10">
        <v>250979</v>
      </c>
      <c r="H46" s="10">
        <v>225325.62</v>
      </c>
      <c r="I46" s="10">
        <v>222325.62</v>
      </c>
      <c r="J46" s="16">
        <f t="shared" si="2"/>
        <v>6.6340171700615319E-2</v>
      </c>
      <c r="K46" s="16">
        <f t="shared" si="0"/>
        <v>5.9559326953042294E-2</v>
      </c>
      <c r="L46" s="16">
        <f t="shared" si="1"/>
        <v>5.8766350189640389E-2</v>
      </c>
      <c r="M46" s="21">
        <f t="shared" si="3"/>
        <v>3532234</v>
      </c>
      <c r="N46" s="21">
        <f t="shared" si="4"/>
        <v>3348407.26</v>
      </c>
    </row>
    <row r="47" spans="2:14" ht="20.100000000000001" customHeight="1" x14ac:dyDescent="0.25">
      <c r="B47" s="7" t="s">
        <v>35</v>
      </c>
      <c r="C47" s="10">
        <v>60842</v>
      </c>
      <c r="D47" s="10">
        <v>3075895</v>
      </c>
      <c r="E47" s="25">
        <v>1710842</v>
      </c>
      <c r="F47" s="30">
        <v>1476561.95</v>
      </c>
      <c r="G47" s="10">
        <v>1405585</v>
      </c>
      <c r="H47" s="10">
        <v>998519.49</v>
      </c>
      <c r="I47" s="10">
        <v>995532.6</v>
      </c>
      <c r="J47" s="16">
        <f t="shared" si="2"/>
        <v>0.82157499056020367</v>
      </c>
      <c r="K47" s="16">
        <f t="shared" si="0"/>
        <v>0.58364214229017053</v>
      </c>
      <c r="L47" s="16">
        <f t="shared" si="1"/>
        <v>0.58189628264912829</v>
      </c>
      <c r="M47" s="21">
        <f t="shared" si="3"/>
        <v>305257</v>
      </c>
      <c r="N47" s="21">
        <f t="shared" si="4"/>
        <v>234280.05000000005</v>
      </c>
    </row>
    <row r="48" spans="2:14" ht="20.100000000000001" customHeight="1" x14ac:dyDescent="0.25">
      <c r="B48" s="8" t="s">
        <v>36</v>
      </c>
      <c r="C48" s="11">
        <v>100000</v>
      </c>
      <c r="D48" s="11">
        <v>1620745</v>
      </c>
      <c r="E48" s="26">
        <v>100000</v>
      </c>
      <c r="F48" s="31">
        <v>245.43</v>
      </c>
      <c r="G48" s="11">
        <v>246</v>
      </c>
      <c r="H48" s="11">
        <v>245.43</v>
      </c>
      <c r="I48" s="11">
        <v>245.43</v>
      </c>
      <c r="J48" s="19">
        <f t="shared" si="2"/>
        <v>2.4599999999999999E-3</v>
      </c>
      <c r="K48" s="19">
        <f t="shared" si="0"/>
        <v>2.4543E-3</v>
      </c>
      <c r="L48" s="17">
        <f t="shared" si="1"/>
        <v>2.4543E-3</v>
      </c>
      <c r="M48" s="22">
        <f t="shared" si="3"/>
        <v>99754</v>
      </c>
      <c r="N48" s="22">
        <f t="shared" si="4"/>
        <v>99754.57</v>
      </c>
    </row>
    <row r="49" spans="2:14" ht="23.25" customHeight="1" x14ac:dyDescent="0.25">
      <c r="B49" s="13" t="s">
        <v>39</v>
      </c>
      <c r="C49" s="13">
        <f>SUM(C14:C48)</f>
        <v>335538497</v>
      </c>
      <c r="D49" s="13">
        <f t="shared" ref="D49:I49" si="5">SUM(D14:D48)</f>
        <v>400261295</v>
      </c>
      <c r="E49" s="27">
        <f t="shared" si="5"/>
        <v>348878009</v>
      </c>
      <c r="F49" s="27">
        <f t="shared" si="5"/>
        <v>207114369.5</v>
      </c>
      <c r="G49" s="13">
        <f t="shared" si="5"/>
        <v>93921944</v>
      </c>
      <c r="H49" s="13">
        <f t="shared" si="5"/>
        <v>69211267.229999989</v>
      </c>
      <c r="I49" s="13">
        <f t="shared" si="5"/>
        <v>60663612.620000005</v>
      </c>
      <c r="J49" s="18">
        <f t="shared" si="2"/>
        <v>0.26921141939903698</v>
      </c>
      <c r="K49" s="18">
        <f t="shared" si="0"/>
        <v>0.19838243008890821</v>
      </c>
      <c r="L49" s="18">
        <f t="shared" si="1"/>
        <v>0.17388201908707868</v>
      </c>
      <c r="M49" s="23">
        <f t="shared" ref="M49" si="6">SUM(M14:M48)</f>
        <v>254956065</v>
      </c>
      <c r="N49" s="23">
        <f t="shared" si="4"/>
        <v>141763639.5</v>
      </c>
    </row>
    <row r="51" spans="2:14" x14ac:dyDescent="0.2">
      <c r="B51" s="14" t="s">
        <v>58</v>
      </c>
    </row>
  </sheetData>
  <mergeCells count="12">
    <mergeCell ref="B2:N6"/>
    <mergeCell ref="J11:L11"/>
    <mergeCell ref="J12:L12"/>
    <mergeCell ref="M12:M13"/>
    <mergeCell ref="N12:N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61" right="0.56999999999999995" top="0.43" bottom="0.51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6384" width="11.42578125" style="1"/>
  </cols>
  <sheetData>
    <row r="2" spans="2:14" ht="15" customHeight="1" x14ac:dyDescent="0.25">
      <c r="B2" s="44" t="s">
        <v>59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4" ht="15.75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4" ht="1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ht="1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2:14" ht="1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8" spans="2:14" ht="15.75" x14ac:dyDescent="0.25">
      <c r="B8" s="2" t="s">
        <v>42</v>
      </c>
    </row>
    <row r="9" spans="2:14" x14ac:dyDescent="0.2">
      <c r="B9" s="3" t="s">
        <v>2</v>
      </c>
    </row>
    <row r="11" spans="2:14" x14ac:dyDescent="0.25">
      <c r="B11" s="4"/>
      <c r="J11" s="48"/>
      <c r="K11" s="48"/>
      <c r="L11" s="48"/>
    </row>
    <row r="12" spans="2:14" s="5" customFormat="1" ht="15" customHeight="1" x14ac:dyDescent="0.25">
      <c r="B12" s="46" t="s">
        <v>1</v>
      </c>
      <c r="C12" s="45" t="s">
        <v>0</v>
      </c>
      <c r="D12" s="45"/>
      <c r="E12" s="40" t="s">
        <v>44</v>
      </c>
      <c r="F12" s="40" t="s">
        <v>45</v>
      </c>
      <c r="G12" s="40" t="s">
        <v>55</v>
      </c>
      <c r="H12" s="40" t="s">
        <v>56</v>
      </c>
      <c r="I12" s="40" t="s">
        <v>57</v>
      </c>
      <c r="J12" s="49" t="s">
        <v>43</v>
      </c>
      <c r="K12" s="49"/>
      <c r="L12" s="49"/>
      <c r="M12" s="40" t="s">
        <v>49</v>
      </c>
      <c r="N12" s="42" t="s">
        <v>50</v>
      </c>
    </row>
    <row r="13" spans="2:14" s="5" customFormat="1" ht="40.5" customHeight="1" x14ac:dyDescent="0.25">
      <c r="B13" s="47"/>
      <c r="C13" s="28" t="s">
        <v>38</v>
      </c>
      <c r="D13" s="28" t="s">
        <v>37</v>
      </c>
      <c r="E13" s="41"/>
      <c r="F13" s="41"/>
      <c r="G13" s="41"/>
      <c r="H13" s="41"/>
      <c r="I13" s="41"/>
      <c r="J13" s="28" t="s">
        <v>46</v>
      </c>
      <c r="K13" s="28" t="s">
        <v>47</v>
      </c>
      <c r="L13" s="29" t="s">
        <v>48</v>
      </c>
      <c r="M13" s="41"/>
      <c r="N13" s="43"/>
    </row>
    <row r="14" spans="2:14" ht="20.100000000000001" customHeight="1" x14ac:dyDescent="0.25">
      <c r="B14" s="33" t="s">
        <v>3</v>
      </c>
      <c r="C14" s="34">
        <v>0</v>
      </c>
      <c r="D14" s="34">
        <v>2503126</v>
      </c>
      <c r="E14" s="35">
        <v>2503126</v>
      </c>
      <c r="F14" s="35">
        <v>158542.69</v>
      </c>
      <c r="G14" s="9">
        <v>116581</v>
      </c>
      <c r="H14" s="9">
        <v>63257.68</v>
      </c>
      <c r="I14" s="9">
        <v>63257.68</v>
      </c>
      <c r="J14" s="15">
        <f>IF(ISERROR(+G14/E14)=TRUE,0,++G14/E14)</f>
        <v>4.6574163665752344E-2</v>
      </c>
      <c r="K14" s="15">
        <f t="shared" ref="K14:K49" si="0">IF(ISERROR(+H14/E14)=TRUE,0,++H14/E14)</f>
        <v>2.5271472550722578E-2</v>
      </c>
      <c r="L14" s="15">
        <f t="shared" ref="L14:L49" si="1">IF(ISERROR(+I14/E14)=TRUE,0,++I14/E14)</f>
        <v>2.5271472550722578E-2</v>
      </c>
      <c r="M14" s="20">
        <f>IF(ISERROR(+E14-G14)=TRUE,0,++E14-G14)</f>
        <v>2386545</v>
      </c>
      <c r="N14" s="20">
        <f>IF(ISERROR(+E14-F14)=TRUE,0,++E14-F14)</f>
        <v>2344583.31</v>
      </c>
    </row>
    <row r="15" spans="2:14" ht="20.100000000000001" customHeight="1" x14ac:dyDescent="0.25">
      <c r="B15" s="32" t="s">
        <v>4</v>
      </c>
      <c r="C15" s="36">
        <v>0</v>
      </c>
      <c r="D15" s="36">
        <v>1000000</v>
      </c>
      <c r="E15" s="30">
        <v>1000000</v>
      </c>
      <c r="F15" s="30">
        <v>13500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1000000</v>
      </c>
      <c r="N15" s="21">
        <f t="shared" ref="N15:N49" si="4">IF(ISERROR(+E15-F15)=TRUE,0,++E15-F15)</f>
        <v>986500</v>
      </c>
    </row>
    <row r="16" spans="2:14" ht="20.100000000000001" customHeight="1" x14ac:dyDescent="0.25">
      <c r="B16" s="32" t="s">
        <v>54</v>
      </c>
      <c r="C16" s="36">
        <v>0</v>
      </c>
      <c r="D16" s="36">
        <v>1458416</v>
      </c>
      <c r="E16" s="30">
        <v>1458416</v>
      </c>
      <c r="F16" s="30">
        <v>1164158.55</v>
      </c>
      <c r="G16" s="10">
        <v>317731</v>
      </c>
      <c r="H16" s="10">
        <v>106838.7</v>
      </c>
      <c r="I16" s="10">
        <v>72958.7</v>
      </c>
      <c r="J16" s="16">
        <f t="shared" si="2"/>
        <v>0.21786033614551678</v>
      </c>
      <c r="K16" s="16">
        <f t="shared" si="0"/>
        <v>7.3256670250463521E-2</v>
      </c>
      <c r="L16" s="16">
        <f t="shared" si="1"/>
        <v>5.0025987098331337E-2</v>
      </c>
      <c r="M16" s="21">
        <f t="shared" si="3"/>
        <v>1140685</v>
      </c>
      <c r="N16" s="21">
        <f t="shared" si="4"/>
        <v>294257.44999999995</v>
      </c>
    </row>
    <row r="17" spans="2:14" ht="20.100000000000001" customHeight="1" x14ac:dyDescent="0.25">
      <c r="B17" s="32" t="s">
        <v>5</v>
      </c>
      <c r="C17" s="36">
        <v>0</v>
      </c>
      <c r="D17" s="36">
        <v>250982</v>
      </c>
      <c r="E17" s="30">
        <v>250982</v>
      </c>
      <c r="F17" s="30">
        <v>43680</v>
      </c>
      <c r="G17" s="10">
        <v>26580</v>
      </c>
      <c r="H17" s="10">
        <v>26290</v>
      </c>
      <c r="I17" s="10">
        <v>26290</v>
      </c>
      <c r="J17" s="16">
        <f t="shared" si="2"/>
        <v>0.105904009052442</v>
      </c>
      <c r="K17" s="16">
        <f t="shared" si="0"/>
        <v>0.10474854770461627</v>
      </c>
      <c r="L17" s="16">
        <f t="shared" si="1"/>
        <v>0.10474854770461627</v>
      </c>
      <c r="M17" s="21">
        <f t="shared" si="3"/>
        <v>224402</v>
      </c>
      <c r="N17" s="21">
        <f t="shared" si="4"/>
        <v>207302</v>
      </c>
    </row>
    <row r="18" spans="2:14" ht="20.100000000000001" customHeight="1" x14ac:dyDescent="0.25">
      <c r="B18" s="32" t="s">
        <v>6</v>
      </c>
      <c r="C18" s="36">
        <v>0</v>
      </c>
      <c r="D18" s="36">
        <v>0</v>
      </c>
      <c r="E18" s="30">
        <v>0</v>
      </c>
      <c r="F18" s="30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32" t="s">
        <v>7</v>
      </c>
      <c r="C19" s="36">
        <v>0</v>
      </c>
      <c r="D19" s="36">
        <v>6343110</v>
      </c>
      <c r="E19" s="30">
        <v>6343110</v>
      </c>
      <c r="F19" s="30">
        <v>5325348.3899999997</v>
      </c>
      <c r="G19" s="10">
        <v>2653960</v>
      </c>
      <c r="H19" s="10">
        <v>1761201.2000000002</v>
      </c>
      <c r="I19" s="10">
        <v>1216580.07</v>
      </c>
      <c r="J19" s="16">
        <f t="shared" si="2"/>
        <v>0.41840043764021118</v>
      </c>
      <c r="K19" s="16">
        <f t="shared" si="0"/>
        <v>0.27765578714542238</v>
      </c>
      <c r="L19" s="16">
        <f t="shared" si="1"/>
        <v>0.19179551828677102</v>
      </c>
      <c r="M19" s="21">
        <f t="shared" si="3"/>
        <v>3689150</v>
      </c>
      <c r="N19" s="21">
        <f t="shared" si="4"/>
        <v>1017761.6100000003</v>
      </c>
    </row>
    <row r="20" spans="2:14" ht="20.100000000000001" customHeight="1" x14ac:dyDescent="0.25">
      <c r="B20" s="32" t="s">
        <v>8</v>
      </c>
      <c r="C20" s="36">
        <v>0</v>
      </c>
      <c r="D20" s="36">
        <v>1036009</v>
      </c>
      <c r="E20" s="30">
        <v>1036009</v>
      </c>
      <c r="F20" s="30">
        <v>453717.5</v>
      </c>
      <c r="G20" s="10">
        <v>310872</v>
      </c>
      <c r="H20" s="10">
        <v>51230</v>
      </c>
      <c r="I20" s="10">
        <v>51230</v>
      </c>
      <c r="J20" s="16">
        <f t="shared" si="2"/>
        <v>0.30006689131078979</v>
      </c>
      <c r="K20" s="16">
        <f t="shared" si="0"/>
        <v>4.9449377370273807E-2</v>
      </c>
      <c r="L20" s="16">
        <f t="shared" si="1"/>
        <v>4.9449377370273807E-2</v>
      </c>
      <c r="M20" s="21">
        <f t="shared" si="3"/>
        <v>725137</v>
      </c>
      <c r="N20" s="21">
        <f t="shared" si="4"/>
        <v>582291.5</v>
      </c>
    </row>
    <row r="21" spans="2:14" ht="20.100000000000001" customHeight="1" x14ac:dyDescent="0.25">
      <c r="B21" s="32" t="s">
        <v>9</v>
      </c>
      <c r="C21" s="36">
        <v>0</v>
      </c>
      <c r="D21" s="36">
        <v>5565387</v>
      </c>
      <c r="E21" s="30">
        <v>5565387</v>
      </c>
      <c r="F21" s="30">
        <v>2945000.18</v>
      </c>
      <c r="G21" s="10">
        <v>1588523</v>
      </c>
      <c r="H21" s="10">
        <v>1190537.4200000002</v>
      </c>
      <c r="I21" s="10">
        <v>1084429.8699999999</v>
      </c>
      <c r="J21" s="16">
        <f t="shared" si="2"/>
        <v>0.28542902766689898</v>
      </c>
      <c r="K21" s="16">
        <f t="shared" si="0"/>
        <v>0.21391817316567566</v>
      </c>
      <c r="L21" s="16">
        <f t="shared" si="1"/>
        <v>0.19485255382958991</v>
      </c>
      <c r="M21" s="21">
        <f t="shared" si="3"/>
        <v>3976864</v>
      </c>
      <c r="N21" s="21">
        <f t="shared" si="4"/>
        <v>2620386.8199999998</v>
      </c>
    </row>
    <row r="22" spans="2:14" ht="20.100000000000001" customHeight="1" x14ac:dyDescent="0.25">
      <c r="B22" s="32" t="s">
        <v>10</v>
      </c>
      <c r="C22" s="36">
        <v>0</v>
      </c>
      <c r="D22" s="36">
        <v>9803081</v>
      </c>
      <c r="E22" s="30">
        <v>9803081</v>
      </c>
      <c r="F22" s="30">
        <v>2257325.0099999998</v>
      </c>
      <c r="G22" s="10">
        <v>2224780</v>
      </c>
      <c r="H22" s="10">
        <v>1364535.0699999998</v>
      </c>
      <c r="I22" s="10">
        <v>1067046.57</v>
      </c>
      <c r="J22" s="16">
        <f t="shared" si="2"/>
        <v>0.22694701798342787</v>
      </c>
      <c r="K22" s="16">
        <f t="shared" si="0"/>
        <v>0.13919451139901831</v>
      </c>
      <c r="L22" s="16">
        <f t="shared" si="1"/>
        <v>0.10884808255690227</v>
      </c>
      <c r="M22" s="21">
        <f t="shared" si="3"/>
        <v>7578301</v>
      </c>
      <c r="N22" s="21">
        <f t="shared" si="4"/>
        <v>7545755.9900000002</v>
      </c>
    </row>
    <row r="23" spans="2:14" ht="20.100000000000001" customHeight="1" x14ac:dyDescent="0.25">
      <c r="B23" s="32" t="s">
        <v>11</v>
      </c>
      <c r="C23" s="36">
        <v>0</v>
      </c>
      <c r="D23" s="36">
        <v>0</v>
      </c>
      <c r="E23" s="30">
        <v>0</v>
      </c>
      <c r="F23" s="30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32" t="s">
        <v>12</v>
      </c>
      <c r="C24" s="36">
        <v>0</v>
      </c>
      <c r="D24" s="36">
        <v>7156129</v>
      </c>
      <c r="E24" s="30">
        <v>7156129</v>
      </c>
      <c r="F24" s="30">
        <v>3361229.24</v>
      </c>
      <c r="G24" s="10">
        <v>739177</v>
      </c>
      <c r="H24" s="10">
        <v>585826.29999999993</v>
      </c>
      <c r="I24" s="10">
        <v>565944.80999999994</v>
      </c>
      <c r="J24" s="16">
        <f t="shared" si="2"/>
        <v>0.10329285567658157</v>
      </c>
      <c r="K24" s="16">
        <f t="shared" si="0"/>
        <v>8.1863574566640701E-2</v>
      </c>
      <c r="L24" s="16">
        <f t="shared" si="1"/>
        <v>7.9085328115242187E-2</v>
      </c>
      <c r="M24" s="21">
        <f t="shared" si="3"/>
        <v>6416952</v>
      </c>
      <c r="N24" s="21">
        <f t="shared" si="4"/>
        <v>3794899.76</v>
      </c>
    </row>
    <row r="25" spans="2:14" ht="20.100000000000001" customHeight="1" x14ac:dyDescent="0.25">
      <c r="B25" s="32" t="s">
        <v>13</v>
      </c>
      <c r="C25" s="36">
        <v>0</v>
      </c>
      <c r="D25" s="36">
        <v>3292278</v>
      </c>
      <c r="E25" s="30">
        <v>3292278</v>
      </c>
      <c r="F25" s="30">
        <v>3056805.75</v>
      </c>
      <c r="G25" s="10">
        <v>1838011</v>
      </c>
      <c r="H25" s="10">
        <v>1325589.76</v>
      </c>
      <c r="I25" s="10">
        <v>1186916.95</v>
      </c>
      <c r="J25" s="16">
        <f t="shared" si="2"/>
        <v>0.55827940410864452</v>
      </c>
      <c r="K25" s="16">
        <f t="shared" si="0"/>
        <v>0.40263603498853984</v>
      </c>
      <c r="L25" s="16">
        <f t="shared" si="1"/>
        <v>0.36051540908756791</v>
      </c>
      <c r="M25" s="21">
        <f t="shared" si="3"/>
        <v>1454267</v>
      </c>
      <c r="N25" s="21">
        <f t="shared" si="4"/>
        <v>235472.25</v>
      </c>
    </row>
    <row r="26" spans="2:14" ht="20.100000000000001" customHeight="1" x14ac:dyDescent="0.25">
      <c r="B26" s="32" t="s">
        <v>14</v>
      </c>
      <c r="C26" s="36">
        <v>0</v>
      </c>
      <c r="D26" s="36">
        <v>2524938</v>
      </c>
      <c r="E26" s="30">
        <v>2524938</v>
      </c>
      <c r="F26" s="30">
        <v>1370269.76</v>
      </c>
      <c r="G26" s="10">
        <v>857659</v>
      </c>
      <c r="H26" s="10">
        <v>358847.99</v>
      </c>
      <c r="I26" s="10">
        <v>351744.26</v>
      </c>
      <c r="J26" s="16">
        <f t="shared" si="2"/>
        <v>0.33967527123438279</v>
      </c>
      <c r="K26" s="16">
        <f t="shared" si="0"/>
        <v>0.14212150555776024</v>
      </c>
      <c r="L26" s="16">
        <f t="shared" si="1"/>
        <v>0.13930807805973849</v>
      </c>
      <c r="M26" s="21">
        <f t="shared" si="3"/>
        <v>1667279</v>
      </c>
      <c r="N26" s="21">
        <f t="shared" si="4"/>
        <v>1154668.24</v>
      </c>
    </row>
    <row r="27" spans="2:14" ht="20.100000000000001" customHeight="1" x14ac:dyDescent="0.25">
      <c r="B27" s="32" t="s">
        <v>15</v>
      </c>
      <c r="C27" s="36">
        <v>0</v>
      </c>
      <c r="D27" s="36">
        <v>18333551</v>
      </c>
      <c r="E27" s="30">
        <v>15830832</v>
      </c>
      <c r="F27" s="30">
        <v>7108075.6100000003</v>
      </c>
      <c r="G27" s="10">
        <v>4240447</v>
      </c>
      <c r="H27" s="10">
        <v>3594215.84</v>
      </c>
      <c r="I27" s="10">
        <v>3526355.59</v>
      </c>
      <c r="J27" s="16">
        <f t="shared" si="2"/>
        <v>0.26786002150739774</v>
      </c>
      <c r="K27" s="16">
        <f t="shared" si="0"/>
        <v>0.22703897306218648</v>
      </c>
      <c r="L27" s="16">
        <f t="shared" si="1"/>
        <v>0.22275238534525538</v>
      </c>
      <c r="M27" s="21">
        <f t="shared" si="3"/>
        <v>11590385</v>
      </c>
      <c r="N27" s="21">
        <f t="shared" si="4"/>
        <v>8722756.3900000006</v>
      </c>
    </row>
    <row r="28" spans="2:14" ht="20.100000000000001" customHeight="1" x14ac:dyDescent="0.25">
      <c r="B28" s="32" t="s">
        <v>16</v>
      </c>
      <c r="C28" s="36">
        <v>0</v>
      </c>
      <c r="D28" s="36">
        <v>1367129</v>
      </c>
      <c r="E28" s="30">
        <v>1367129</v>
      </c>
      <c r="F28" s="30">
        <v>561268.74</v>
      </c>
      <c r="G28" s="10">
        <v>124929</v>
      </c>
      <c r="H28" s="10">
        <v>124928.69</v>
      </c>
      <c r="I28" s="10">
        <v>124928.69</v>
      </c>
      <c r="J28" s="16">
        <f t="shared" si="2"/>
        <v>9.1380550043192704E-2</v>
      </c>
      <c r="K28" s="16">
        <f t="shared" si="0"/>
        <v>9.1380323290633142E-2</v>
      </c>
      <c r="L28" s="16">
        <f t="shared" si="1"/>
        <v>9.1380323290633142E-2</v>
      </c>
      <c r="M28" s="21">
        <f t="shared" si="3"/>
        <v>1242200</v>
      </c>
      <c r="N28" s="21">
        <f t="shared" si="4"/>
        <v>805860.26</v>
      </c>
    </row>
    <row r="29" spans="2:14" ht="20.100000000000001" customHeight="1" x14ac:dyDescent="0.25">
      <c r="B29" s="32" t="s">
        <v>17</v>
      </c>
      <c r="C29" s="36">
        <v>0</v>
      </c>
      <c r="D29" s="36">
        <v>13160509</v>
      </c>
      <c r="E29" s="30">
        <v>13160509</v>
      </c>
      <c r="F29" s="30">
        <v>7615074.6299999999</v>
      </c>
      <c r="G29" s="10">
        <v>4327143</v>
      </c>
      <c r="H29" s="10">
        <v>1282496.1099999999</v>
      </c>
      <c r="I29" s="10">
        <v>840415.68000000017</v>
      </c>
      <c r="J29" s="16">
        <f t="shared" si="2"/>
        <v>0.32879754118932636</v>
      </c>
      <c r="K29" s="16">
        <f t="shared" si="0"/>
        <v>9.7450342536143542E-2</v>
      </c>
      <c r="L29" s="16">
        <f t="shared" si="1"/>
        <v>6.385890393753009E-2</v>
      </c>
      <c r="M29" s="21">
        <f t="shared" si="3"/>
        <v>8833366</v>
      </c>
      <c r="N29" s="21">
        <f t="shared" si="4"/>
        <v>5545434.3700000001</v>
      </c>
    </row>
    <row r="30" spans="2:14" ht="20.100000000000001" customHeight="1" x14ac:dyDescent="0.25">
      <c r="B30" s="32" t="s">
        <v>18</v>
      </c>
      <c r="C30" s="36">
        <v>0</v>
      </c>
      <c r="D30" s="36">
        <v>5316250</v>
      </c>
      <c r="E30" s="30">
        <v>5316250</v>
      </c>
      <c r="F30" s="30">
        <v>4483453.88</v>
      </c>
      <c r="G30" s="10">
        <v>1077139</v>
      </c>
      <c r="H30" s="10">
        <v>936012.82000000007</v>
      </c>
      <c r="I30" s="10">
        <v>917571.27000000014</v>
      </c>
      <c r="J30" s="16">
        <f t="shared" si="2"/>
        <v>0.20261255584293439</v>
      </c>
      <c r="K30" s="16">
        <f t="shared" si="0"/>
        <v>0.17606636632964967</v>
      </c>
      <c r="L30" s="16">
        <f t="shared" si="1"/>
        <v>0.17259746437808607</v>
      </c>
      <c r="M30" s="21">
        <f t="shared" si="3"/>
        <v>4239111</v>
      </c>
      <c r="N30" s="21">
        <f t="shared" si="4"/>
        <v>832796.12000000011</v>
      </c>
    </row>
    <row r="31" spans="2:14" ht="20.100000000000001" customHeight="1" x14ac:dyDescent="0.25">
      <c r="B31" s="32" t="s">
        <v>19</v>
      </c>
      <c r="C31" s="36">
        <v>0</v>
      </c>
      <c r="D31" s="36">
        <v>1680202</v>
      </c>
      <c r="E31" s="30">
        <v>1680202</v>
      </c>
      <c r="F31" s="30">
        <v>1196456.1599999999</v>
      </c>
      <c r="G31" s="10">
        <v>840755</v>
      </c>
      <c r="H31" s="10">
        <v>660331.46999999986</v>
      </c>
      <c r="I31" s="10">
        <v>653169.73999999987</v>
      </c>
      <c r="J31" s="16">
        <f t="shared" si="2"/>
        <v>0.50038923891294018</v>
      </c>
      <c r="K31" s="16">
        <f t="shared" si="0"/>
        <v>0.39300719199239131</v>
      </c>
      <c r="L31" s="16">
        <f t="shared" si="1"/>
        <v>0.38874476997408636</v>
      </c>
      <c r="M31" s="21">
        <f t="shared" si="3"/>
        <v>839447</v>
      </c>
      <c r="N31" s="21">
        <f t="shared" si="4"/>
        <v>483745.84000000008</v>
      </c>
    </row>
    <row r="32" spans="2:14" ht="20.100000000000001" customHeight="1" x14ac:dyDescent="0.25">
      <c r="B32" s="32" t="s">
        <v>20</v>
      </c>
      <c r="C32" s="36">
        <v>0</v>
      </c>
      <c r="D32" s="36">
        <v>944174</v>
      </c>
      <c r="E32" s="30">
        <v>944174</v>
      </c>
      <c r="F32" s="30">
        <v>448540.79</v>
      </c>
      <c r="G32" s="10">
        <v>51575</v>
      </c>
      <c r="H32" s="10">
        <v>31220</v>
      </c>
      <c r="I32" s="10">
        <v>24100</v>
      </c>
      <c r="J32" s="16">
        <f t="shared" si="2"/>
        <v>5.4624465405740889E-2</v>
      </c>
      <c r="K32" s="16">
        <f t="shared" si="0"/>
        <v>3.3065939117154254E-2</v>
      </c>
      <c r="L32" s="16">
        <f t="shared" si="1"/>
        <v>2.5524956205106263E-2</v>
      </c>
      <c r="M32" s="21">
        <f t="shared" si="3"/>
        <v>892599</v>
      </c>
      <c r="N32" s="21">
        <f t="shared" si="4"/>
        <v>495633.21</v>
      </c>
    </row>
    <row r="33" spans="2:14" ht="20.100000000000001" customHeight="1" x14ac:dyDescent="0.25">
      <c r="B33" s="32" t="s">
        <v>21</v>
      </c>
      <c r="C33" s="36">
        <v>0</v>
      </c>
      <c r="D33" s="36">
        <v>760605</v>
      </c>
      <c r="E33" s="30">
        <v>760605</v>
      </c>
      <c r="F33" s="30">
        <v>433527.5</v>
      </c>
      <c r="G33" s="10">
        <v>26978</v>
      </c>
      <c r="H33" s="10">
        <v>9600</v>
      </c>
      <c r="I33" s="10">
        <v>0</v>
      </c>
      <c r="J33" s="16">
        <f t="shared" si="2"/>
        <v>3.5469133124289218E-2</v>
      </c>
      <c r="K33" s="16">
        <f t="shared" si="0"/>
        <v>1.2621531543968289E-2</v>
      </c>
      <c r="L33" s="16">
        <f t="shared" si="1"/>
        <v>0</v>
      </c>
      <c r="M33" s="21">
        <f t="shared" si="3"/>
        <v>733627</v>
      </c>
      <c r="N33" s="21">
        <f t="shared" si="4"/>
        <v>327077.5</v>
      </c>
    </row>
    <row r="34" spans="2:14" ht="20.100000000000001" customHeight="1" x14ac:dyDescent="0.25">
      <c r="B34" s="32" t="s">
        <v>22</v>
      </c>
      <c r="C34" s="36">
        <v>0</v>
      </c>
      <c r="D34" s="36">
        <v>851110</v>
      </c>
      <c r="E34" s="30">
        <v>851110</v>
      </c>
      <c r="F34" s="30">
        <v>23934.940000000002</v>
      </c>
      <c r="G34" s="10">
        <v>3751</v>
      </c>
      <c r="H34" s="10">
        <v>3751.34</v>
      </c>
      <c r="I34" s="10">
        <v>0</v>
      </c>
      <c r="J34" s="16">
        <f t="shared" si="2"/>
        <v>4.4071859101643737E-3</v>
      </c>
      <c r="K34" s="16">
        <f t="shared" si="0"/>
        <v>4.4075853884926741E-3</v>
      </c>
      <c r="L34" s="16">
        <f t="shared" si="1"/>
        <v>0</v>
      </c>
      <c r="M34" s="21">
        <f t="shared" si="3"/>
        <v>847359</v>
      </c>
      <c r="N34" s="21">
        <f t="shared" si="4"/>
        <v>827175.06</v>
      </c>
    </row>
    <row r="35" spans="2:14" ht="20.100000000000001" customHeight="1" x14ac:dyDescent="0.25">
      <c r="B35" s="32" t="s">
        <v>23</v>
      </c>
      <c r="C35" s="36">
        <v>0</v>
      </c>
      <c r="D35" s="36">
        <v>1817096</v>
      </c>
      <c r="E35" s="30">
        <v>1817096</v>
      </c>
      <c r="F35" s="30">
        <v>908335.53</v>
      </c>
      <c r="G35" s="10">
        <v>361858</v>
      </c>
      <c r="H35" s="10">
        <v>346316</v>
      </c>
      <c r="I35" s="10">
        <v>335606</v>
      </c>
      <c r="J35" s="16">
        <f t="shared" si="2"/>
        <v>0.19914082690182577</v>
      </c>
      <c r="K35" s="16">
        <f t="shared" si="0"/>
        <v>0.19058761892602263</v>
      </c>
      <c r="L35" s="16">
        <f t="shared" si="1"/>
        <v>0.18469359901733315</v>
      </c>
      <c r="M35" s="21">
        <f t="shared" si="3"/>
        <v>1455238</v>
      </c>
      <c r="N35" s="21">
        <f t="shared" si="4"/>
        <v>908760.47</v>
      </c>
    </row>
    <row r="36" spans="2:14" ht="20.100000000000001" customHeight="1" x14ac:dyDescent="0.25">
      <c r="B36" s="32" t="s">
        <v>24</v>
      </c>
      <c r="C36" s="36">
        <v>0</v>
      </c>
      <c r="D36" s="36">
        <v>1590739</v>
      </c>
      <c r="E36" s="30">
        <v>1590739</v>
      </c>
      <c r="F36" s="30">
        <v>331166.65999999997</v>
      </c>
      <c r="G36" s="10">
        <v>262254</v>
      </c>
      <c r="H36" s="10">
        <v>262253.09999999998</v>
      </c>
      <c r="I36" s="10">
        <v>251456.59999999998</v>
      </c>
      <c r="J36" s="16">
        <f t="shared" si="2"/>
        <v>0.16486299763820464</v>
      </c>
      <c r="K36" s="16">
        <f t="shared" si="0"/>
        <v>0.1648624318634295</v>
      </c>
      <c r="L36" s="16">
        <f t="shared" si="1"/>
        <v>0.15807533479722316</v>
      </c>
      <c r="M36" s="21">
        <f t="shared" si="3"/>
        <v>1328485</v>
      </c>
      <c r="N36" s="21">
        <f t="shared" si="4"/>
        <v>1259572.3400000001</v>
      </c>
    </row>
    <row r="37" spans="2:14" ht="20.100000000000001" customHeight="1" x14ac:dyDescent="0.25">
      <c r="B37" s="32" t="s">
        <v>25</v>
      </c>
      <c r="C37" s="36">
        <v>0</v>
      </c>
      <c r="D37" s="36">
        <v>720753</v>
      </c>
      <c r="E37" s="30">
        <v>720753</v>
      </c>
      <c r="F37" s="30">
        <v>684965.64</v>
      </c>
      <c r="G37" s="10">
        <v>84478</v>
      </c>
      <c r="H37" s="10">
        <v>79707.61</v>
      </c>
      <c r="I37" s="10">
        <v>36747.659999999996</v>
      </c>
      <c r="J37" s="16">
        <f t="shared" si="2"/>
        <v>0.11720797554779515</v>
      </c>
      <c r="K37" s="16">
        <f t="shared" si="0"/>
        <v>0.11058935585422468</v>
      </c>
      <c r="L37" s="16">
        <f t="shared" si="1"/>
        <v>5.0985094755068655E-2</v>
      </c>
      <c r="M37" s="21">
        <f t="shared" si="3"/>
        <v>636275</v>
      </c>
      <c r="N37" s="21">
        <f t="shared" si="4"/>
        <v>35787.359999999986</v>
      </c>
    </row>
    <row r="38" spans="2:14" ht="20.100000000000001" customHeight="1" x14ac:dyDescent="0.25">
      <c r="B38" s="32" t="s">
        <v>26</v>
      </c>
      <c r="C38" s="36">
        <v>0</v>
      </c>
      <c r="D38" s="36">
        <v>4096941</v>
      </c>
      <c r="E38" s="30">
        <v>4096941</v>
      </c>
      <c r="F38" s="30">
        <v>1695818.3900000001</v>
      </c>
      <c r="G38" s="10">
        <v>1122247</v>
      </c>
      <c r="H38" s="10">
        <v>651177.55000000005</v>
      </c>
      <c r="I38" s="10">
        <v>627197.30000000005</v>
      </c>
      <c r="J38" s="16">
        <f t="shared" si="2"/>
        <v>0.27392315388481309</v>
      </c>
      <c r="K38" s="16">
        <f t="shared" si="0"/>
        <v>0.15894237920438689</v>
      </c>
      <c r="L38" s="16">
        <f t="shared" si="1"/>
        <v>0.15308917067636563</v>
      </c>
      <c r="M38" s="21">
        <f t="shared" si="3"/>
        <v>2974694</v>
      </c>
      <c r="N38" s="21">
        <f t="shared" si="4"/>
        <v>2401122.61</v>
      </c>
    </row>
    <row r="39" spans="2:14" ht="20.100000000000001" customHeight="1" x14ac:dyDescent="0.25">
      <c r="B39" s="32" t="s">
        <v>27</v>
      </c>
      <c r="C39" s="36">
        <v>0</v>
      </c>
      <c r="D39" s="36">
        <v>3042747</v>
      </c>
      <c r="E39" s="30">
        <v>3042747</v>
      </c>
      <c r="F39" s="30">
        <v>493894.45</v>
      </c>
      <c r="G39" s="10">
        <v>338011</v>
      </c>
      <c r="H39" s="10">
        <v>329156.50000000006</v>
      </c>
      <c r="I39" s="10">
        <v>299934.81000000006</v>
      </c>
      <c r="J39" s="16">
        <f t="shared" si="2"/>
        <v>0.1110874482827524</v>
      </c>
      <c r="K39" s="16">
        <f t="shared" si="0"/>
        <v>0.10817741337022108</v>
      </c>
      <c r="L39" s="16">
        <f t="shared" si="1"/>
        <v>9.8573693442142923E-2</v>
      </c>
      <c r="M39" s="21">
        <f t="shared" si="3"/>
        <v>2704736</v>
      </c>
      <c r="N39" s="21">
        <f t="shared" si="4"/>
        <v>2548852.5499999998</v>
      </c>
    </row>
    <row r="40" spans="2:14" ht="20.100000000000001" customHeight="1" x14ac:dyDescent="0.25">
      <c r="B40" s="39" t="s">
        <v>28</v>
      </c>
      <c r="C40" s="36">
        <v>0</v>
      </c>
      <c r="D40" s="36">
        <v>4560603</v>
      </c>
      <c r="E40" s="30">
        <v>4532755</v>
      </c>
      <c r="F40" s="30">
        <v>1392355.52</v>
      </c>
      <c r="G40" s="10">
        <v>278342</v>
      </c>
      <c r="H40" s="10">
        <v>241689.5</v>
      </c>
      <c r="I40" s="10">
        <v>241689.5</v>
      </c>
      <c r="J40" s="16">
        <f t="shared" si="2"/>
        <v>6.1406804471011558E-2</v>
      </c>
      <c r="K40" s="16">
        <f t="shared" si="0"/>
        <v>5.3320662599236006E-2</v>
      </c>
      <c r="L40" s="16">
        <f t="shared" si="1"/>
        <v>5.3320662599236006E-2</v>
      </c>
      <c r="M40" s="21">
        <f t="shared" si="3"/>
        <v>4254413</v>
      </c>
      <c r="N40" s="21">
        <f t="shared" si="4"/>
        <v>3140399.48</v>
      </c>
    </row>
    <row r="41" spans="2:14" ht="20.100000000000001" customHeight="1" x14ac:dyDescent="0.25">
      <c r="B41" s="32" t="s">
        <v>29</v>
      </c>
      <c r="C41" s="36">
        <v>0</v>
      </c>
      <c r="D41" s="36">
        <v>822024</v>
      </c>
      <c r="E41" s="30">
        <v>822024</v>
      </c>
      <c r="F41" s="30">
        <v>586057.51</v>
      </c>
      <c r="G41" s="10">
        <v>406217</v>
      </c>
      <c r="H41" s="10">
        <v>210055.77</v>
      </c>
      <c r="I41" s="10">
        <v>0</v>
      </c>
      <c r="J41" s="16">
        <f t="shared" si="2"/>
        <v>0.49416683697799579</v>
      </c>
      <c r="K41" s="16">
        <f t="shared" si="0"/>
        <v>0.25553483839887886</v>
      </c>
      <c r="L41" s="16">
        <f t="shared" si="1"/>
        <v>0</v>
      </c>
      <c r="M41" s="21">
        <f t="shared" si="3"/>
        <v>415807</v>
      </c>
      <c r="N41" s="21">
        <f t="shared" si="4"/>
        <v>235966.49</v>
      </c>
    </row>
    <row r="42" spans="2:14" ht="20.100000000000001" customHeight="1" x14ac:dyDescent="0.25">
      <c r="B42" s="32" t="s">
        <v>30</v>
      </c>
      <c r="C42" s="36">
        <v>0</v>
      </c>
      <c r="D42" s="36">
        <v>2722342</v>
      </c>
      <c r="E42" s="30">
        <v>2722342</v>
      </c>
      <c r="F42" s="30">
        <v>698195.48</v>
      </c>
      <c r="G42" s="10">
        <v>215442</v>
      </c>
      <c r="H42" s="10">
        <v>215442</v>
      </c>
      <c r="I42" s="10">
        <v>195671.5</v>
      </c>
      <c r="J42" s="16">
        <f t="shared" si="2"/>
        <v>7.9138477090681475E-2</v>
      </c>
      <c r="K42" s="16">
        <f t="shared" si="0"/>
        <v>7.9138477090681475E-2</v>
      </c>
      <c r="L42" s="16">
        <f t="shared" si="1"/>
        <v>7.1876163979397154E-2</v>
      </c>
      <c r="M42" s="21">
        <f t="shared" si="3"/>
        <v>2506900</v>
      </c>
      <c r="N42" s="21">
        <f t="shared" si="4"/>
        <v>2024146.52</v>
      </c>
    </row>
    <row r="43" spans="2:14" ht="20.100000000000001" customHeight="1" x14ac:dyDescent="0.25">
      <c r="B43" s="32" t="s">
        <v>31</v>
      </c>
      <c r="C43" s="36">
        <v>0</v>
      </c>
      <c r="D43" s="36">
        <v>3166776</v>
      </c>
      <c r="E43" s="30">
        <v>3042901</v>
      </c>
      <c r="F43" s="30">
        <v>1246890.8800000001</v>
      </c>
      <c r="G43" s="10">
        <v>636694</v>
      </c>
      <c r="H43" s="10">
        <v>598633.10999999987</v>
      </c>
      <c r="I43" s="10">
        <v>598438.79999999993</v>
      </c>
      <c r="J43" s="16">
        <f t="shared" si="2"/>
        <v>0.20923914383018047</v>
      </c>
      <c r="K43" s="16">
        <f t="shared" si="0"/>
        <v>0.19673105040223124</v>
      </c>
      <c r="L43" s="16">
        <f t="shared" si="1"/>
        <v>0.19666719357613013</v>
      </c>
      <c r="M43" s="21">
        <f t="shared" si="3"/>
        <v>2406207</v>
      </c>
      <c r="N43" s="21">
        <f t="shared" si="4"/>
        <v>1796010.1199999999</v>
      </c>
    </row>
    <row r="44" spans="2:14" ht="20.100000000000001" customHeight="1" x14ac:dyDescent="0.25">
      <c r="B44" s="32" t="s">
        <v>32</v>
      </c>
      <c r="C44" s="36">
        <v>0</v>
      </c>
      <c r="D44" s="36">
        <v>721323</v>
      </c>
      <c r="E44" s="30">
        <v>721323</v>
      </c>
      <c r="F44" s="30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721323</v>
      </c>
      <c r="N44" s="21">
        <f t="shared" si="4"/>
        <v>721323</v>
      </c>
    </row>
    <row r="45" spans="2:14" ht="20.100000000000001" customHeight="1" x14ac:dyDescent="0.25">
      <c r="B45" s="32" t="s">
        <v>33</v>
      </c>
      <c r="C45" s="36">
        <v>0</v>
      </c>
      <c r="D45" s="36">
        <v>1269836</v>
      </c>
      <c r="E45" s="30">
        <v>1269836</v>
      </c>
      <c r="F45" s="30">
        <v>684291.82</v>
      </c>
      <c r="G45" s="10">
        <v>161905</v>
      </c>
      <c r="H45" s="10">
        <v>148004.84</v>
      </c>
      <c r="I45" s="10">
        <v>146034.84</v>
      </c>
      <c r="J45" s="16">
        <f t="shared" si="2"/>
        <v>0.12750071662797399</v>
      </c>
      <c r="K45" s="16">
        <f t="shared" si="0"/>
        <v>0.11655429520032508</v>
      </c>
      <c r="L45" s="16">
        <f t="shared" si="1"/>
        <v>0.11500291376209211</v>
      </c>
      <c r="M45" s="21">
        <f t="shared" si="3"/>
        <v>1107931</v>
      </c>
      <c r="N45" s="21">
        <f t="shared" si="4"/>
        <v>585544.18000000005</v>
      </c>
    </row>
    <row r="46" spans="2:14" ht="20.100000000000001" customHeight="1" x14ac:dyDescent="0.25">
      <c r="B46" s="32" t="s">
        <v>34</v>
      </c>
      <c r="C46" s="36">
        <v>0</v>
      </c>
      <c r="D46" s="36">
        <v>3738076</v>
      </c>
      <c r="E46" s="30">
        <v>3738076</v>
      </c>
      <c r="F46" s="30">
        <v>843750</v>
      </c>
      <c r="G46" s="10">
        <v>255370</v>
      </c>
      <c r="H46" s="10">
        <v>252370.44</v>
      </c>
      <c r="I46" s="10">
        <v>251370.36</v>
      </c>
      <c r="J46" s="16">
        <f t="shared" si="2"/>
        <v>6.8315892988799587E-2</v>
      </c>
      <c r="K46" s="16">
        <f t="shared" si="0"/>
        <v>6.7513458795380302E-2</v>
      </c>
      <c r="L46" s="16">
        <f t="shared" si="1"/>
        <v>6.7245920093652448E-2</v>
      </c>
      <c r="M46" s="21">
        <f t="shared" si="3"/>
        <v>3482706</v>
      </c>
      <c r="N46" s="21">
        <f t="shared" si="4"/>
        <v>2894326</v>
      </c>
    </row>
    <row r="47" spans="2:14" ht="20.100000000000001" customHeight="1" x14ac:dyDescent="0.25">
      <c r="B47" s="32" t="s">
        <v>35</v>
      </c>
      <c r="C47" s="36">
        <v>0</v>
      </c>
      <c r="D47" s="36">
        <v>3974811</v>
      </c>
      <c r="E47" s="30">
        <v>3974811</v>
      </c>
      <c r="F47" s="30">
        <v>1861729.85</v>
      </c>
      <c r="G47" s="10">
        <v>762094</v>
      </c>
      <c r="H47" s="10">
        <v>620076.73</v>
      </c>
      <c r="I47" s="10">
        <v>588355.37999999989</v>
      </c>
      <c r="J47" s="16">
        <f t="shared" si="2"/>
        <v>0.1917308772668688</v>
      </c>
      <c r="K47" s="16">
        <f t="shared" si="0"/>
        <v>0.15600156334477286</v>
      </c>
      <c r="L47" s="16">
        <f t="shared" si="1"/>
        <v>0.14802097005367046</v>
      </c>
      <c r="M47" s="21">
        <f t="shared" si="3"/>
        <v>3212717</v>
      </c>
      <c r="N47" s="21">
        <f t="shared" si="4"/>
        <v>2113081.15</v>
      </c>
    </row>
    <row r="48" spans="2:14" ht="20.100000000000001" customHeight="1" x14ac:dyDescent="0.25">
      <c r="B48" s="37" t="s">
        <v>36</v>
      </c>
      <c r="C48" s="38">
        <v>0</v>
      </c>
      <c r="D48" s="38">
        <v>0</v>
      </c>
      <c r="E48" s="31">
        <v>0</v>
      </c>
      <c r="F48" s="31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0</v>
      </c>
      <c r="D49" s="13">
        <f t="shared" ref="D49:I49" si="5">SUM(D14:D48)</f>
        <v>115591053</v>
      </c>
      <c r="E49" s="27">
        <f t="shared" si="5"/>
        <v>112936611</v>
      </c>
      <c r="F49" s="27">
        <f t="shared" si="5"/>
        <v>53447361.050000004</v>
      </c>
      <c r="G49" s="13">
        <f t="shared" si="5"/>
        <v>26251503</v>
      </c>
      <c r="H49" s="13">
        <f t="shared" si="5"/>
        <v>17431593.539999999</v>
      </c>
      <c r="I49" s="13">
        <f t="shared" si="5"/>
        <v>15345442.629999999</v>
      </c>
      <c r="J49" s="18">
        <f t="shared" si="2"/>
        <v>0.23244457902141227</v>
      </c>
      <c r="K49" s="18">
        <f t="shared" si="0"/>
        <v>0.15434847376463243</v>
      </c>
      <c r="L49" s="18">
        <f t="shared" si="1"/>
        <v>0.13587659921900791</v>
      </c>
      <c r="M49" s="23">
        <f t="shared" ref="M49" si="6">SUM(M14:M48)</f>
        <v>86685108</v>
      </c>
      <c r="N49" s="23">
        <f t="shared" si="4"/>
        <v>59489249.949999996</v>
      </c>
    </row>
    <row r="51" spans="2:14" x14ac:dyDescent="0.2">
      <c r="B51" s="14" t="s">
        <v>58</v>
      </c>
    </row>
  </sheetData>
  <mergeCells count="12">
    <mergeCell ref="B2:N6"/>
    <mergeCell ref="J11:L11"/>
    <mergeCell ref="J12:L12"/>
    <mergeCell ref="M12:M13"/>
    <mergeCell ref="N12:N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63" right="0.53" top="0.48" bottom="0.53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4" t="s">
        <v>59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4" ht="15.75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4" ht="1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ht="1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2:14" ht="1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8" spans="2:14" ht="15.75" x14ac:dyDescent="0.25">
      <c r="B8" s="2" t="s">
        <v>51</v>
      </c>
    </row>
    <row r="9" spans="2:14" x14ac:dyDescent="0.2">
      <c r="B9" s="3" t="s">
        <v>2</v>
      </c>
    </row>
    <row r="11" spans="2:14" x14ac:dyDescent="0.25">
      <c r="B11" s="4"/>
      <c r="J11" s="48"/>
      <c r="K11" s="48"/>
      <c r="L11" s="48"/>
    </row>
    <row r="12" spans="2:14" s="5" customFormat="1" ht="15" customHeight="1" x14ac:dyDescent="0.25">
      <c r="B12" s="46" t="s">
        <v>1</v>
      </c>
      <c r="C12" s="45" t="s">
        <v>0</v>
      </c>
      <c r="D12" s="45"/>
      <c r="E12" s="40" t="s">
        <v>44</v>
      </c>
      <c r="F12" s="40" t="s">
        <v>45</v>
      </c>
      <c r="G12" s="40" t="s">
        <v>55</v>
      </c>
      <c r="H12" s="40" t="s">
        <v>56</v>
      </c>
      <c r="I12" s="40" t="s">
        <v>57</v>
      </c>
      <c r="J12" s="49" t="s">
        <v>43</v>
      </c>
      <c r="K12" s="49"/>
      <c r="L12" s="49"/>
      <c r="M12" s="40" t="s">
        <v>49</v>
      </c>
      <c r="N12" s="42" t="s">
        <v>50</v>
      </c>
    </row>
    <row r="13" spans="2:14" s="5" customFormat="1" ht="40.5" customHeight="1" x14ac:dyDescent="0.25">
      <c r="B13" s="47"/>
      <c r="C13" s="28" t="s">
        <v>38</v>
      </c>
      <c r="D13" s="28" t="s">
        <v>37</v>
      </c>
      <c r="E13" s="41"/>
      <c r="F13" s="41"/>
      <c r="G13" s="41"/>
      <c r="H13" s="41"/>
      <c r="I13" s="41"/>
      <c r="J13" s="28" t="s">
        <v>46</v>
      </c>
      <c r="K13" s="28" t="s">
        <v>47</v>
      </c>
      <c r="L13" s="29" t="s">
        <v>48</v>
      </c>
      <c r="M13" s="41"/>
      <c r="N13" s="43"/>
    </row>
    <row r="14" spans="2:14" ht="20.100000000000001" customHeight="1" x14ac:dyDescent="0.25">
      <c r="B14" s="6" t="s">
        <v>3</v>
      </c>
      <c r="C14" s="9">
        <v>0</v>
      </c>
      <c r="D14" s="9">
        <v>0</v>
      </c>
      <c r="E14" s="24">
        <v>0</v>
      </c>
      <c r="F14" s="24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49" si="0">IF(ISERROR(+H14/E14)=TRUE,0,++H14/E14)</f>
        <v>0</v>
      </c>
      <c r="L14" s="15">
        <f t="shared" ref="L14:L49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7" t="s">
        <v>4</v>
      </c>
      <c r="C15" s="10">
        <v>0</v>
      </c>
      <c r="D15" s="10">
        <v>0</v>
      </c>
      <c r="E15" s="25">
        <v>0</v>
      </c>
      <c r="F15" s="25">
        <v>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0</v>
      </c>
      <c r="N15" s="21">
        <f t="shared" ref="N15:N49" si="4">IF(ISERROR(+E15-F15)=TRUE,0,++E15-F15)</f>
        <v>0</v>
      </c>
    </row>
    <row r="16" spans="2:14" ht="20.100000000000001" customHeight="1" x14ac:dyDescent="0.25">
      <c r="B16" s="7" t="s">
        <v>54</v>
      </c>
      <c r="C16" s="10">
        <v>0</v>
      </c>
      <c r="D16" s="10">
        <v>0</v>
      </c>
      <c r="E16" s="25">
        <v>0</v>
      </c>
      <c r="F16" s="25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7" t="s">
        <v>5</v>
      </c>
      <c r="C17" s="10">
        <v>0</v>
      </c>
      <c r="D17" s="10">
        <v>0</v>
      </c>
      <c r="E17" s="25">
        <v>0</v>
      </c>
      <c r="F17" s="25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7" t="s">
        <v>6</v>
      </c>
      <c r="C18" s="10">
        <v>0</v>
      </c>
      <c r="D18" s="10">
        <v>0</v>
      </c>
      <c r="E18" s="25">
        <v>0</v>
      </c>
      <c r="F18" s="25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7" t="s">
        <v>7</v>
      </c>
      <c r="C19" s="10">
        <v>0</v>
      </c>
      <c r="D19" s="10">
        <v>0</v>
      </c>
      <c r="E19" s="25">
        <v>0</v>
      </c>
      <c r="F19" s="25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7" t="s">
        <v>8</v>
      </c>
      <c r="C20" s="10">
        <v>0</v>
      </c>
      <c r="D20" s="10">
        <v>0</v>
      </c>
      <c r="E20" s="25">
        <v>0</v>
      </c>
      <c r="F20" s="25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7" t="s">
        <v>9</v>
      </c>
      <c r="C21" s="10">
        <v>0</v>
      </c>
      <c r="D21" s="10">
        <v>0</v>
      </c>
      <c r="E21" s="25">
        <v>0</v>
      </c>
      <c r="F21" s="25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7" t="s">
        <v>10</v>
      </c>
      <c r="C22" s="10">
        <v>0</v>
      </c>
      <c r="D22" s="10">
        <v>0</v>
      </c>
      <c r="E22" s="25">
        <v>0</v>
      </c>
      <c r="F22" s="25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7" t="s">
        <v>11</v>
      </c>
      <c r="C23" s="10">
        <v>0</v>
      </c>
      <c r="D23" s="10">
        <v>0</v>
      </c>
      <c r="E23" s="25">
        <v>0</v>
      </c>
      <c r="F23" s="25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7" t="s">
        <v>12</v>
      </c>
      <c r="C24" s="10">
        <v>0</v>
      </c>
      <c r="D24" s="10">
        <v>0</v>
      </c>
      <c r="E24" s="25">
        <v>0</v>
      </c>
      <c r="F24" s="25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7" t="s">
        <v>13</v>
      </c>
      <c r="C25" s="10">
        <v>0</v>
      </c>
      <c r="D25" s="10">
        <v>0</v>
      </c>
      <c r="E25" s="25">
        <v>0</v>
      </c>
      <c r="F25" s="25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7" t="s">
        <v>14</v>
      </c>
      <c r="C26" s="10">
        <v>0</v>
      </c>
      <c r="D26" s="10">
        <v>0</v>
      </c>
      <c r="E26" s="25">
        <v>0</v>
      </c>
      <c r="F26" s="25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7" t="s">
        <v>15</v>
      </c>
      <c r="C27" s="10">
        <v>0</v>
      </c>
      <c r="D27" s="10">
        <v>0</v>
      </c>
      <c r="E27" s="25">
        <v>0</v>
      </c>
      <c r="F27" s="25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7" t="s">
        <v>16</v>
      </c>
      <c r="C28" s="10">
        <v>0</v>
      </c>
      <c r="D28" s="10">
        <v>0</v>
      </c>
      <c r="E28" s="25">
        <v>0</v>
      </c>
      <c r="F28" s="25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7" t="s">
        <v>17</v>
      </c>
      <c r="C29" s="10">
        <v>0</v>
      </c>
      <c r="D29" s="10">
        <v>0</v>
      </c>
      <c r="E29" s="25">
        <v>0</v>
      </c>
      <c r="F29" s="25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7" t="s">
        <v>18</v>
      </c>
      <c r="C30" s="10">
        <v>0</v>
      </c>
      <c r="D30" s="10">
        <v>0</v>
      </c>
      <c r="E30" s="25">
        <v>0</v>
      </c>
      <c r="F30" s="25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7" t="s">
        <v>19</v>
      </c>
      <c r="C31" s="10">
        <v>0</v>
      </c>
      <c r="D31" s="10">
        <v>0</v>
      </c>
      <c r="E31" s="25">
        <v>0</v>
      </c>
      <c r="F31" s="25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7" t="s">
        <v>20</v>
      </c>
      <c r="C32" s="10">
        <v>0</v>
      </c>
      <c r="D32" s="10">
        <v>0</v>
      </c>
      <c r="E32" s="25">
        <v>0</v>
      </c>
      <c r="F32" s="25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7" t="s">
        <v>21</v>
      </c>
      <c r="C33" s="10">
        <v>0</v>
      </c>
      <c r="D33" s="10">
        <v>0</v>
      </c>
      <c r="E33" s="25">
        <v>0</v>
      </c>
      <c r="F33" s="25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7" t="s">
        <v>22</v>
      </c>
      <c r="C34" s="10">
        <v>0</v>
      </c>
      <c r="D34" s="10">
        <v>0</v>
      </c>
      <c r="E34" s="25">
        <v>0</v>
      </c>
      <c r="F34" s="25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7" t="s">
        <v>23</v>
      </c>
      <c r="C35" s="10">
        <v>0</v>
      </c>
      <c r="D35" s="10">
        <v>0</v>
      </c>
      <c r="E35" s="25">
        <v>0</v>
      </c>
      <c r="F35" s="25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7" t="s">
        <v>24</v>
      </c>
      <c r="C36" s="10">
        <v>0</v>
      </c>
      <c r="D36" s="10">
        <v>0</v>
      </c>
      <c r="E36" s="25">
        <v>0</v>
      </c>
      <c r="F36" s="25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7" t="s">
        <v>25</v>
      </c>
      <c r="C37" s="10">
        <v>0</v>
      </c>
      <c r="D37" s="10">
        <v>0</v>
      </c>
      <c r="E37" s="25">
        <v>0</v>
      </c>
      <c r="F37" s="25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7" t="s">
        <v>26</v>
      </c>
      <c r="C38" s="10">
        <v>0</v>
      </c>
      <c r="D38" s="10">
        <v>0</v>
      </c>
      <c r="E38" s="25">
        <v>0</v>
      </c>
      <c r="F38" s="25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7" t="s">
        <v>27</v>
      </c>
      <c r="C39" s="10">
        <v>0</v>
      </c>
      <c r="D39" s="10">
        <v>0</v>
      </c>
      <c r="E39" s="25">
        <v>0</v>
      </c>
      <c r="F39" s="25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7" t="s">
        <v>28</v>
      </c>
      <c r="C40" s="10">
        <v>0</v>
      </c>
      <c r="D40" s="10">
        <v>0</v>
      </c>
      <c r="E40" s="25">
        <v>0</v>
      </c>
      <c r="F40" s="25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7" t="s">
        <v>29</v>
      </c>
      <c r="C41" s="10">
        <v>0</v>
      </c>
      <c r="D41" s="10">
        <v>0</v>
      </c>
      <c r="E41" s="25">
        <v>0</v>
      </c>
      <c r="F41" s="25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7" t="s">
        <v>30</v>
      </c>
      <c r="C42" s="10">
        <v>0</v>
      </c>
      <c r="D42" s="10">
        <v>0</v>
      </c>
      <c r="E42" s="25">
        <v>0</v>
      </c>
      <c r="F42" s="25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7" t="s">
        <v>31</v>
      </c>
      <c r="C43" s="10">
        <v>0</v>
      </c>
      <c r="D43" s="10">
        <v>0</v>
      </c>
      <c r="E43" s="25">
        <v>0</v>
      </c>
      <c r="F43" s="25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7" t="s">
        <v>32</v>
      </c>
      <c r="C44" s="10">
        <v>0</v>
      </c>
      <c r="D44" s="10">
        <v>0</v>
      </c>
      <c r="E44" s="25">
        <v>0</v>
      </c>
      <c r="F44" s="25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7" t="s">
        <v>33</v>
      </c>
      <c r="C45" s="10">
        <v>0</v>
      </c>
      <c r="D45" s="10">
        <v>0</v>
      </c>
      <c r="E45" s="25">
        <v>0</v>
      </c>
      <c r="F45" s="25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7" t="s">
        <v>34</v>
      </c>
      <c r="C46" s="10">
        <v>0</v>
      </c>
      <c r="D46" s="10">
        <v>0</v>
      </c>
      <c r="E46" s="25">
        <v>0</v>
      </c>
      <c r="F46" s="25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7" t="s">
        <v>35</v>
      </c>
      <c r="C47" s="10">
        <v>15594480</v>
      </c>
      <c r="D47" s="10">
        <v>15594480</v>
      </c>
      <c r="E47" s="25">
        <v>15594480</v>
      </c>
      <c r="F47" s="25">
        <v>14451631.640000001</v>
      </c>
      <c r="G47" s="10">
        <v>1767700</v>
      </c>
      <c r="H47" s="10">
        <v>1723960.79</v>
      </c>
      <c r="I47" s="10">
        <v>1327528.44</v>
      </c>
      <c r="J47" s="16">
        <f t="shared" si="2"/>
        <v>0.11335421251622368</v>
      </c>
      <c r="K47" s="16">
        <f t="shared" si="0"/>
        <v>0.11054942453996543</v>
      </c>
      <c r="L47" s="16">
        <f t="shared" si="1"/>
        <v>8.5128099173553712E-2</v>
      </c>
      <c r="M47" s="21">
        <f t="shared" si="3"/>
        <v>13826780</v>
      </c>
      <c r="N47" s="21">
        <f t="shared" si="4"/>
        <v>1142848.3599999994</v>
      </c>
    </row>
    <row r="48" spans="2:14" ht="20.100000000000001" customHeight="1" x14ac:dyDescent="0.25">
      <c r="B48" s="8" t="s">
        <v>36</v>
      </c>
      <c r="C48" s="11">
        <v>0</v>
      </c>
      <c r="D48" s="11">
        <v>0</v>
      </c>
      <c r="E48" s="26">
        <v>0</v>
      </c>
      <c r="F48" s="26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15594480</v>
      </c>
      <c r="D49" s="13">
        <f t="shared" ref="D49:I49" si="5">SUM(D14:D48)</f>
        <v>15594480</v>
      </c>
      <c r="E49" s="27">
        <f t="shared" si="5"/>
        <v>15594480</v>
      </c>
      <c r="F49" s="27">
        <f t="shared" si="5"/>
        <v>14451631.640000001</v>
      </c>
      <c r="G49" s="13">
        <f t="shared" si="5"/>
        <v>1767700</v>
      </c>
      <c r="H49" s="13">
        <f t="shared" si="5"/>
        <v>1723960.79</v>
      </c>
      <c r="I49" s="13">
        <f t="shared" si="5"/>
        <v>1327528.44</v>
      </c>
      <c r="J49" s="18">
        <f t="shared" si="2"/>
        <v>0.11335421251622368</v>
      </c>
      <c r="K49" s="18">
        <f t="shared" si="0"/>
        <v>0.11054942453996543</v>
      </c>
      <c r="L49" s="18">
        <f t="shared" si="1"/>
        <v>8.5128099173553712E-2</v>
      </c>
      <c r="M49" s="23">
        <f t="shared" ref="M49" si="6">SUM(M14:M48)</f>
        <v>13826780</v>
      </c>
      <c r="N49" s="23">
        <f t="shared" si="4"/>
        <v>1142848.3599999994</v>
      </c>
    </row>
    <row r="51" spans="2:14" x14ac:dyDescent="0.2">
      <c r="B51" s="14" t="s">
        <v>58</v>
      </c>
    </row>
  </sheetData>
  <mergeCells count="12">
    <mergeCell ref="B2:N6"/>
    <mergeCell ref="J11:L11"/>
    <mergeCell ref="J12:L12"/>
    <mergeCell ref="M12:M13"/>
    <mergeCell ref="N12:N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6999999999999995" right="0.52" top="0.44" bottom="0.54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4" t="s">
        <v>59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4" ht="15.75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4" ht="1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ht="1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2:14" ht="1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8" spans="2:14" ht="15.75" x14ac:dyDescent="0.25">
      <c r="B8" s="2" t="s">
        <v>53</v>
      </c>
    </row>
    <row r="9" spans="2:14" x14ac:dyDescent="0.2">
      <c r="B9" s="3" t="s">
        <v>2</v>
      </c>
    </row>
    <row r="11" spans="2:14" x14ac:dyDescent="0.25">
      <c r="B11" s="4"/>
      <c r="J11" s="48"/>
      <c r="K11" s="48"/>
      <c r="L11" s="48"/>
    </row>
    <row r="12" spans="2:14" s="5" customFormat="1" ht="15" customHeight="1" x14ac:dyDescent="0.25">
      <c r="B12" s="46" t="s">
        <v>1</v>
      </c>
      <c r="C12" s="45" t="s">
        <v>0</v>
      </c>
      <c r="D12" s="45"/>
      <c r="E12" s="40" t="s">
        <v>44</v>
      </c>
      <c r="F12" s="40" t="s">
        <v>45</v>
      </c>
      <c r="G12" s="40" t="s">
        <v>55</v>
      </c>
      <c r="H12" s="40" t="s">
        <v>56</v>
      </c>
      <c r="I12" s="40" t="s">
        <v>57</v>
      </c>
      <c r="J12" s="49" t="s">
        <v>43</v>
      </c>
      <c r="K12" s="49"/>
      <c r="L12" s="49"/>
      <c r="M12" s="40" t="s">
        <v>49</v>
      </c>
      <c r="N12" s="42" t="s">
        <v>50</v>
      </c>
    </row>
    <row r="13" spans="2:14" s="5" customFormat="1" ht="40.5" customHeight="1" x14ac:dyDescent="0.25">
      <c r="B13" s="47"/>
      <c r="C13" s="28" t="s">
        <v>38</v>
      </c>
      <c r="D13" s="28" t="s">
        <v>37</v>
      </c>
      <c r="E13" s="41"/>
      <c r="F13" s="41"/>
      <c r="G13" s="41"/>
      <c r="H13" s="41"/>
      <c r="I13" s="41"/>
      <c r="J13" s="28" t="s">
        <v>46</v>
      </c>
      <c r="K13" s="28" t="s">
        <v>47</v>
      </c>
      <c r="L13" s="29" t="s">
        <v>48</v>
      </c>
      <c r="M13" s="41"/>
      <c r="N13" s="43"/>
    </row>
    <row r="14" spans="2:14" ht="20.100000000000001" customHeight="1" x14ac:dyDescent="0.25">
      <c r="B14" s="33" t="s">
        <v>3</v>
      </c>
      <c r="C14" s="34">
        <v>0</v>
      </c>
      <c r="D14" s="34">
        <v>0</v>
      </c>
      <c r="E14" s="35">
        <v>0</v>
      </c>
      <c r="F14" s="35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49" si="0">IF(ISERROR(+H14/E14)=TRUE,0,++H14/E14)</f>
        <v>0</v>
      </c>
      <c r="L14" s="15">
        <f t="shared" ref="L14:L49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32" t="s">
        <v>4</v>
      </c>
      <c r="C15" s="36">
        <v>0</v>
      </c>
      <c r="D15" s="36">
        <v>0</v>
      </c>
      <c r="E15" s="30">
        <v>0</v>
      </c>
      <c r="F15" s="30">
        <v>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0</v>
      </c>
      <c r="N15" s="21">
        <f t="shared" ref="N15:N49" si="4">IF(ISERROR(+E15-F15)=TRUE,0,++E15-F15)</f>
        <v>0</v>
      </c>
    </row>
    <row r="16" spans="2:14" ht="20.100000000000001" customHeight="1" x14ac:dyDescent="0.25">
      <c r="B16" s="32" t="s">
        <v>54</v>
      </c>
      <c r="C16" s="36">
        <v>0</v>
      </c>
      <c r="D16" s="36">
        <v>0</v>
      </c>
      <c r="E16" s="30">
        <v>0</v>
      </c>
      <c r="F16" s="30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32" t="s">
        <v>5</v>
      </c>
      <c r="C17" s="36">
        <v>0</v>
      </c>
      <c r="D17" s="36">
        <v>0</v>
      </c>
      <c r="E17" s="30">
        <v>0</v>
      </c>
      <c r="F17" s="30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32" t="s">
        <v>6</v>
      </c>
      <c r="C18" s="36">
        <v>0</v>
      </c>
      <c r="D18" s="36">
        <v>0</v>
      </c>
      <c r="E18" s="30">
        <v>0</v>
      </c>
      <c r="F18" s="30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32" t="s">
        <v>7</v>
      </c>
      <c r="C19" s="36">
        <v>0</v>
      </c>
      <c r="D19" s="36">
        <v>0</v>
      </c>
      <c r="E19" s="30">
        <v>0</v>
      </c>
      <c r="F19" s="30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32" t="s">
        <v>8</v>
      </c>
      <c r="C20" s="36">
        <v>0</v>
      </c>
      <c r="D20" s="36">
        <v>0</v>
      </c>
      <c r="E20" s="30">
        <v>0</v>
      </c>
      <c r="F20" s="30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32" t="s">
        <v>9</v>
      </c>
      <c r="C21" s="36">
        <v>0</v>
      </c>
      <c r="D21" s="36">
        <v>0</v>
      </c>
      <c r="E21" s="30">
        <v>0</v>
      </c>
      <c r="F21" s="30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32" t="s">
        <v>10</v>
      </c>
      <c r="C22" s="36">
        <v>0</v>
      </c>
      <c r="D22" s="36">
        <v>0</v>
      </c>
      <c r="E22" s="30">
        <v>0</v>
      </c>
      <c r="F22" s="30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32" t="s">
        <v>11</v>
      </c>
      <c r="C23" s="36">
        <v>0</v>
      </c>
      <c r="D23" s="36">
        <v>0</v>
      </c>
      <c r="E23" s="30">
        <v>0</v>
      </c>
      <c r="F23" s="30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32" t="s">
        <v>12</v>
      </c>
      <c r="C24" s="36">
        <v>0</v>
      </c>
      <c r="D24" s="36">
        <v>0</v>
      </c>
      <c r="E24" s="30">
        <v>0</v>
      </c>
      <c r="F24" s="30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32" t="s">
        <v>13</v>
      </c>
      <c r="C25" s="36">
        <v>0</v>
      </c>
      <c r="D25" s="36">
        <v>0</v>
      </c>
      <c r="E25" s="30">
        <v>0</v>
      </c>
      <c r="F25" s="30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32" t="s">
        <v>14</v>
      </c>
      <c r="C26" s="36">
        <v>0</v>
      </c>
      <c r="D26" s="36">
        <v>0</v>
      </c>
      <c r="E26" s="30">
        <v>0</v>
      </c>
      <c r="F26" s="30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32" t="s">
        <v>15</v>
      </c>
      <c r="C27" s="36">
        <v>0</v>
      </c>
      <c r="D27" s="36">
        <v>0</v>
      </c>
      <c r="E27" s="30">
        <v>0</v>
      </c>
      <c r="F27" s="30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32" t="s">
        <v>16</v>
      </c>
      <c r="C28" s="36">
        <v>0</v>
      </c>
      <c r="D28" s="36">
        <v>0</v>
      </c>
      <c r="E28" s="30">
        <v>0</v>
      </c>
      <c r="F28" s="30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32" t="s">
        <v>17</v>
      </c>
      <c r="C29" s="36">
        <v>0</v>
      </c>
      <c r="D29" s="36">
        <v>0</v>
      </c>
      <c r="E29" s="30">
        <v>0</v>
      </c>
      <c r="F29" s="30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32" t="s">
        <v>18</v>
      </c>
      <c r="C30" s="36">
        <v>0</v>
      </c>
      <c r="D30" s="36">
        <v>0</v>
      </c>
      <c r="E30" s="30">
        <v>0</v>
      </c>
      <c r="F30" s="30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32" t="s">
        <v>19</v>
      </c>
      <c r="C31" s="36">
        <v>0</v>
      </c>
      <c r="D31" s="36">
        <v>0</v>
      </c>
      <c r="E31" s="30">
        <v>0</v>
      </c>
      <c r="F31" s="30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32" t="s">
        <v>20</v>
      </c>
      <c r="C32" s="36">
        <v>0</v>
      </c>
      <c r="D32" s="36">
        <v>0</v>
      </c>
      <c r="E32" s="30">
        <v>0</v>
      </c>
      <c r="F32" s="30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32" t="s">
        <v>21</v>
      </c>
      <c r="C33" s="36">
        <v>0</v>
      </c>
      <c r="D33" s="36">
        <v>0</v>
      </c>
      <c r="E33" s="30">
        <v>0</v>
      </c>
      <c r="F33" s="30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32" t="s">
        <v>22</v>
      </c>
      <c r="C34" s="36">
        <v>0</v>
      </c>
      <c r="D34" s="36">
        <v>0</v>
      </c>
      <c r="E34" s="30">
        <v>0</v>
      </c>
      <c r="F34" s="30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32" t="s">
        <v>23</v>
      </c>
      <c r="C35" s="36">
        <v>0</v>
      </c>
      <c r="D35" s="36">
        <v>0</v>
      </c>
      <c r="E35" s="30">
        <v>0</v>
      </c>
      <c r="F35" s="30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32" t="s">
        <v>24</v>
      </c>
      <c r="C36" s="36">
        <v>0</v>
      </c>
      <c r="D36" s="36">
        <v>0</v>
      </c>
      <c r="E36" s="30">
        <v>0</v>
      </c>
      <c r="F36" s="30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32" t="s">
        <v>25</v>
      </c>
      <c r="C37" s="36">
        <v>0</v>
      </c>
      <c r="D37" s="36">
        <v>0</v>
      </c>
      <c r="E37" s="30">
        <v>0</v>
      </c>
      <c r="F37" s="30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32" t="s">
        <v>26</v>
      </c>
      <c r="C38" s="36">
        <v>0</v>
      </c>
      <c r="D38" s="36">
        <v>0</v>
      </c>
      <c r="E38" s="30">
        <v>0</v>
      </c>
      <c r="F38" s="30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32" t="s">
        <v>27</v>
      </c>
      <c r="C39" s="36">
        <v>0</v>
      </c>
      <c r="D39" s="36">
        <v>0</v>
      </c>
      <c r="E39" s="30">
        <v>0</v>
      </c>
      <c r="F39" s="30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32" t="s">
        <v>28</v>
      </c>
      <c r="C40" s="36">
        <v>0</v>
      </c>
      <c r="D40" s="36">
        <v>0</v>
      </c>
      <c r="E40" s="30">
        <v>0</v>
      </c>
      <c r="F40" s="30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32" t="s">
        <v>29</v>
      </c>
      <c r="C41" s="36">
        <v>0</v>
      </c>
      <c r="D41" s="36">
        <v>0</v>
      </c>
      <c r="E41" s="30">
        <v>0</v>
      </c>
      <c r="F41" s="30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32" t="s">
        <v>30</v>
      </c>
      <c r="C42" s="36">
        <v>0</v>
      </c>
      <c r="D42" s="36">
        <v>0</v>
      </c>
      <c r="E42" s="30">
        <v>0</v>
      </c>
      <c r="F42" s="30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32" t="s">
        <v>31</v>
      </c>
      <c r="C43" s="36">
        <v>0</v>
      </c>
      <c r="D43" s="36">
        <v>0</v>
      </c>
      <c r="E43" s="30">
        <v>0</v>
      </c>
      <c r="F43" s="30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32" t="s">
        <v>32</v>
      </c>
      <c r="C44" s="36">
        <v>0</v>
      </c>
      <c r="D44" s="36">
        <v>0</v>
      </c>
      <c r="E44" s="30">
        <v>0</v>
      </c>
      <c r="F44" s="30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32" t="s">
        <v>33</v>
      </c>
      <c r="C45" s="36">
        <v>0</v>
      </c>
      <c r="D45" s="36">
        <v>0</v>
      </c>
      <c r="E45" s="30">
        <v>0</v>
      </c>
      <c r="F45" s="30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32" t="s">
        <v>34</v>
      </c>
      <c r="C46" s="36">
        <v>0</v>
      </c>
      <c r="D46" s="36">
        <v>0</v>
      </c>
      <c r="E46" s="30">
        <v>0</v>
      </c>
      <c r="F46" s="30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32" t="s">
        <v>35</v>
      </c>
      <c r="C47" s="36">
        <v>0</v>
      </c>
      <c r="D47" s="36">
        <v>0</v>
      </c>
      <c r="E47" s="30">
        <v>0</v>
      </c>
      <c r="F47" s="30">
        <v>0</v>
      </c>
      <c r="G47" s="10">
        <v>0</v>
      </c>
      <c r="H47" s="10">
        <v>0</v>
      </c>
      <c r="I47" s="10">
        <v>0</v>
      </c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  <c r="N47" s="21">
        <f t="shared" si="4"/>
        <v>0</v>
      </c>
    </row>
    <row r="48" spans="2:14" ht="20.100000000000001" customHeight="1" x14ac:dyDescent="0.25">
      <c r="B48" s="37" t="s">
        <v>36</v>
      </c>
      <c r="C48" s="38">
        <v>0</v>
      </c>
      <c r="D48" s="38">
        <v>0</v>
      </c>
      <c r="E48" s="31">
        <v>0</v>
      </c>
      <c r="F48" s="31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0</v>
      </c>
      <c r="D49" s="13">
        <f t="shared" ref="D49:I49" si="5">SUM(D14:D48)</f>
        <v>0</v>
      </c>
      <c r="E49" s="27">
        <f t="shared" si="5"/>
        <v>0</v>
      </c>
      <c r="F49" s="27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8">
        <f t="shared" si="2"/>
        <v>0</v>
      </c>
      <c r="K49" s="18">
        <f t="shared" si="0"/>
        <v>0</v>
      </c>
      <c r="L49" s="18">
        <f t="shared" si="1"/>
        <v>0</v>
      </c>
      <c r="M49" s="23">
        <f t="shared" ref="M49" si="6">SUM(M14:M48)</f>
        <v>0</v>
      </c>
      <c r="N49" s="23">
        <f t="shared" si="4"/>
        <v>0</v>
      </c>
    </row>
    <row r="51" spans="2:14" x14ac:dyDescent="0.2">
      <c r="B51" s="14" t="s">
        <v>58</v>
      </c>
    </row>
  </sheetData>
  <mergeCells count="12">
    <mergeCell ref="M12:M13"/>
    <mergeCell ref="N12:N13"/>
    <mergeCell ref="B2:N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2012-10-12T14:55:37Z</cp:lastPrinted>
  <dcterms:created xsi:type="dcterms:W3CDTF">2011-03-09T14:32:28Z</dcterms:created>
  <dcterms:modified xsi:type="dcterms:W3CDTF">2013-05-29T17:11:45Z</dcterms:modified>
</cp:coreProperties>
</file>