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7595" windowHeight="9855" activeTab="0"/>
  </bookViews>
  <sheets>
    <sheet name="RO" sheetId="1" r:id="rId1"/>
    <sheet name="RDR" sheetId="2" r:id="rId2"/>
    <sheet name="DYT" sheetId="3" r:id="rId3"/>
    <sheet name="ROOC" sheetId="4" r:id="rId4"/>
    <sheet name="RD" sheetId="5" state="hidden" r:id="rId5"/>
  </sheets>
  <definedNames>
    <definedName name="_xlnm.Print_Area" localSheetId="2">'DYT'!$B$2:$N$52</definedName>
    <definedName name="_xlnm.Print_Area" localSheetId="4">'RD'!$B$2:$N$51</definedName>
    <definedName name="_xlnm.Print_Area" localSheetId="1">'RDR'!$B$2:$N$52</definedName>
    <definedName name="_xlnm.Print_Area" localSheetId="0">'RO'!$B$2:$M$52</definedName>
    <definedName name="_xlnm.Print_Area" localSheetId="3">'ROOC'!$B$2:$N$52</definedName>
  </definedNames>
  <calcPr fullCalcOnLoad="1"/>
</workbook>
</file>

<file path=xl/sharedStrings.xml><?xml version="1.0" encoding="utf-8"?>
<sst xmlns="http://schemas.openxmlformats.org/spreadsheetml/2006/main" count="279" uniqueCount="66">
  <si>
    <t>PRESUPUESTO</t>
  </si>
  <si>
    <t>UNIDAD EJECUTORA</t>
  </si>
  <si>
    <t>PLIEGO 011 MINISTERIO DE SALUD</t>
  </si>
  <si>
    <t>001 Administración Central</t>
  </si>
  <si>
    <t xml:space="preserve">005 Instituto Nacional de Salud Mental </t>
  </si>
  <si>
    <t>008 Instituto Nacional de Oftalmología</t>
  </si>
  <si>
    <t>009 Instituto Nacional de Rehabilitación</t>
  </si>
  <si>
    <t>010 Instituto Nacional de Salud del Niño</t>
  </si>
  <si>
    <t>011 Instituto Nacional Materno Perinatal</t>
  </si>
  <si>
    <t>015 Dirección de Salud IV Lima Este</t>
  </si>
  <si>
    <t>016 Hospital Nacional Hipólito Unanue</t>
  </si>
  <si>
    <t>017 Hospital Hermilio Valdizán</t>
  </si>
  <si>
    <t>020 Hospital Sergio Bernales</t>
  </si>
  <si>
    <t>021 Hospital Cayetano Heredia</t>
  </si>
  <si>
    <t>022 Dirección de Salud II Lima Sur</t>
  </si>
  <si>
    <t>025 Hospital de Apoyo Departamental María AuxiliadoraDirección de Salud II Lima Sur</t>
  </si>
  <si>
    <t>026 Dirección de Salud V Lima Ciudad</t>
  </si>
  <si>
    <t>027 Hospital Nacional Arzobispo Loayza</t>
  </si>
  <si>
    <t>028 Hospital Nacional Dos de Mayo</t>
  </si>
  <si>
    <t>029 Hospital de Apoyo Santa Rosa</t>
  </si>
  <si>
    <t>030 Hospital de Emergencias Casimiro Ulloa</t>
  </si>
  <si>
    <t>031 Hospital de Emergencias Pediátricas</t>
  </si>
  <si>
    <t>032 Hospital Víctor Larco Herrera</t>
  </si>
  <si>
    <t>033 Hospital Nacional Docente Madre Niño-San Bartolomé</t>
  </si>
  <si>
    <t>036 Hospital Puente Piedra y Servicios Básicos de Salud</t>
  </si>
  <si>
    <t>042 Hospital José Agurto Tello de Chosica</t>
  </si>
  <si>
    <t>043 Red de Salud San Juan de Lurigancho</t>
  </si>
  <si>
    <t>044 Red de Salud Rímac, San Martín de Porres Los Olivos</t>
  </si>
  <si>
    <t>045 Red de Salud Tupac Amaru</t>
  </si>
  <si>
    <t>046 Red de Salud Barranco Chorrillos Surco</t>
  </si>
  <si>
    <t>047 Red de Salud San Juan de Miraflores y Villa María</t>
  </si>
  <si>
    <t>048 Red de Salud Villa El Salvador, Lurín Pachacama</t>
  </si>
  <si>
    <t>049 Hospital San Juan de Lurigancho</t>
  </si>
  <si>
    <t>050 Hospital Vitarte</t>
  </si>
  <si>
    <t>053 Red de Salud Lima Ciudad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</si>
  <si>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</si>
  <si>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</si>
  <si>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</si>
  <si>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</si>
  <si>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</si>
  <si>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</si>
  <si>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</si>
  <si>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</si>
  <si>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INDICADORES</t>
  </si>
  <si>
    <t>PCA
(1)</t>
  </si>
  <si>
    <t>COMPROMISO
ANUALIZADO
(2)</t>
  </si>
  <si>
    <t>(COM/PCA)
(3/1)</t>
  </si>
  <si>
    <t>(DEV/PCA)
(4/1)</t>
  </si>
  <si>
    <t>(GIR/PCA)
(5/1)</t>
  </si>
  <si>
    <t>SALDO
(1-3)</t>
  </si>
  <si>
    <t>SALDO
(1-2)</t>
  </si>
  <si>
    <t>SEGÚN FUENTE DE FINANCIAMIENTO 3: RECURSOS POR OPERACIONES OFICIALES DE CREDITO</t>
  </si>
  <si>
    <t xml:space="preserve">PCA
(1) </t>
  </si>
  <si>
    <t>SEGÚN FUENTE DE FINANCIAMIENTO 5: RECURSOS DETERMINADOS</t>
  </si>
  <si>
    <t>007 Instituto Nacional de  Ciencias Neurologicas</t>
  </si>
  <si>
    <t>COMPROMETIDO
ENE-SET
(3)</t>
  </si>
  <si>
    <t>DEVENGADO
ENE-SET
(4)</t>
  </si>
  <si>
    <t>GIRO
ENE-SET
(5)</t>
  </si>
  <si>
    <t>Fuente: Consulta Amigable y Base de Datos  MEF al 01 de Abril del 2013</t>
  </si>
  <si>
    <t>EJECUCION PRESUPUESTAL MENSUALIZADA DE GASTOS 
MINISTERIO DE SALUD 2013
AL MES DE ABRIL</t>
  </si>
  <si>
    <t>139. Instituto Nacional de Salud del Niño - San Borja</t>
  </si>
  <si>
    <t>EJECUCION PRESUPUESTAL MENSUALIZADA DE GASTOS 
MINISTERIO DE SALUD 2013
AL MES DE AGOSTO</t>
  </si>
  <si>
    <t>Fuente: Cierre Base de Datos  MEF al 31 de Agosto del 2013</t>
  </si>
  <si>
    <t>COMPROMETIDO
ENE-AGO
(3)</t>
  </si>
  <si>
    <t>DEVENGADO
ENE-AGO
(4)</t>
  </si>
  <si>
    <t>GIRO
ENE-AGO
(5)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</si>
</sst>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8"/>
      <color indexed="18"/>
      <name val="Arial Narrow"/>
      <family val="2"/>
    </font>
    <font>
      <b/>
      <sz val="12"/>
      <color indexed="8"/>
      <name val="Calibri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9" fillId="0" borderId="0" xfId="0" applyNumberFormat="1" applyFont="1" applyAlignment="1">
      <alignment vertical="center"/>
    </xf>
    <xf numFmtId="3" fontId="39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164" fontId="0" fillId="0" borderId="0" xfId="52" applyNumberFormat="1" applyFont="1" applyAlignment="1">
      <alignment vertical="center"/>
    </xf>
    <xf numFmtId="3" fontId="40" fillId="0" borderId="13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  <protection/>
    </xf>
    <xf numFmtId="164" fontId="39" fillId="33" borderId="10" xfId="52" applyNumberFormat="1" applyFont="1" applyFill="1" applyBorder="1" applyAlignment="1">
      <alignment vertical="center"/>
    </xf>
    <xf numFmtId="164" fontId="39" fillId="33" borderId="11" xfId="52" applyNumberFormat="1" applyFont="1" applyFill="1" applyBorder="1" applyAlignment="1">
      <alignment vertical="center"/>
    </xf>
    <xf numFmtId="164" fontId="39" fillId="33" borderId="12" xfId="52" applyNumberFormat="1" applyFont="1" applyFill="1" applyBorder="1" applyAlignment="1">
      <alignment vertical="center"/>
    </xf>
    <xf numFmtId="164" fontId="40" fillId="33" borderId="13" xfId="52" applyNumberFormat="1" applyFont="1" applyFill="1" applyBorder="1" applyAlignment="1">
      <alignment vertical="center"/>
    </xf>
    <xf numFmtId="164" fontId="39" fillId="33" borderId="14" xfId="52" applyNumberFormat="1" applyFont="1" applyFill="1" applyBorder="1" applyAlignment="1">
      <alignment vertical="center"/>
    </xf>
    <xf numFmtId="3" fontId="39" fillId="33" borderId="10" xfId="52" applyNumberFormat="1" applyFont="1" applyFill="1" applyBorder="1" applyAlignment="1">
      <alignment vertical="center"/>
    </xf>
    <xf numFmtId="3" fontId="39" fillId="33" borderId="11" xfId="52" applyNumberFormat="1" applyFont="1" applyFill="1" applyBorder="1" applyAlignment="1">
      <alignment vertical="center"/>
    </xf>
    <xf numFmtId="3" fontId="39" fillId="33" borderId="12" xfId="52" applyNumberFormat="1" applyFont="1" applyFill="1" applyBorder="1" applyAlignment="1">
      <alignment vertical="center"/>
    </xf>
    <xf numFmtId="3" fontId="40" fillId="33" borderId="13" xfId="52" applyNumberFormat="1" applyFont="1" applyFill="1" applyBorder="1" applyAlignment="1">
      <alignment vertical="center"/>
    </xf>
    <xf numFmtId="41" fontId="0" fillId="13" borderId="10" xfId="0" applyNumberFormat="1" applyFill="1" applyBorder="1" applyAlignment="1">
      <alignment vertical="center"/>
    </xf>
    <xf numFmtId="41" fontId="0" fillId="13" borderId="11" xfId="0" applyNumberFormat="1" applyFill="1" applyBorder="1" applyAlignment="1">
      <alignment vertical="center"/>
    </xf>
    <xf numFmtId="41" fontId="0" fillId="13" borderId="12" xfId="0" applyNumberFormat="1" applyFill="1" applyBorder="1" applyAlignment="1">
      <alignment vertical="center"/>
    </xf>
    <xf numFmtId="3" fontId="40" fillId="13" borderId="13" xfId="0" applyNumberFormat="1" applyFont="1" applyFill="1" applyBorder="1" applyAlignment="1">
      <alignment vertical="center"/>
    </xf>
    <xf numFmtId="3" fontId="27" fillId="34" borderId="15" xfId="0" applyNumberFormat="1" applyFont="1" applyFill="1" applyBorder="1" applyAlignment="1">
      <alignment horizontal="center" vertical="center" wrapText="1"/>
    </xf>
    <xf numFmtId="164" fontId="27" fillId="34" borderId="15" xfId="52" applyNumberFormat="1" applyFont="1" applyFill="1" applyBorder="1" applyAlignment="1">
      <alignment horizontal="center" vertical="center" wrapText="1"/>
    </xf>
    <xf numFmtId="41" fontId="23" fillId="13" borderId="11" xfId="0" applyNumberFormat="1" applyFont="1" applyFill="1" applyBorder="1" applyAlignment="1">
      <alignment vertical="center"/>
    </xf>
    <xf numFmtId="41" fontId="23" fillId="13" borderId="12" xfId="0" applyNumberFormat="1" applyFont="1" applyFill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vertical="center"/>
    </xf>
    <xf numFmtId="41" fontId="23" fillId="13" borderId="10" xfId="0" applyNumberFormat="1" applyFont="1" applyFill="1" applyBorder="1" applyAlignment="1">
      <alignment vertical="center"/>
    </xf>
    <xf numFmtId="41" fontId="23" fillId="0" borderId="11" xfId="0" applyNumberFormat="1" applyFont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41" fontId="23" fillId="0" borderId="12" xfId="0" applyNumberFormat="1" applyFont="1" applyBorder="1" applyAlignment="1">
      <alignment vertical="center"/>
    </xf>
    <xf numFmtId="41" fontId="34" fillId="13" borderId="11" xfId="0" applyNumberFormat="1" applyFont="1" applyFill="1" applyBorder="1" applyAlignment="1">
      <alignment vertical="center"/>
    </xf>
    <xf numFmtId="3" fontId="27" fillId="34" borderId="16" xfId="0" applyNumberFormat="1" applyFont="1" applyFill="1" applyBorder="1" applyAlignment="1">
      <alignment horizontal="center" vertical="center" wrapText="1"/>
    </xf>
    <xf numFmtId="3" fontId="27" fillId="34" borderId="15" xfId="0" applyNumberFormat="1" applyFont="1" applyFill="1" applyBorder="1" applyAlignment="1">
      <alignment horizontal="center" vertical="center"/>
    </xf>
    <xf numFmtId="3" fontId="27" fillId="34" borderId="17" xfId="0" applyNumberFormat="1" applyFont="1" applyFill="1" applyBorder="1" applyAlignment="1">
      <alignment horizontal="center" vertical="center" wrapText="1"/>
    </xf>
    <xf numFmtId="3" fontId="27" fillId="34" borderId="1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27" fillId="34" borderId="16" xfId="0" applyNumberFormat="1" applyFont="1" applyFill="1" applyBorder="1" applyAlignment="1">
      <alignment horizontal="center" vertical="center"/>
    </xf>
    <xf numFmtId="3" fontId="27" fillId="34" borderId="19" xfId="0" applyNumberFormat="1" applyFont="1" applyFill="1" applyBorder="1" applyAlignment="1">
      <alignment horizontal="center" vertical="center"/>
    </xf>
    <xf numFmtId="3" fontId="27" fillId="34" borderId="20" xfId="0" applyNumberFormat="1" applyFont="1" applyFill="1" applyBorder="1" applyAlignment="1">
      <alignment horizontal="center" vertical="center"/>
    </xf>
    <xf numFmtId="3" fontId="39" fillId="0" borderId="21" xfId="0" applyNumberFormat="1" applyFont="1" applyBorder="1" applyAlignment="1">
      <alignment horizontal="right" vertical="center"/>
    </xf>
    <xf numFmtId="164" fontId="27" fillId="34" borderId="16" xfId="52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1" name="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7" name="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8" name="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9" name="1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0" name="1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1" name="1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7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8" name="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9" name="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0" name="1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1" name="1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2"/>
  <sheetViews>
    <sheetView showGridLines="0" tabSelected="1" zoomScale="85" zoomScaleNormal="85" zoomScalePageLayoutView="0" workbookViewId="0" topLeftCell="A1">
      <selection activeCell="B12" sqref="B12:B13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customWidth="1"/>
    <col min="14" max="14" width="15.00390625" style="1" customWidth="1"/>
    <col min="15" max="16384" width="11.421875" style="1" customWidth="1"/>
  </cols>
  <sheetData>
    <row r="2" spans="2:14" ht="15" customHeight="1">
      <c r="B2" s="44" t="s">
        <v>61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ht="15"/>
    <row r="8" ht="15.75">
      <c r="B8" s="2" t="s">
        <v>40</v>
      </c>
    </row>
    <row r="9" ht="15">
      <c r="B9" s="3" t="s">
        <v>2</v>
      </c>
    </row>
    <row r="11" spans="2:12" ht="15">
      <c r="B11" s="4"/>
      <c r="J11" s="48"/>
      <c r="K11" s="48"/>
      <c r="L11" s="48"/>
    </row>
    <row r="12" spans="2:14" s="5" customFormat="1" ht="15" customHeight="1">
      <c r="B12" s="46" t="s">
        <v>1</v>
      </c>
      <c r="C12" s="45" t="s">
        <v>0</v>
      </c>
      <c r="D12" s="45"/>
      <c r="E12" s="40" t="s">
        <v>52</v>
      </c>
      <c r="F12" s="40" t="s">
        <v>45</v>
      </c>
      <c r="G12" s="40" t="s">
        <v>63</v>
      </c>
      <c r="H12" s="40" t="s">
        <v>64</v>
      </c>
      <c r="I12" s="40" t="s">
        <v>65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19.5" customHeight="1">
      <c r="B14" s="6" t="s">
        <v>3</v>
      </c>
      <c r="C14" s="9">
        <v>1331406007</v>
      </c>
      <c r="D14" s="9">
        <v>865568192</v>
      </c>
      <c r="E14" s="24">
        <v>755620660</v>
      </c>
      <c r="F14" s="24">
        <v>493964513.87</v>
      </c>
      <c r="G14" s="9">
        <v>421947591</v>
      </c>
      <c r="H14" s="9">
        <v>377022252.83000016</v>
      </c>
      <c r="I14" s="9">
        <v>370794662</v>
      </c>
      <c r="J14" s="15">
        <f>IF(ISERROR(+G14/E14)=TRUE,0,++G14/E14)</f>
        <v>0.5584119298696782</v>
      </c>
      <c r="K14" s="15">
        <f aca="true" t="shared" si="0" ref="K14:K50">IF(ISERROR(+H14/E14)=TRUE,0,++H14/E14)</f>
        <v>0.49895704655560924</v>
      </c>
      <c r="L14" s="15">
        <f aca="true" t="shared" si="1" ref="L14:L50">IF(ISERROR(+I14/E14)=TRUE,0,++I14/E14)</f>
        <v>0.49071535709465647</v>
      </c>
      <c r="M14" s="20">
        <f>IF(ISERROR(+E14-G14)=TRUE,0,++E14-G14)</f>
        <v>333673069</v>
      </c>
      <c r="N14" s="20">
        <f>IF(ISERROR(+E14-F14)=TRUE,0,++E14-F14)</f>
        <v>261656146.13</v>
      </c>
    </row>
    <row r="15" spans="2:14" ht="19.5" customHeight="1">
      <c r="B15" s="7" t="s">
        <v>4</v>
      </c>
      <c r="C15" s="10">
        <v>26439321</v>
      </c>
      <c r="D15" s="10">
        <v>27285673</v>
      </c>
      <c r="E15" s="25">
        <v>27285673</v>
      </c>
      <c r="F15" s="25">
        <v>25408684.919999998</v>
      </c>
      <c r="G15" s="10">
        <v>17537654</v>
      </c>
      <c r="H15" s="10">
        <v>17243903.140000004</v>
      </c>
      <c r="I15" s="10">
        <v>16862088</v>
      </c>
      <c r="J15" s="16">
        <f aca="true" t="shared" si="2" ref="J15:J50">IF(ISERROR(+G15/E15)=TRUE,0,++G15/E15)</f>
        <v>0.6427422185994826</v>
      </c>
      <c r="K15" s="16">
        <f t="shared" si="0"/>
        <v>0.6319764639853305</v>
      </c>
      <c r="L15" s="16">
        <f t="shared" si="1"/>
        <v>0.6179832177861253</v>
      </c>
      <c r="M15" s="21">
        <f aca="true" t="shared" si="3" ref="M15:M49">IF(ISERROR(+E15-G15)=TRUE,0,++E15-G15)</f>
        <v>9748019</v>
      </c>
      <c r="N15" s="21">
        <f aca="true" t="shared" si="4" ref="N15:N50">IF(ISERROR(+E15-F15)=TRUE,0,++E15-F15)</f>
        <v>1876988.080000002</v>
      </c>
    </row>
    <row r="16" spans="2:14" ht="19.5" customHeight="1">
      <c r="B16" s="7" t="s">
        <v>54</v>
      </c>
      <c r="C16" s="10">
        <v>31800764</v>
      </c>
      <c r="D16" s="10">
        <v>33461837</v>
      </c>
      <c r="E16" s="25">
        <v>33461837</v>
      </c>
      <c r="F16" s="25">
        <v>27729286.14</v>
      </c>
      <c r="G16" s="10">
        <v>20982478</v>
      </c>
      <c r="H16" s="10">
        <v>20679860.25</v>
      </c>
      <c r="I16" s="10">
        <v>20406775</v>
      </c>
      <c r="J16" s="16">
        <f t="shared" si="2"/>
        <v>0.6270569664181915</v>
      </c>
      <c r="K16" s="16">
        <f t="shared" si="0"/>
        <v>0.6180132982537689</v>
      </c>
      <c r="L16" s="16">
        <f t="shared" si="1"/>
        <v>0.6098522026749458</v>
      </c>
      <c r="M16" s="21">
        <f t="shared" si="3"/>
        <v>12479359</v>
      </c>
      <c r="N16" s="21">
        <f t="shared" si="4"/>
        <v>5732550.859999999</v>
      </c>
    </row>
    <row r="17" spans="2:14" ht="19.5" customHeight="1">
      <c r="B17" s="7" t="s">
        <v>5</v>
      </c>
      <c r="C17" s="10">
        <v>17936248</v>
      </c>
      <c r="D17" s="10">
        <v>17478876</v>
      </c>
      <c r="E17" s="25">
        <v>17478876</v>
      </c>
      <c r="F17" s="25">
        <v>15265857.68</v>
      </c>
      <c r="G17" s="10">
        <v>12030382</v>
      </c>
      <c r="H17" s="10">
        <v>11709495.93</v>
      </c>
      <c r="I17" s="10">
        <v>11079683</v>
      </c>
      <c r="J17" s="16">
        <f t="shared" si="2"/>
        <v>0.6882812144213393</v>
      </c>
      <c r="K17" s="16">
        <f t="shared" si="0"/>
        <v>0.6699227072724814</v>
      </c>
      <c r="L17" s="16">
        <f t="shared" si="1"/>
        <v>0.6338899023026423</v>
      </c>
      <c r="M17" s="21">
        <f t="shared" si="3"/>
        <v>5448494</v>
      </c>
      <c r="N17" s="21">
        <f t="shared" si="4"/>
        <v>2213018.3200000003</v>
      </c>
    </row>
    <row r="18" spans="2:14" ht="19.5" customHeight="1">
      <c r="B18" s="7" t="s">
        <v>6</v>
      </c>
      <c r="C18" s="10">
        <v>32077283</v>
      </c>
      <c r="D18" s="10">
        <v>48327327</v>
      </c>
      <c r="E18" s="25">
        <v>48327327</v>
      </c>
      <c r="F18" s="25">
        <v>40701171.16</v>
      </c>
      <c r="G18" s="10">
        <v>34572371</v>
      </c>
      <c r="H18" s="10">
        <v>34785823.089999996</v>
      </c>
      <c r="I18" s="10">
        <v>28188554</v>
      </c>
      <c r="J18" s="16">
        <f t="shared" si="2"/>
        <v>0.7153793339325388</v>
      </c>
      <c r="K18" s="16">
        <f t="shared" si="0"/>
        <v>0.7197961329415136</v>
      </c>
      <c r="L18" s="16">
        <f t="shared" si="1"/>
        <v>0.5832839461615579</v>
      </c>
      <c r="M18" s="21">
        <f t="shared" si="3"/>
        <v>13754956</v>
      </c>
      <c r="N18" s="21">
        <f t="shared" si="4"/>
        <v>7626155.840000004</v>
      </c>
    </row>
    <row r="19" spans="2:14" ht="19.5" customHeight="1">
      <c r="B19" s="7" t="s">
        <v>7</v>
      </c>
      <c r="C19" s="10">
        <v>114506070</v>
      </c>
      <c r="D19" s="10">
        <v>132546410</v>
      </c>
      <c r="E19" s="25">
        <v>132546410</v>
      </c>
      <c r="F19" s="25">
        <v>128076959.08</v>
      </c>
      <c r="G19" s="10">
        <v>98571503</v>
      </c>
      <c r="H19" s="10">
        <v>97136618.34999996</v>
      </c>
      <c r="I19" s="10">
        <v>92268620</v>
      </c>
      <c r="J19" s="16">
        <f t="shared" si="2"/>
        <v>0.7436753888694534</v>
      </c>
      <c r="K19" s="16">
        <f t="shared" si="0"/>
        <v>0.7328498625500304</v>
      </c>
      <c r="L19" s="16">
        <f t="shared" si="1"/>
        <v>0.6961231164239001</v>
      </c>
      <c r="M19" s="21">
        <f t="shared" si="3"/>
        <v>33974907</v>
      </c>
      <c r="N19" s="21">
        <f t="shared" si="4"/>
        <v>4469450.920000002</v>
      </c>
    </row>
    <row r="20" spans="2:14" ht="19.5" customHeight="1">
      <c r="B20" s="7" t="s">
        <v>8</v>
      </c>
      <c r="C20" s="10">
        <v>76591604</v>
      </c>
      <c r="D20" s="10">
        <v>81108653</v>
      </c>
      <c r="E20" s="25">
        <v>81108653</v>
      </c>
      <c r="F20" s="25">
        <v>77630181.71</v>
      </c>
      <c r="G20" s="10">
        <v>61323478</v>
      </c>
      <c r="H20" s="10">
        <v>59499545.60000001</v>
      </c>
      <c r="I20" s="10">
        <v>58657595</v>
      </c>
      <c r="J20" s="16">
        <f t="shared" si="2"/>
        <v>0.7560657923883904</v>
      </c>
      <c r="K20" s="16">
        <f t="shared" si="0"/>
        <v>0.7335782730851171</v>
      </c>
      <c r="L20" s="16">
        <f t="shared" si="1"/>
        <v>0.723197745621543</v>
      </c>
      <c r="M20" s="21">
        <f t="shared" si="3"/>
        <v>19785175</v>
      </c>
      <c r="N20" s="21">
        <f t="shared" si="4"/>
        <v>3478471.2900000066</v>
      </c>
    </row>
    <row r="21" spans="2:14" ht="19.5" customHeight="1">
      <c r="B21" s="7" t="s">
        <v>9</v>
      </c>
      <c r="C21" s="10">
        <v>84976962</v>
      </c>
      <c r="D21" s="10">
        <v>94307635</v>
      </c>
      <c r="E21" s="25">
        <v>94307635</v>
      </c>
      <c r="F21" s="25">
        <v>84558398.75</v>
      </c>
      <c r="G21" s="10">
        <v>58802222</v>
      </c>
      <c r="H21" s="10">
        <v>58396049.84000003</v>
      </c>
      <c r="I21" s="10">
        <v>57457848</v>
      </c>
      <c r="J21" s="16">
        <f t="shared" si="2"/>
        <v>0.6235149677966159</v>
      </c>
      <c r="K21" s="16">
        <f t="shared" si="0"/>
        <v>0.619208082569349</v>
      </c>
      <c r="L21" s="16">
        <f t="shared" si="1"/>
        <v>0.6092597699009206</v>
      </c>
      <c r="M21" s="21">
        <f t="shared" si="3"/>
        <v>35505413</v>
      </c>
      <c r="N21" s="21">
        <f t="shared" si="4"/>
        <v>9749236.25</v>
      </c>
    </row>
    <row r="22" spans="2:14" ht="19.5" customHeight="1">
      <c r="B22" s="7" t="s">
        <v>10</v>
      </c>
      <c r="C22" s="10">
        <v>153897605</v>
      </c>
      <c r="D22" s="10">
        <v>123200374</v>
      </c>
      <c r="E22" s="25">
        <v>123200374</v>
      </c>
      <c r="F22" s="25">
        <v>82187297.19</v>
      </c>
      <c r="G22" s="10">
        <v>64742371</v>
      </c>
      <c r="H22" s="10">
        <v>63836355.370000005</v>
      </c>
      <c r="I22" s="10">
        <v>63690012</v>
      </c>
      <c r="J22" s="16">
        <f t="shared" si="2"/>
        <v>0.525504662834871</v>
      </c>
      <c r="K22" s="16">
        <f t="shared" si="0"/>
        <v>0.5181506621887366</v>
      </c>
      <c r="L22" s="16">
        <f t="shared" si="1"/>
        <v>0.5169628137654841</v>
      </c>
      <c r="M22" s="21">
        <f t="shared" si="3"/>
        <v>58458003</v>
      </c>
      <c r="N22" s="21">
        <f t="shared" si="4"/>
        <v>41013076.81</v>
      </c>
    </row>
    <row r="23" spans="2:14" ht="19.5" customHeight="1">
      <c r="B23" s="7" t="s">
        <v>11</v>
      </c>
      <c r="C23" s="10">
        <v>26409111</v>
      </c>
      <c r="D23" s="10">
        <v>27263328</v>
      </c>
      <c r="E23" s="25">
        <v>27263328</v>
      </c>
      <c r="F23" s="25">
        <v>20409404.169999998</v>
      </c>
      <c r="G23" s="10">
        <v>18537267</v>
      </c>
      <c r="H23" s="10">
        <v>18254350.449999996</v>
      </c>
      <c r="I23" s="10">
        <v>18109132</v>
      </c>
      <c r="J23" s="16">
        <f t="shared" si="2"/>
        <v>0.6799341224959771</v>
      </c>
      <c r="K23" s="16">
        <f t="shared" si="0"/>
        <v>0.6695569392702166</v>
      </c>
      <c r="L23" s="16">
        <f t="shared" si="1"/>
        <v>0.6642304270410421</v>
      </c>
      <c r="M23" s="21">
        <f t="shared" si="3"/>
        <v>8726061</v>
      </c>
      <c r="N23" s="21">
        <f t="shared" si="4"/>
        <v>6853923.830000002</v>
      </c>
    </row>
    <row r="24" spans="2:14" ht="19.5" customHeight="1">
      <c r="B24" s="7" t="s">
        <v>12</v>
      </c>
      <c r="C24" s="10">
        <v>50160567</v>
      </c>
      <c r="D24" s="10">
        <v>53222693</v>
      </c>
      <c r="E24" s="25">
        <v>53222693</v>
      </c>
      <c r="F24" s="25">
        <v>38779269.31</v>
      </c>
      <c r="G24" s="10">
        <v>37006282</v>
      </c>
      <c r="H24" s="10">
        <v>36692730.41000001</v>
      </c>
      <c r="I24" s="10">
        <v>36466439</v>
      </c>
      <c r="J24" s="16">
        <f t="shared" si="2"/>
        <v>0.6953102128823132</v>
      </c>
      <c r="K24" s="16">
        <f t="shared" si="0"/>
        <v>0.6894188990023487</v>
      </c>
      <c r="L24" s="16">
        <f t="shared" si="1"/>
        <v>0.6851671147117641</v>
      </c>
      <c r="M24" s="21">
        <f t="shared" si="3"/>
        <v>16216411</v>
      </c>
      <c r="N24" s="21">
        <f t="shared" si="4"/>
        <v>14443423.689999998</v>
      </c>
    </row>
    <row r="25" spans="2:14" ht="19.5" customHeight="1">
      <c r="B25" s="7" t="s">
        <v>13</v>
      </c>
      <c r="C25" s="10">
        <v>80774619</v>
      </c>
      <c r="D25" s="10">
        <v>101633199</v>
      </c>
      <c r="E25" s="25">
        <v>101633199</v>
      </c>
      <c r="F25" s="25">
        <v>92932954.57</v>
      </c>
      <c r="G25" s="10">
        <v>77148651</v>
      </c>
      <c r="H25" s="10">
        <v>76784225.92000002</v>
      </c>
      <c r="I25" s="10">
        <v>76575426</v>
      </c>
      <c r="J25" s="16">
        <f t="shared" si="2"/>
        <v>0.7590890748209156</v>
      </c>
      <c r="K25" s="16">
        <f t="shared" si="0"/>
        <v>0.7555033854636418</v>
      </c>
      <c r="L25" s="16">
        <f t="shared" si="1"/>
        <v>0.7534489394553053</v>
      </c>
      <c r="M25" s="21">
        <f t="shared" si="3"/>
        <v>24484548</v>
      </c>
      <c r="N25" s="21">
        <f t="shared" si="4"/>
        <v>8700244.430000007</v>
      </c>
    </row>
    <row r="26" spans="2:14" ht="19.5" customHeight="1">
      <c r="B26" s="7" t="s">
        <v>14</v>
      </c>
      <c r="C26" s="10">
        <v>32309996</v>
      </c>
      <c r="D26" s="10">
        <v>30893088</v>
      </c>
      <c r="E26" s="25">
        <v>30893088</v>
      </c>
      <c r="F26" s="25">
        <v>21847368.29</v>
      </c>
      <c r="G26" s="10">
        <v>16077288</v>
      </c>
      <c r="H26" s="10">
        <v>15452020.39</v>
      </c>
      <c r="I26" s="10">
        <v>15291010</v>
      </c>
      <c r="J26" s="16">
        <f t="shared" si="2"/>
        <v>0.5204169942480338</v>
      </c>
      <c r="K26" s="16">
        <f t="shared" si="0"/>
        <v>0.5001772691030434</v>
      </c>
      <c r="L26" s="16">
        <f t="shared" si="1"/>
        <v>0.49496541103304403</v>
      </c>
      <c r="M26" s="21">
        <f t="shared" si="3"/>
        <v>14815800</v>
      </c>
      <c r="N26" s="21">
        <f t="shared" si="4"/>
        <v>9045719.71</v>
      </c>
    </row>
    <row r="27" spans="2:14" ht="19.5" customHeight="1">
      <c r="B27" s="7" t="s">
        <v>15</v>
      </c>
      <c r="C27" s="10">
        <v>78832038</v>
      </c>
      <c r="D27" s="10">
        <v>78640218</v>
      </c>
      <c r="E27" s="25">
        <v>78640218</v>
      </c>
      <c r="F27" s="30">
        <v>72534908.78</v>
      </c>
      <c r="G27" s="10">
        <v>54489174</v>
      </c>
      <c r="H27" s="10">
        <v>54046321.12</v>
      </c>
      <c r="I27" s="10">
        <v>52364220</v>
      </c>
      <c r="J27" s="16">
        <f t="shared" si="2"/>
        <v>0.6928919500197723</v>
      </c>
      <c r="K27" s="16">
        <f t="shared" si="0"/>
        <v>0.6872605709205943</v>
      </c>
      <c r="L27" s="16">
        <f t="shared" si="1"/>
        <v>0.665870738049073</v>
      </c>
      <c r="M27" s="21">
        <f t="shared" si="3"/>
        <v>24151044</v>
      </c>
      <c r="N27" s="21">
        <f t="shared" si="4"/>
        <v>6105309.219999999</v>
      </c>
    </row>
    <row r="28" spans="2:14" ht="19.5" customHeight="1">
      <c r="B28" s="7" t="s">
        <v>16</v>
      </c>
      <c r="C28" s="10">
        <v>30861292</v>
      </c>
      <c r="D28" s="10">
        <v>23877540</v>
      </c>
      <c r="E28" s="25">
        <v>23877540</v>
      </c>
      <c r="F28" s="30">
        <v>18154956.85</v>
      </c>
      <c r="G28" s="10">
        <v>13581859</v>
      </c>
      <c r="H28" s="10">
        <v>13187806.69</v>
      </c>
      <c r="I28" s="10">
        <v>12983846</v>
      </c>
      <c r="J28" s="16">
        <f t="shared" si="2"/>
        <v>0.5688131608197494</v>
      </c>
      <c r="K28" s="16">
        <f t="shared" si="0"/>
        <v>0.5523101077414172</v>
      </c>
      <c r="L28" s="16">
        <f t="shared" si="1"/>
        <v>0.5437681603716296</v>
      </c>
      <c r="M28" s="21">
        <f t="shared" si="3"/>
        <v>10295681</v>
      </c>
      <c r="N28" s="21">
        <f t="shared" si="4"/>
        <v>5722583.1499999985</v>
      </c>
    </row>
    <row r="29" spans="2:14" ht="19.5" customHeight="1">
      <c r="B29" s="7" t="s">
        <v>17</v>
      </c>
      <c r="C29" s="10">
        <v>102290680</v>
      </c>
      <c r="D29" s="10">
        <v>113647015</v>
      </c>
      <c r="E29" s="25">
        <v>113647015</v>
      </c>
      <c r="F29" s="30">
        <v>106753310.28</v>
      </c>
      <c r="G29" s="10">
        <v>88101555</v>
      </c>
      <c r="H29" s="10">
        <v>85854665.86</v>
      </c>
      <c r="I29" s="10">
        <v>83471256</v>
      </c>
      <c r="J29" s="16">
        <f t="shared" si="2"/>
        <v>0.7752210209832612</v>
      </c>
      <c r="K29" s="16">
        <f t="shared" si="0"/>
        <v>0.7554502497051946</v>
      </c>
      <c r="L29" s="16">
        <f t="shared" si="1"/>
        <v>0.7344782086885432</v>
      </c>
      <c r="M29" s="21">
        <f t="shared" si="3"/>
        <v>25545460</v>
      </c>
      <c r="N29" s="21">
        <f t="shared" si="4"/>
        <v>6893704.719999999</v>
      </c>
    </row>
    <row r="30" spans="2:14" ht="19.5" customHeight="1">
      <c r="B30" s="7" t="s">
        <v>18</v>
      </c>
      <c r="C30" s="10">
        <v>96659993</v>
      </c>
      <c r="D30" s="10">
        <v>105856365</v>
      </c>
      <c r="E30" s="25">
        <v>105856365</v>
      </c>
      <c r="F30" s="30">
        <v>86703271.03999999</v>
      </c>
      <c r="G30" s="10">
        <v>85633637</v>
      </c>
      <c r="H30" s="10">
        <v>83701284.30000001</v>
      </c>
      <c r="I30" s="10">
        <v>83331583</v>
      </c>
      <c r="J30" s="16">
        <f t="shared" si="2"/>
        <v>0.8089606798797597</v>
      </c>
      <c r="K30" s="16">
        <f t="shared" si="0"/>
        <v>0.7907062017480008</v>
      </c>
      <c r="L30" s="16">
        <f t="shared" si="1"/>
        <v>0.7872137211588552</v>
      </c>
      <c r="M30" s="21">
        <f t="shared" si="3"/>
        <v>20222728</v>
      </c>
      <c r="N30" s="21">
        <f t="shared" si="4"/>
        <v>19153093.96000001</v>
      </c>
    </row>
    <row r="31" spans="2:14" ht="19.5" customHeight="1">
      <c r="B31" s="7" t="s">
        <v>19</v>
      </c>
      <c r="C31" s="10">
        <v>53463215</v>
      </c>
      <c r="D31" s="10">
        <v>58826809</v>
      </c>
      <c r="E31" s="25">
        <v>58826809</v>
      </c>
      <c r="F31" s="30">
        <v>46721670.75</v>
      </c>
      <c r="G31" s="10">
        <v>44770171</v>
      </c>
      <c r="H31" s="10">
        <v>43556266.40999998</v>
      </c>
      <c r="I31" s="10">
        <v>43337236</v>
      </c>
      <c r="J31" s="16">
        <f t="shared" si="2"/>
        <v>0.7610504761528031</v>
      </c>
      <c r="K31" s="16">
        <f t="shared" si="0"/>
        <v>0.7404152485986446</v>
      </c>
      <c r="L31" s="16">
        <f t="shared" si="1"/>
        <v>0.736691939214313</v>
      </c>
      <c r="M31" s="21">
        <f t="shared" si="3"/>
        <v>14056638</v>
      </c>
      <c r="N31" s="21">
        <f t="shared" si="4"/>
        <v>12105138.25</v>
      </c>
    </row>
    <row r="32" spans="2:14" ht="19.5" customHeight="1">
      <c r="B32" s="7" t="s">
        <v>20</v>
      </c>
      <c r="C32" s="10">
        <v>30452248</v>
      </c>
      <c r="D32" s="10">
        <v>38004866</v>
      </c>
      <c r="E32" s="25">
        <v>38004866</v>
      </c>
      <c r="F32" s="30">
        <v>33337371.740000002</v>
      </c>
      <c r="G32" s="10">
        <v>30525997</v>
      </c>
      <c r="H32" s="10">
        <v>30029905.210000005</v>
      </c>
      <c r="I32" s="10">
        <v>29544459</v>
      </c>
      <c r="J32" s="16">
        <f t="shared" si="2"/>
        <v>0.8032128570062581</v>
      </c>
      <c r="K32" s="16">
        <f t="shared" si="0"/>
        <v>0.7901594814200898</v>
      </c>
      <c r="L32" s="16">
        <f t="shared" si="1"/>
        <v>0.7773862168070794</v>
      </c>
      <c r="M32" s="21">
        <f t="shared" si="3"/>
        <v>7478869</v>
      </c>
      <c r="N32" s="21">
        <f t="shared" si="4"/>
        <v>4667494.259999998</v>
      </c>
    </row>
    <row r="33" spans="2:14" ht="19.5" customHeight="1">
      <c r="B33" s="7" t="s">
        <v>21</v>
      </c>
      <c r="C33" s="10">
        <v>27272509</v>
      </c>
      <c r="D33" s="10">
        <v>28012705</v>
      </c>
      <c r="E33" s="25">
        <v>28012705</v>
      </c>
      <c r="F33" s="30">
        <v>25565547.259999998</v>
      </c>
      <c r="G33" s="10">
        <v>19926279</v>
      </c>
      <c r="H33" s="10">
        <v>18968922.330000006</v>
      </c>
      <c r="I33" s="10">
        <v>18791003</v>
      </c>
      <c r="J33" s="16">
        <f t="shared" si="2"/>
        <v>0.7113300554159264</v>
      </c>
      <c r="K33" s="16">
        <f t="shared" si="0"/>
        <v>0.677154253043396</v>
      </c>
      <c r="L33" s="16">
        <f t="shared" si="1"/>
        <v>0.6708028731962872</v>
      </c>
      <c r="M33" s="21">
        <f t="shared" si="3"/>
        <v>8086426</v>
      </c>
      <c r="N33" s="21">
        <f t="shared" si="4"/>
        <v>2447157.740000002</v>
      </c>
    </row>
    <row r="34" spans="2:14" ht="19.5" customHeight="1">
      <c r="B34" s="7" t="s">
        <v>22</v>
      </c>
      <c r="C34" s="10">
        <v>41294681</v>
      </c>
      <c r="D34" s="10">
        <v>43007235</v>
      </c>
      <c r="E34" s="25">
        <v>43007235</v>
      </c>
      <c r="F34" s="30">
        <v>31404654.5</v>
      </c>
      <c r="G34" s="10">
        <v>30793610</v>
      </c>
      <c r="H34" s="10">
        <v>30693064.849999994</v>
      </c>
      <c r="I34" s="10">
        <v>28741283</v>
      </c>
      <c r="J34" s="16">
        <f t="shared" si="2"/>
        <v>0.7160099922722305</v>
      </c>
      <c r="K34" s="16">
        <f t="shared" si="0"/>
        <v>0.7136721263294419</v>
      </c>
      <c r="L34" s="16">
        <f t="shared" si="1"/>
        <v>0.6682894866410268</v>
      </c>
      <c r="M34" s="21">
        <f t="shared" si="3"/>
        <v>12213625</v>
      </c>
      <c r="N34" s="21">
        <f t="shared" si="4"/>
        <v>11602580.5</v>
      </c>
    </row>
    <row r="35" spans="2:14" ht="19.5" customHeight="1">
      <c r="B35" s="7" t="s">
        <v>23</v>
      </c>
      <c r="C35" s="10">
        <v>61555245</v>
      </c>
      <c r="D35" s="10">
        <v>66526172</v>
      </c>
      <c r="E35" s="25">
        <v>66526172</v>
      </c>
      <c r="F35" s="30">
        <v>63205119.629999995</v>
      </c>
      <c r="G35" s="10">
        <v>51100198</v>
      </c>
      <c r="H35" s="10">
        <v>48979324.55000003</v>
      </c>
      <c r="I35" s="10">
        <v>48848210</v>
      </c>
      <c r="J35" s="16">
        <f t="shared" si="2"/>
        <v>0.7681217250858805</v>
      </c>
      <c r="K35" s="16">
        <f t="shared" si="0"/>
        <v>0.7362414381816532</v>
      </c>
      <c r="L35" s="16">
        <f t="shared" si="1"/>
        <v>0.7342705664772053</v>
      </c>
      <c r="M35" s="21">
        <f t="shared" si="3"/>
        <v>15425974</v>
      </c>
      <c r="N35" s="21">
        <f t="shared" si="4"/>
        <v>3321052.370000005</v>
      </c>
    </row>
    <row r="36" spans="2:14" ht="19.5" customHeight="1">
      <c r="B36" s="7" t="s">
        <v>24</v>
      </c>
      <c r="C36" s="10">
        <v>34810480</v>
      </c>
      <c r="D36" s="10">
        <v>40852869</v>
      </c>
      <c r="E36" s="25">
        <v>40852869</v>
      </c>
      <c r="F36" s="30">
        <v>34454620.370000005</v>
      </c>
      <c r="G36" s="10">
        <v>29474293</v>
      </c>
      <c r="H36" s="10">
        <v>29247063.570000008</v>
      </c>
      <c r="I36" s="10">
        <v>29014451</v>
      </c>
      <c r="J36" s="16">
        <f t="shared" si="2"/>
        <v>0.7214742494584652</v>
      </c>
      <c r="K36" s="16">
        <f t="shared" si="0"/>
        <v>0.7159121081557334</v>
      </c>
      <c r="L36" s="16">
        <f t="shared" si="1"/>
        <v>0.7102181978944979</v>
      </c>
      <c r="M36" s="21">
        <f t="shared" si="3"/>
        <v>11378576</v>
      </c>
      <c r="N36" s="21">
        <f t="shared" si="4"/>
        <v>6398248.629999995</v>
      </c>
    </row>
    <row r="37" spans="2:14" ht="19.5" customHeight="1">
      <c r="B37" s="7" t="s">
        <v>25</v>
      </c>
      <c r="C37" s="10">
        <v>15294710</v>
      </c>
      <c r="D37" s="10">
        <v>16033823</v>
      </c>
      <c r="E37" s="25">
        <v>16033823</v>
      </c>
      <c r="F37" s="30">
        <v>12290020.309999999</v>
      </c>
      <c r="G37" s="10">
        <v>11496334</v>
      </c>
      <c r="H37" s="10">
        <v>11366240.339999996</v>
      </c>
      <c r="I37" s="10">
        <v>11233843</v>
      </c>
      <c r="J37" s="16">
        <f t="shared" si="2"/>
        <v>0.7170051708815796</v>
      </c>
      <c r="K37" s="16">
        <f t="shared" si="0"/>
        <v>0.7088914689902711</v>
      </c>
      <c r="L37" s="16">
        <f t="shared" si="1"/>
        <v>0.7006340908216337</v>
      </c>
      <c r="M37" s="21">
        <f t="shared" si="3"/>
        <v>4537489</v>
      </c>
      <c r="N37" s="21">
        <f t="shared" si="4"/>
        <v>3743802.6900000013</v>
      </c>
    </row>
    <row r="38" spans="2:14" ht="19.5" customHeight="1">
      <c r="B38" s="7" t="s">
        <v>26</v>
      </c>
      <c r="C38" s="10">
        <v>43020878</v>
      </c>
      <c r="D38" s="10">
        <v>50057930</v>
      </c>
      <c r="E38" s="25">
        <v>50057930</v>
      </c>
      <c r="F38" s="30">
        <v>34003764.879999995</v>
      </c>
      <c r="G38" s="10">
        <v>33498432</v>
      </c>
      <c r="H38" s="10">
        <v>32794469.050000004</v>
      </c>
      <c r="I38" s="10">
        <v>32649827</v>
      </c>
      <c r="J38" s="16">
        <f>IF(ISERROR(+G38/E44)=TRUE,0,++G38/E44)</f>
        <v>1.1896789701685222</v>
      </c>
      <c r="K38" s="16">
        <f>IF(ISERROR(+H38/E44)=TRUE,0,++H38/E44)</f>
        <v>1.1646781009519336</v>
      </c>
      <c r="L38" s="16">
        <f>IF(ISERROR(+I38/E44)=TRUE,0,++I38/E44)</f>
        <v>1.1595412155870581</v>
      </c>
      <c r="M38" s="21">
        <f>IF(ISERROR(+E44-G38)=TRUE,0,++E44-G38)</f>
        <v>-5340893</v>
      </c>
      <c r="N38" s="21">
        <f>IF(ISERROR(+E44-F44)=TRUE,0,++E44-F44)</f>
        <v>2659614.1900000013</v>
      </c>
    </row>
    <row r="39" spans="2:14" ht="19.5" customHeight="1">
      <c r="B39" s="7" t="s">
        <v>27</v>
      </c>
      <c r="C39" s="10">
        <v>51916666</v>
      </c>
      <c r="D39" s="10">
        <v>46374810</v>
      </c>
      <c r="E39" s="39">
        <v>46374810</v>
      </c>
      <c r="F39" s="30">
        <v>32888234.65</v>
      </c>
      <c r="G39" s="10">
        <v>31989981</v>
      </c>
      <c r="H39" s="10">
        <v>31823933.729999986</v>
      </c>
      <c r="I39" s="10">
        <v>31102347</v>
      </c>
      <c r="J39" s="16">
        <f t="shared" si="2"/>
        <v>0.6898137372422658</v>
      </c>
      <c r="K39" s="16">
        <f t="shared" si="0"/>
        <v>0.6862331884486423</v>
      </c>
      <c r="L39" s="16">
        <f t="shared" si="1"/>
        <v>0.6706733030280879</v>
      </c>
      <c r="M39" s="21">
        <f t="shared" si="3"/>
        <v>14384829</v>
      </c>
      <c r="N39" s="21">
        <f t="shared" si="4"/>
        <v>13486575.350000001</v>
      </c>
    </row>
    <row r="40" spans="2:14" ht="19.5" customHeight="1">
      <c r="B40" s="7" t="s">
        <v>28</v>
      </c>
      <c r="C40" s="10">
        <v>58187319</v>
      </c>
      <c r="D40" s="10">
        <v>58532197</v>
      </c>
      <c r="E40" s="39">
        <v>58532197</v>
      </c>
      <c r="F40" s="30">
        <v>44515608.66</v>
      </c>
      <c r="G40" s="10">
        <v>38135804</v>
      </c>
      <c r="H40" s="10">
        <v>37467584.82999998</v>
      </c>
      <c r="I40" s="10">
        <v>37161291</v>
      </c>
      <c r="J40" s="16">
        <f t="shared" si="2"/>
        <v>0.6515354959254306</v>
      </c>
      <c r="K40" s="16">
        <f t="shared" si="0"/>
        <v>0.6401192292508683</v>
      </c>
      <c r="L40" s="16">
        <f t="shared" si="1"/>
        <v>0.6348863173545323</v>
      </c>
      <c r="M40" s="21">
        <f t="shared" si="3"/>
        <v>20396393</v>
      </c>
      <c r="N40" s="21">
        <f t="shared" si="4"/>
        <v>14016588.340000004</v>
      </c>
    </row>
    <row r="41" spans="2:14" ht="19.5" customHeight="1">
      <c r="B41" s="7" t="s">
        <v>29</v>
      </c>
      <c r="C41" s="10">
        <v>29605317</v>
      </c>
      <c r="D41" s="10">
        <v>35397837</v>
      </c>
      <c r="E41" s="25">
        <v>35397837</v>
      </c>
      <c r="F41" s="30">
        <v>33357317.22</v>
      </c>
      <c r="G41" s="10">
        <v>26050492</v>
      </c>
      <c r="H41" s="10">
        <v>25980981.210000005</v>
      </c>
      <c r="I41" s="10">
        <v>25900199</v>
      </c>
      <c r="J41" s="16">
        <f t="shared" si="2"/>
        <v>0.7359345713694314</v>
      </c>
      <c r="K41" s="16">
        <f t="shared" si="0"/>
        <v>0.733970869745516</v>
      </c>
      <c r="L41" s="16">
        <f t="shared" si="1"/>
        <v>0.7316887469706129</v>
      </c>
      <c r="M41" s="21">
        <f t="shared" si="3"/>
        <v>9347345</v>
      </c>
      <c r="N41" s="21">
        <f t="shared" si="4"/>
        <v>2040519.7800000012</v>
      </c>
    </row>
    <row r="42" spans="2:14" ht="19.5" customHeight="1">
      <c r="B42" s="7" t="s">
        <v>30</v>
      </c>
      <c r="C42" s="10">
        <v>41197184</v>
      </c>
      <c r="D42" s="10">
        <v>43719921</v>
      </c>
      <c r="E42" s="25">
        <v>43719921</v>
      </c>
      <c r="F42" s="30">
        <v>42012050.46</v>
      </c>
      <c r="G42" s="10">
        <v>32843463</v>
      </c>
      <c r="H42" s="10">
        <v>32819301.67</v>
      </c>
      <c r="I42" s="10">
        <v>32804353</v>
      </c>
      <c r="J42" s="16">
        <f t="shared" si="2"/>
        <v>0.7512242073813445</v>
      </c>
      <c r="K42" s="16">
        <f t="shared" si="0"/>
        <v>0.7506715684596045</v>
      </c>
      <c r="L42" s="16">
        <f t="shared" si="1"/>
        <v>0.7503296494977656</v>
      </c>
      <c r="M42" s="21">
        <f t="shared" si="3"/>
        <v>10876458</v>
      </c>
      <c r="N42" s="21">
        <f t="shared" si="4"/>
        <v>1707870.539999999</v>
      </c>
    </row>
    <row r="43" spans="2:14" ht="19.5" customHeight="1">
      <c r="B43" s="7" t="s">
        <v>31</v>
      </c>
      <c r="C43" s="10">
        <v>39941826</v>
      </c>
      <c r="D43" s="10">
        <v>42246309</v>
      </c>
      <c r="E43" s="25">
        <v>42246309</v>
      </c>
      <c r="F43" s="30">
        <v>40423575.33</v>
      </c>
      <c r="G43" s="10">
        <v>31400941</v>
      </c>
      <c r="H43" s="10">
        <v>31204795.96</v>
      </c>
      <c r="I43" s="10">
        <v>31195006</v>
      </c>
      <c r="J43" s="16">
        <f t="shared" si="2"/>
        <v>0.7432824723220199</v>
      </c>
      <c r="K43" s="16">
        <f t="shared" si="0"/>
        <v>0.7386395805607539</v>
      </c>
      <c r="L43" s="16">
        <f t="shared" si="1"/>
        <v>0.7384078452865551</v>
      </c>
      <c r="M43" s="21">
        <f t="shared" si="3"/>
        <v>10845368</v>
      </c>
      <c r="N43" s="21">
        <f t="shared" si="4"/>
        <v>1822733.6700000018</v>
      </c>
    </row>
    <row r="44" spans="2:14" ht="19.5" customHeight="1">
      <c r="B44" s="7" t="s">
        <v>32</v>
      </c>
      <c r="C44" s="10">
        <v>26010080</v>
      </c>
      <c r="D44" s="10">
        <v>28157539</v>
      </c>
      <c r="E44" s="25">
        <v>28157539</v>
      </c>
      <c r="F44" s="30">
        <v>25497924.81</v>
      </c>
      <c r="G44" s="10">
        <v>20691870</v>
      </c>
      <c r="H44" s="10">
        <v>20439416.759999998</v>
      </c>
      <c r="I44" s="10">
        <v>20061332</v>
      </c>
      <c r="J44" s="16">
        <f>IF(ISERROR(+G44/#REF!)=TRUE,0,++G44/#REF!)</f>
        <v>0</v>
      </c>
      <c r="K44" s="16">
        <f>IF(ISERROR(+H44/#REF!)=TRUE,0,++H44/#REF!)</f>
        <v>0</v>
      </c>
      <c r="L44" s="16">
        <f>IF(ISERROR(+I44/#REF!)=TRUE,0,++I44/#REF!)</f>
        <v>0</v>
      </c>
      <c r="M44" s="21">
        <f>IF(ISERROR(+#REF!-G44)=TRUE,0,++#REF!-G44)</f>
        <v>0</v>
      </c>
      <c r="N44" s="21">
        <f>IF(ISERROR(+#REF!-#REF!)=TRUE,0,++#REF!-#REF!)</f>
        <v>0</v>
      </c>
    </row>
    <row r="45" spans="2:14" ht="19.5" customHeight="1">
      <c r="B45" s="7" t="s">
        <v>33</v>
      </c>
      <c r="C45" s="10">
        <v>24494349</v>
      </c>
      <c r="D45" s="10">
        <v>27361057</v>
      </c>
      <c r="E45" s="25">
        <v>27361057</v>
      </c>
      <c r="F45" s="30">
        <v>23365955.330000002</v>
      </c>
      <c r="G45" s="10">
        <v>23302085</v>
      </c>
      <c r="H45" s="10">
        <v>22683993.1</v>
      </c>
      <c r="I45" s="10">
        <v>22649114</v>
      </c>
      <c r="J45" s="16">
        <f t="shared" si="2"/>
        <v>0.8516514913879241</v>
      </c>
      <c r="K45" s="16">
        <f t="shared" si="0"/>
        <v>0.8290612858998833</v>
      </c>
      <c r="L45" s="16">
        <f t="shared" si="1"/>
        <v>0.8277865142417561</v>
      </c>
      <c r="M45" s="21">
        <f t="shared" si="3"/>
        <v>4058972</v>
      </c>
      <c r="N45" s="21">
        <f t="shared" si="4"/>
        <v>3995101.669999998</v>
      </c>
    </row>
    <row r="46" spans="2:14" ht="19.5" customHeight="1">
      <c r="B46" s="7" t="s">
        <v>34</v>
      </c>
      <c r="C46" s="10">
        <v>61725921</v>
      </c>
      <c r="D46" s="10">
        <v>68459376</v>
      </c>
      <c r="E46" s="25">
        <v>68459376</v>
      </c>
      <c r="F46" s="30">
        <v>66011049.31</v>
      </c>
      <c r="G46" s="10">
        <v>51608413</v>
      </c>
      <c r="H46" s="10">
        <v>51526154.58000001</v>
      </c>
      <c r="I46" s="10">
        <v>50757769</v>
      </c>
      <c r="J46" s="16">
        <f t="shared" si="2"/>
        <v>0.7538545633252631</v>
      </c>
      <c r="K46" s="16">
        <f t="shared" si="0"/>
        <v>0.7526529978888503</v>
      </c>
      <c r="L46" s="16">
        <f t="shared" si="1"/>
        <v>0.7414290337674126</v>
      </c>
      <c r="M46" s="21">
        <f t="shared" si="3"/>
        <v>16850963</v>
      </c>
      <c r="N46" s="21">
        <f t="shared" si="4"/>
        <v>2448326.6899999976</v>
      </c>
    </row>
    <row r="47" spans="2:14" ht="19.5" customHeight="1">
      <c r="B47" s="7" t="s">
        <v>35</v>
      </c>
      <c r="C47" s="10">
        <v>92780786</v>
      </c>
      <c r="D47" s="10">
        <v>115406401</v>
      </c>
      <c r="E47" s="25">
        <v>115406401</v>
      </c>
      <c r="F47" s="30">
        <v>83768538.97999999</v>
      </c>
      <c r="G47" s="10">
        <v>61589260</v>
      </c>
      <c r="H47" s="10">
        <v>47739713.31</v>
      </c>
      <c r="I47" s="10">
        <v>45538731</v>
      </c>
      <c r="J47" s="16">
        <f t="shared" si="2"/>
        <v>0.5336728246122154</v>
      </c>
      <c r="K47" s="16">
        <f t="shared" si="0"/>
        <v>0.4136660782793149</v>
      </c>
      <c r="L47" s="16">
        <f t="shared" si="1"/>
        <v>0.3945944991387436</v>
      </c>
      <c r="M47" s="21">
        <f t="shared" si="3"/>
        <v>53817141</v>
      </c>
      <c r="N47" s="21">
        <f t="shared" si="4"/>
        <v>31637862.02000001</v>
      </c>
    </row>
    <row r="48" spans="2:14" ht="19.5" customHeight="1">
      <c r="B48" s="7" t="s">
        <v>36</v>
      </c>
      <c r="C48" s="10">
        <v>445814400</v>
      </c>
      <c r="D48" s="10">
        <v>401814400</v>
      </c>
      <c r="E48" s="25">
        <v>278231758</v>
      </c>
      <c r="F48" s="30">
        <v>242659317.49</v>
      </c>
      <c r="G48" s="10">
        <v>241175706</v>
      </c>
      <c r="H48" s="10">
        <v>215961716.74999994</v>
      </c>
      <c r="I48" s="10">
        <v>215265221</v>
      </c>
      <c r="J48" s="16">
        <f>IF(ISERROR(+G48/E48)=TRUE,0,++G48/E48)</f>
        <v>0.8668158794439275</v>
      </c>
      <c r="K48" s="16">
        <f>IF(ISERROR(+H48/E48)=TRUE,0,++H48/E48)</f>
        <v>0.7761936247047684</v>
      </c>
      <c r="L48" s="16">
        <f>IF(ISERROR(+I48/E48)=TRUE,0,++I48/E48)</f>
        <v>0.7736903312094229</v>
      </c>
      <c r="M48" s="21">
        <f>IF(ISERROR(+E48-G48)=TRUE,0,++E48-G48)</f>
        <v>37056052</v>
      </c>
      <c r="N48" s="21">
        <f>IF(ISERROR(+E48-F48)=TRUE,0,++E48-F48)</f>
        <v>35572440.50999999</v>
      </c>
    </row>
    <row r="49" spans="2:14" ht="19.5" customHeight="1">
      <c r="B49" s="8" t="s">
        <v>60</v>
      </c>
      <c r="C49" s="11">
        <v>0</v>
      </c>
      <c r="D49" s="11">
        <v>18526100</v>
      </c>
      <c r="E49" s="26">
        <v>18510100</v>
      </c>
      <c r="F49" s="31">
        <v>1714309.62</v>
      </c>
      <c r="G49" s="11">
        <v>2046761</v>
      </c>
      <c r="H49" s="11">
        <v>559595.8299999998</v>
      </c>
      <c r="I49" s="11">
        <v>510216</v>
      </c>
      <c r="J49" s="19">
        <f t="shared" si="2"/>
        <v>0.11057536155936488</v>
      </c>
      <c r="K49" s="19">
        <f t="shared" si="0"/>
        <v>0.030231918250036457</v>
      </c>
      <c r="L49" s="17">
        <f t="shared" si="1"/>
        <v>0.02756419468290285</v>
      </c>
      <c r="M49" s="22">
        <f t="shared" si="3"/>
        <v>16463339</v>
      </c>
      <c r="N49" s="22">
        <f t="shared" si="4"/>
        <v>16795790.38</v>
      </c>
    </row>
    <row r="50" spans="2:14" ht="23.25" customHeight="1">
      <c r="B50" s="13" t="s">
        <v>39</v>
      </c>
      <c r="C50" s="13">
        <f>SUM(C14:C49)</f>
        <v>3546767974</v>
      </c>
      <c r="D50" s="13">
        <f aca="true" t="shared" si="5" ref="D50:I50">SUM(D14:D49)</f>
        <v>3185636779</v>
      </c>
      <c r="E50" s="27">
        <f t="shared" si="5"/>
        <v>2952090605</v>
      </c>
      <c r="F50" s="27">
        <f t="shared" si="5"/>
        <v>2350834445.089999</v>
      </c>
      <c r="G50" s="13">
        <f t="shared" si="5"/>
        <v>1993505853</v>
      </c>
      <c r="H50" s="13">
        <f t="shared" si="5"/>
        <v>1888125753.58</v>
      </c>
      <c r="I50" s="13">
        <f t="shared" si="5"/>
        <v>1853104640</v>
      </c>
      <c r="J50" s="18">
        <f t="shared" si="2"/>
        <v>0.6752861343833991</v>
      </c>
      <c r="K50" s="18">
        <f t="shared" si="0"/>
        <v>0.6395893643582798</v>
      </c>
      <c r="L50" s="18">
        <f t="shared" si="1"/>
        <v>0.6277262076107586</v>
      </c>
      <c r="M50" s="23">
        <f>SUM(M14:M49)</f>
        <v>929218692</v>
      </c>
      <c r="N50" s="23">
        <f t="shared" si="4"/>
        <v>601256159.9100008</v>
      </c>
    </row>
    <row r="52" ht="15">
      <c r="B52" s="14" t="s">
        <v>62</v>
      </c>
    </row>
  </sheetData>
  <sheetProtection/>
  <mergeCells count="12">
    <mergeCell ref="M12:M13"/>
    <mergeCell ref="N12:N13"/>
    <mergeCell ref="B2:N6"/>
    <mergeCell ref="I12:I13"/>
    <mergeCell ref="C12:D12"/>
    <mergeCell ref="B12:B13"/>
    <mergeCell ref="F12:F13"/>
    <mergeCell ref="H12:H13"/>
    <mergeCell ref="J11:L11"/>
    <mergeCell ref="E12:E13"/>
    <mergeCell ref="J12:L12"/>
    <mergeCell ref="G12:G13"/>
  </mergeCells>
  <printOptions horizontalCentered="1"/>
  <pageMargins left="0.61" right="0.57" top="0.44" bottom="0.53" header="0.31496062992125984" footer="0.31496062992125984"/>
  <pageSetup fitToHeight="1" fitToWidth="1" horizontalDpi="600" verticalDpi="600" orientation="landscape" paperSize="9" r:id="rId2"/>
  <headerFoot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2"/>
  <sheetViews>
    <sheetView showGridLines="0" zoomScale="85" zoomScaleNormal="85" zoomScalePageLayoutView="0" workbookViewId="0" topLeftCell="A1">
      <selection activeCell="B7" sqref="B7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customWidth="1"/>
    <col min="14" max="14" width="15.00390625" style="1" customWidth="1"/>
    <col min="15" max="16384" width="11.421875" style="1" customWidth="1"/>
  </cols>
  <sheetData>
    <row r="1" ht="15"/>
    <row r="2" spans="2:14" ht="15" customHeight="1">
      <c r="B2" s="44" t="s">
        <v>61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ht="15.75">
      <c r="B8" s="2" t="s">
        <v>41</v>
      </c>
    </row>
    <row r="9" ht="15">
      <c r="B9" s="3" t="s">
        <v>2</v>
      </c>
    </row>
    <row r="11" spans="2:12" ht="15">
      <c r="B11" s="4"/>
      <c r="J11" s="48"/>
      <c r="K11" s="48"/>
      <c r="L11" s="48"/>
    </row>
    <row r="12" spans="2:14" s="5" customFormat="1" ht="15" customHeight="1">
      <c r="B12" s="46" t="s">
        <v>1</v>
      </c>
      <c r="C12" s="45" t="s">
        <v>0</v>
      </c>
      <c r="D12" s="45"/>
      <c r="E12" s="40" t="s">
        <v>44</v>
      </c>
      <c r="F12" s="40" t="s">
        <v>45</v>
      </c>
      <c r="G12" s="40" t="s">
        <v>63</v>
      </c>
      <c r="H12" s="40" t="s">
        <v>64</v>
      </c>
      <c r="I12" s="40" t="s">
        <v>65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19.5" customHeight="1">
      <c r="B14" s="6" t="s">
        <v>3</v>
      </c>
      <c r="C14" s="9">
        <v>40168098</v>
      </c>
      <c r="D14" s="9">
        <v>51168098</v>
      </c>
      <c r="E14" s="24">
        <v>44193098</v>
      </c>
      <c r="F14" s="24">
        <v>30749083.32</v>
      </c>
      <c r="G14" s="9">
        <v>28977141</v>
      </c>
      <c r="H14" s="9">
        <v>22970647.789999995</v>
      </c>
      <c r="I14" s="9">
        <v>19709431</v>
      </c>
      <c r="J14" s="15">
        <f>IF(ISERROR(+G14/E14)=TRUE,0,++G14/E14)</f>
        <v>0.6556938144503922</v>
      </c>
      <c r="K14" s="15">
        <f aca="true" t="shared" si="0" ref="K14:K50">IF(ISERROR(+H14/E14)=TRUE,0,++H14/E14)</f>
        <v>0.5197790793032884</v>
      </c>
      <c r="L14" s="15">
        <f aca="true" t="shared" si="1" ref="L14:L50">IF(ISERROR(+I14/E14)=TRUE,0,++I14/E14)</f>
        <v>0.44598437068159374</v>
      </c>
      <c r="M14" s="20">
        <f>IF(ISERROR(+E14-G14)=TRUE,0,++E14-G14)</f>
        <v>15215957</v>
      </c>
      <c r="N14" s="20">
        <f>IF(ISERROR(+E14-F14)=TRUE,0,++E14-F14)</f>
        <v>13444014.68</v>
      </c>
    </row>
    <row r="15" spans="2:14" ht="19.5" customHeight="1">
      <c r="B15" s="7" t="s">
        <v>4</v>
      </c>
      <c r="C15" s="10">
        <v>1347647</v>
      </c>
      <c r="D15" s="10">
        <v>3289914</v>
      </c>
      <c r="E15" s="25">
        <v>1647647</v>
      </c>
      <c r="F15" s="30">
        <v>1251450.21</v>
      </c>
      <c r="G15" s="10">
        <v>828918</v>
      </c>
      <c r="H15" s="10">
        <v>777924</v>
      </c>
      <c r="I15" s="10">
        <v>710650</v>
      </c>
      <c r="J15" s="16">
        <f aca="true" t="shared" si="2" ref="J15:J50">IF(ISERROR(+G15/E15)=TRUE,0,++G15/E15)</f>
        <v>0.5030919851157438</v>
      </c>
      <c r="K15" s="16">
        <f t="shared" si="0"/>
        <v>0.47214239457845036</v>
      </c>
      <c r="L15" s="16">
        <f t="shared" si="1"/>
        <v>0.43131204681585317</v>
      </c>
      <c r="M15" s="21">
        <f aca="true" t="shared" si="3" ref="M15:M49">IF(ISERROR(+E15-G15)=TRUE,0,++E15-G15)</f>
        <v>818729</v>
      </c>
      <c r="N15" s="21">
        <f aca="true" t="shared" si="4" ref="N15:N50">IF(ISERROR(+E15-F15)=TRUE,0,++E15-F15)</f>
        <v>396196.79000000004</v>
      </c>
    </row>
    <row r="16" spans="2:14" ht="19.5" customHeight="1">
      <c r="B16" s="7" t="s">
        <v>54</v>
      </c>
      <c r="C16" s="10">
        <v>7235866</v>
      </c>
      <c r="D16" s="10">
        <v>8060053</v>
      </c>
      <c r="E16" s="25">
        <v>7493053</v>
      </c>
      <c r="F16" s="30">
        <v>6325848.11</v>
      </c>
      <c r="G16" s="10">
        <v>5127904</v>
      </c>
      <c r="H16" s="10">
        <v>4958653.600000001</v>
      </c>
      <c r="I16" s="10">
        <v>4066327</v>
      </c>
      <c r="J16" s="16">
        <f t="shared" si="2"/>
        <v>0.6843544280282016</v>
      </c>
      <c r="K16" s="16">
        <f t="shared" si="0"/>
        <v>0.6617667858481717</v>
      </c>
      <c r="L16" s="16">
        <f t="shared" si="1"/>
        <v>0.5426795993568977</v>
      </c>
      <c r="M16" s="21">
        <f t="shared" si="3"/>
        <v>2365149</v>
      </c>
      <c r="N16" s="21">
        <f t="shared" si="4"/>
        <v>1167204.8899999997</v>
      </c>
    </row>
    <row r="17" spans="2:14" ht="19.5" customHeight="1">
      <c r="B17" s="7" t="s">
        <v>5</v>
      </c>
      <c r="C17" s="10">
        <v>21949285</v>
      </c>
      <c r="D17" s="10">
        <v>23521691</v>
      </c>
      <c r="E17" s="25">
        <v>22249285</v>
      </c>
      <c r="F17" s="30">
        <v>18478161.92</v>
      </c>
      <c r="G17" s="10">
        <v>13614621</v>
      </c>
      <c r="H17" s="10">
        <v>12199732.98</v>
      </c>
      <c r="I17" s="10">
        <v>11138581</v>
      </c>
      <c r="J17" s="16">
        <f t="shared" si="2"/>
        <v>0.61191274236453</v>
      </c>
      <c r="K17" s="16">
        <f t="shared" si="0"/>
        <v>0.5483202260207463</v>
      </c>
      <c r="L17" s="16">
        <f t="shared" si="1"/>
        <v>0.5006264695696963</v>
      </c>
      <c r="M17" s="21">
        <f t="shared" si="3"/>
        <v>8634664</v>
      </c>
      <c r="N17" s="21">
        <f t="shared" si="4"/>
        <v>3771123.079999998</v>
      </c>
    </row>
    <row r="18" spans="2:14" ht="19.5" customHeight="1">
      <c r="B18" s="7" t="s">
        <v>6</v>
      </c>
      <c r="C18" s="10">
        <v>3165844</v>
      </c>
      <c r="D18" s="10">
        <v>5008339</v>
      </c>
      <c r="E18" s="25">
        <v>3465844</v>
      </c>
      <c r="F18" s="30">
        <v>1706511.58</v>
      </c>
      <c r="G18" s="10">
        <v>1260572</v>
      </c>
      <c r="H18" s="10">
        <v>1249712.49</v>
      </c>
      <c r="I18" s="10">
        <v>1249112</v>
      </c>
      <c r="J18" s="16">
        <f t="shared" si="2"/>
        <v>0.36371285031871026</v>
      </c>
      <c r="K18" s="16">
        <f t="shared" si="0"/>
        <v>0.3605795558022808</v>
      </c>
      <c r="L18" s="16">
        <f t="shared" si="1"/>
        <v>0.3604062964172652</v>
      </c>
      <c r="M18" s="21">
        <f t="shared" si="3"/>
        <v>2205272</v>
      </c>
      <c r="N18" s="21">
        <f t="shared" si="4"/>
        <v>1759332.42</v>
      </c>
    </row>
    <row r="19" spans="2:14" ht="19.5" customHeight="1">
      <c r="B19" s="7" t="s">
        <v>7</v>
      </c>
      <c r="C19" s="10">
        <v>26570000</v>
      </c>
      <c r="D19" s="10">
        <v>28087063</v>
      </c>
      <c r="E19" s="25">
        <v>26870000</v>
      </c>
      <c r="F19" s="30">
        <v>23314901.09</v>
      </c>
      <c r="G19" s="10">
        <v>17827089</v>
      </c>
      <c r="H19" s="10">
        <v>17390731.330000002</v>
      </c>
      <c r="I19" s="10">
        <v>16369136</v>
      </c>
      <c r="J19" s="16">
        <f t="shared" si="2"/>
        <v>0.6634569780424265</v>
      </c>
      <c r="K19" s="16">
        <f t="shared" si="0"/>
        <v>0.647217392259025</v>
      </c>
      <c r="L19" s="16">
        <f t="shared" si="1"/>
        <v>0.6091974692966133</v>
      </c>
      <c r="M19" s="21">
        <f t="shared" si="3"/>
        <v>9042911</v>
      </c>
      <c r="N19" s="21">
        <f t="shared" si="4"/>
        <v>3555098.91</v>
      </c>
    </row>
    <row r="20" spans="2:14" ht="19.5" customHeight="1">
      <c r="B20" s="7" t="s">
        <v>8</v>
      </c>
      <c r="C20" s="10">
        <v>18732517</v>
      </c>
      <c r="D20" s="10">
        <v>20591164</v>
      </c>
      <c r="E20" s="25">
        <v>19032517</v>
      </c>
      <c r="F20" s="30">
        <v>15275378.65</v>
      </c>
      <c r="G20" s="10">
        <v>13186048</v>
      </c>
      <c r="H20" s="10">
        <v>11701270.549999999</v>
      </c>
      <c r="I20" s="10">
        <v>11506704</v>
      </c>
      <c r="J20" s="16">
        <f t="shared" si="2"/>
        <v>0.69281682501584</v>
      </c>
      <c r="K20" s="16">
        <f t="shared" si="0"/>
        <v>0.6148041559610848</v>
      </c>
      <c r="L20" s="16">
        <f t="shared" si="1"/>
        <v>0.6045813068234748</v>
      </c>
      <c r="M20" s="21">
        <f t="shared" si="3"/>
        <v>5846469</v>
      </c>
      <c r="N20" s="21">
        <f t="shared" si="4"/>
        <v>3757138.3499999996</v>
      </c>
    </row>
    <row r="21" spans="2:14" ht="19.5" customHeight="1">
      <c r="B21" s="7" t="s">
        <v>9</v>
      </c>
      <c r="C21" s="10">
        <v>6559174</v>
      </c>
      <c r="D21" s="10">
        <v>7893930</v>
      </c>
      <c r="E21" s="25">
        <v>6853641</v>
      </c>
      <c r="F21" s="30">
        <v>5580215</v>
      </c>
      <c r="G21" s="10">
        <v>5074029</v>
      </c>
      <c r="H21" s="10">
        <v>4829356.480000001</v>
      </c>
      <c r="I21" s="10">
        <v>4413289</v>
      </c>
      <c r="J21" s="16">
        <f t="shared" si="2"/>
        <v>0.7403406452132524</v>
      </c>
      <c r="K21" s="16">
        <f t="shared" si="0"/>
        <v>0.7046410046864143</v>
      </c>
      <c r="L21" s="16">
        <f t="shared" si="1"/>
        <v>0.643933494619867</v>
      </c>
      <c r="M21" s="21">
        <f t="shared" si="3"/>
        <v>1779612</v>
      </c>
      <c r="N21" s="21">
        <f t="shared" si="4"/>
        <v>1273426</v>
      </c>
    </row>
    <row r="22" spans="2:14" ht="19.5" customHeight="1">
      <c r="B22" s="7" t="s">
        <v>10</v>
      </c>
      <c r="C22" s="10">
        <v>16000000</v>
      </c>
      <c r="D22" s="10">
        <v>21966064</v>
      </c>
      <c r="E22" s="25">
        <v>21391394</v>
      </c>
      <c r="F22" s="30">
        <v>13749694.24</v>
      </c>
      <c r="G22" s="10">
        <v>12355400</v>
      </c>
      <c r="H22" s="10">
        <v>11237148.600000001</v>
      </c>
      <c r="I22" s="10">
        <v>10849022</v>
      </c>
      <c r="J22" s="16">
        <f t="shared" si="2"/>
        <v>0.5775874166966398</v>
      </c>
      <c r="K22" s="16">
        <f t="shared" si="0"/>
        <v>0.5253116557060284</v>
      </c>
      <c r="L22" s="16">
        <f t="shared" si="1"/>
        <v>0.5071676020739929</v>
      </c>
      <c r="M22" s="21">
        <f t="shared" si="3"/>
        <v>9035994</v>
      </c>
      <c r="N22" s="21">
        <f t="shared" si="4"/>
        <v>7641699.76</v>
      </c>
    </row>
    <row r="23" spans="2:14" ht="19.5" customHeight="1">
      <c r="B23" s="7" t="s">
        <v>11</v>
      </c>
      <c r="C23" s="10">
        <v>4202942</v>
      </c>
      <c r="D23" s="10">
        <v>6311488</v>
      </c>
      <c r="E23" s="25">
        <v>6311488</v>
      </c>
      <c r="F23" s="30">
        <v>4510289.0200000005</v>
      </c>
      <c r="G23" s="10">
        <v>3614320</v>
      </c>
      <c r="H23" s="10">
        <v>3283675.0800000005</v>
      </c>
      <c r="I23" s="10">
        <v>3230168</v>
      </c>
      <c r="J23" s="16">
        <f t="shared" si="2"/>
        <v>0.5726573511666345</v>
      </c>
      <c r="K23" s="16">
        <f t="shared" si="0"/>
        <v>0.5202695592544897</v>
      </c>
      <c r="L23" s="16">
        <f t="shared" si="1"/>
        <v>0.5117918310230488</v>
      </c>
      <c r="M23" s="21">
        <f t="shared" si="3"/>
        <v>2697168</v>
      </c>
      <c r="N23" s="21">
        <f t="shared" si="4"/>
        <v>1801198.9799999995</v>
      </c>
    </row>
    <row r="24" spans="2:14" ht="19.5" customHeight="1">
      <c r="B24" s="7" t="s">
        <v>12</v>
      </c>
      <c r="C24" s="10">
        <v>6750900</v>
      </c>
      <c r="D24" s="10">
        <v>7596574</v>
      </c>
      <c r="E24" s="25">
        <v>7050900</v>
      </c>
      <c r="F24" s="30">
        <v>3236678.98</v>
      </c>
      <c r="G24" s="10">
        <v>3218689</v>
      </c>
      <c r="H24" s="10">
        <v>2877535.1800000006</v>
      </c>
      <c r="I24" s="10">
        <v>2683312</v>
      </c>
      <c r="J24" s="16">
        <f t="shared" si="2"/>
        <v>0.45649335545816844</v>
      </c>
      <c r="K24" s="16">
        <f t="shared" si="0"/>
        <v>0.4081089194287255</v>
      </c>
      <c r="L24" s="16">
        <f t="shared" si="1"/>
        <v>0.38056304868881985</v>
      </c>
      <c r="M24" s="21">
        <f t="shared" si="3"/>
        <v>3832211</v>
      </c>
      <c r="N24" s="21">
        <f t="shared" si="4"/>
        <v>3814221.02</v>
      </c>
    </row>
    <row r="25" spans="2:14" ht="19.5" customHeight="1">
      <c r="B25" s="7" t="s">
        <v>13</v>
      </c>
      <c r="C25" s="10">
        <v>23908222</v>
      </c>
      <c r="D25" s="10">
        <v>26836105</v>
      </c>
      <c r="E25" s="25">
        <v>21208222</v>
      </c>
      <c r="F25" s="30">
        <v>14165354.52</v>
      </c>
      <c r="G25" s="10">
        <v>12601931</v>
      </c>
      <c r="H25" s="10">
        <v>12509018.08</v>
      </c>
      <c r="I25" s="10">
        <v>12017186</v>
      </c>
      <c r="J25" s="16">
        <f t="shared" si="2"/>
        <v>0.5942002587487061</v>
      </c>
      <c r="K25" s="16">
        <f t="shared" si="0"/>
        <v>0.5898192729216056</v>
      </c>
      <c r="L25" s="16">
        <f t="shared" si="1"/>
        <v>0.5666286405338458</v>
      </c>
      <c r="M25" s="21">
        <f t="shared" si="3"/>
        <v>8606291</v>
      </c>
      <c r="N25" s="21">
        <f t="shared" si="4"/>
        <v>7042867.48</v>
      </c>
    </row>
    <row r="26" spans="2:14" ht="19.5" customHeight="1">
      <c r="B26" s="7" t="s">
        <v>14</v>
      </c>
      <c r="C26" s="10">
        <v>4064708</v>
      </c>
      <c r="D26" s="10">
        <v>5660169</v>
      </c>
      <c r="E26" s="25">
        <v>4394708</v>
      </c>
      <c r="F26" s="30">
        <v>2658341.1399999997</v>
      </c>
      <c r="G26" s="10">
        <v>2292151</v>
      </c>
      <c r="H26" s="10">
        <v>1701671.21</v>
      </c>
      <c r="I26" s="10">
        <v>1574138</v>
      </c>
      <c r="J26" s="16">
        <f t="shared" si="2"/>
        <v>0.5215707164161988</v>
      </c>
      <c r="K26" s="16">
        <f t="shared" si="0"/>
        <v>0.3872091638397818</v>
      </c>
      <c r="L26" s="16">
        <f t="shared" si="1"/>
        <v>0.358189440572616</v>
      </c>
      <c r="M26" s="21">
        <f t="shared" si="3"/>
        <v>2102557</v>
      </c>
      <c r="N26" s="21">
        <f t="shared" si="4"/>
        <v>1736366.8600000003</v>
      </c>
    </row>
    <row r="27" spans="2:14" ht="19.5" customHeight="1">
      <c r="B27" s="7" t="s">
        <v>15</v>
      </c>
      <c r="C27" s="10">
        <v>11627400</v>
      </c>
      <c r="D27" s="10">
        <v>14778847</v>
      </c>
      <c r="E27" s="25">
        <v>11927400</v>
      </c>
      <c r="F27" s="30">
        <v>11409449.18</v>
      </c>
      <c r="G27" s="10">
        <v>5597880</v>
      </c>
      <c r="H27" s="10">
        <v>5579560.78</v>
      </c>
      <c r="I27" s="10">
        <v>4603108</v>
      </c>
      <c r="J27" s="16">
        <f t="shared" si="2"/>
        <v>0.4693294431309422</v>
      </c>
      <c r="K27" s="16">
        <f t="shared" si="0"/>
        <v>0.4677935493066385</v>
      </c>
      <c r="L27" s="16">
        <f t="shared" si="1"/>
        <v>0.3859271928500763</v>
      </c>
      <c r="M27" s="21">
        <f t="shared" si="3"/>
        <v>6329520</v>
      </c>
      <c r="N27" s="21">
        <f t="shared" si="4"/>
        <v>517950.8200000003</v>
      </c>
    </row>
    <row r="28" spans="2:14" ht="19.5" customHeight="1">
      <c r="B28" s="7" t="s">
        <v>16</v>
      </c>
      <c r="C28" s="10">
        <v>6246148</v>
      </c>
      <c r="D28" s="10">
        <v>8965991</v>
      </c>
      <c r="E28" s="25">
        <v>8965991</v>
      </c>
      <c r="F28" s="30">
        <v>5967144.53</v>
      </c>
      <c r="G28" s="10">
        <v>4442183</v>
      </c>
      <c r="H28" s="10">
        <v>3584186.0100000007</v>
      </c>
      <c r="I28" s="10">
        <v>2903722</v>
      </c>
      <c r="J28" s="16">
        <f t="shared" si="2"/>
        <v>0.49544807707257343</v>
      </c>
      <c r="K28" s="16">
        <f t="shared" si="0"/>
        <v>0.39975346952723917</v>
      </c>
      <c r="L28" s="16">
        <f t="shared" si="1"/>
        <v>0.32385957112827796</v>
      </c>
      <c r="M28" s="21">
        <f t="shared" si="3"/>
        <v>4523808</v>
      </c>
      <c r="N28" s="21">
        <f t="shared" si="4"/>
        <v>2998846.4699999997</v>
      </c>
    </row>
    <row r="29" spans="2:14" ht="19.5" customHeight="1">
      <c r="B29" s="7" t="s">
        <v>17</v>
      </c>
      <c r="C29" s="10">
        <v>45163052</v>
      </c>
      <c r="D29" s="10">
        <v>52465448</v>
      </c>
      <c r="E29" s="25">
        <v>41331659</v>
      </c>
      <c r="F29" s="30">
        <v>27375823.5</v>
      </c>
      <c r="G29" s="10">
        <v>22826503</v>
      </c>
      <c r="H29" s="10">
        <v>19439265.12</v>
      </c>
      <c r="I29" s="10">
        <v>18738616</v>
      </c>
      <c r="J29" s="16">
        <f t="shared" si="2"/>
        <v>0.5522764764898501</v>
      </c>
      <c r="K29" s="16">
        <f t="shared" si="0"/>
        <v>0.47032385319931147</v>
      </c>
      <c r="L29" s="16">
        <f t="shared" si="1"/>
        <v>0.4533719781245655</v>
      </c>
      <c r="M29" s="21">
        <f t="shared" si="3"/>
        <v>18505156</v>
      </c>
      <c r="N29" s="21">
        <f t="shared" si="4"/>
        <v>13955835.5</v>
      </c>
    </row>
    <row r="30" spans="2:14" ht="19.5" customHeight="1">
      <c r="B30" s="7" t="s">
        <v>18</v>
      </c>
      <c r="C30" s="10">
        <v>18523292</v>
      </c>
      <c r="D30" s="10">
        <v>19255042</v>
      </c>
      <c r="E30" s="25">
        <v>17864792</v>
      </c>
      <c r="F30" s="30">
        <v>9718028.89</v>
      </c>
      <c r="G30" s="10">
        <v>9721948</v>
      </c>
      <c r="H30" s="10">
        <v>8740622.379999997</v>
      </c>
      <c r="I30" s="10">
        <v>8729484</v>
      </c>
      <c r="J30" s="16">
        <f t="shared" si="2"/>
        <v>0.5441959805633337</v>
      </c>
      <c r="K30" s="16">
        <f t="shared" si="0"/>
        <v>0.4892652755207</v>
      </c>
      <c r="L30" s="16">
        <f t="shared" si="1"/>
        <v>0.48864179331055185</v>
      </c>
      <c r="M30" s="21">
        <f t="shared" si="3"/>
        <v>8142844</v>
      </c>
      <c r="N30" s="21">
        <f t="shared" si="4"/>
        <v>8146763.109999999</v>
      </c>
    </row>
    <row r="31" spans="2:14" ht="19.5" customHeight="1">
      <c r="B31" s="7" t="s">
        <v>19</v>
      </c>
      <c r="C31" s="10">
        <v>8408257</v>
      </c>
      <c r="D31" s="10">
        <v>8935190</v>
      </c>
      <c r="E31" s="25">
        <v>8677265</v>
      </c>
      <c r="F31" s="30">
        <v>6469411.93</v>
      </c>
      <c r="G31" s="10">
        <v>5692067</v>
      </c>
      <c r="H31" s="10">
        <v>5118660.060000001</v>
      </c>
      <c r="I31" s="10">
        <v>4990380</v>
      </c>
      <c r="J31" s="16">
        <f t="shared" si="2"/>
        <v>0.6559747800718314</v>
      </c>
      <c r="K31" s="16">
        <f t="shared" si="0"/>
        <v>0.5898932509264153</v>
      </c>
      <c r="L31" s="16">
        <f t="shared" si="1"/>
        <v>0.5751097840160465</v>
      </c>
      <c r="M31" s="21">
        <f t="shared" si="3"/>
        <v>2985198</v>
      </c>
      <c r="N31" s="21">
        <f t="shared" si="4"/>
        <v>2207853.0700000003</v>
      </c>
    </row>
    <row r="32" spans="2:14" ht="19.5" customHeight="1">
      <c r="B32" s="7" t="s">
        <v>20</v>
      </c>
      <c r="C32" s="10">
        <v>9559078</v>
      </c>
      <c r="D32" s="10">
        <v>10886835</v>
      </c>
      <c r="E32" s="25">
        <v>9859078</v>
      </c>
      <c r="F32" s="30">
        <v>6084111.81</v>
      </c>
      <c r="G32" s="10">
        <v>5040836</v>
      </c>
      <c r="H32" s="10">
        <v>4306618.369999999</v>
      </c>
      <c r="I32" s="10">
        <v>3874561</v>
      </c>
      <c r="J32" s="16">
        <f t="shared" si="2"/>
        <v>0.511288783799053</v>
      </c>
      <c r="K32" s="16">
        <f t="shared" si="0"/>
        <v>0.4368175573821405</v>
      </c>
      <c r="L32" s="16">
        <f t="shared" si="1"/>
        <v>0.3929942536208761</v>
      </c>
      <c r="M32" s="21">
        <f t="shared" si="3"/>
        <v>4818242</v>
      </c>
      <c r="N32" s="21">
        <f t="shared" si="4"/>
        <v>3774966.1900000004</v>
      </c>
    </row>
    <row r="33" spans="2:14" ht="19.5" customHeight="1">
      <c r="B33" s="7" t="s">
        <v>21</v>
      </c>
      <c r="C33" s="10">
        <v>3385086</v>
      </c>
      <c r="D33" s="10">
        <v>4398568</v>
      </c>
      <c r="E33" s="25">
        <v>4104414</v>
      </c>
      <c r="F33" s="30">
        <v>3714493.94</v>
      </c>
      <c r="G33" s="10">
        <v>2282649</v>
      </c>
      <c r="H33" s="10">
        <v>2125868.7500000005</v>
      </c>
      <c r="I33" s="10">
        <v>2081557</v>
      </c>
      <c r="J33" s="16">
        <f t="shared" si="2"/>
        <v>0.5561449210532856</v>
      </c>
      <c r="K33" s="16">
        <f t="shared" si="0"/>
        <v>0.5179469590543255</v>
      </c>
      <c r="L33" s="16">
        <f t="shared" si="1"/>
        <v>0.5071508380977162</v>
      </c>
      <c r="M33" s="21">
        <f t="shared" si="3"/>
        <v>1821765</v>
      </c>
      <c r="N33" s="21">
        <f t="shared" si="4"/>
        <v>389920.06000000006</v>
      </c>
    </row>
    <row r="34" spans="2:14" ht="19.5" customHeight="1">
      <c r="B34" s="7" t="s">
        <v>22</v>
      </c>
      <c r="C34" s="10">
        <v>3000000</v>
      </c>
      <c r="D34" s="10">
        <v>4687587</v>
      </c>
      <c r="E34" s="25">
        <v>3323000</v>
      </c>
      <c r="F34" s="30">
        <v>2449624.74</v>
      </c>
      <c r="G34" s="10">
        <v>2033512</v>
      </c>
      <c r="H34" s="10">
        <v>1883818.27</v>
      </c>
      <c r="I34" s="10">
        <v>1769098</v>
      </c>
      <c r="J34" s="16">
        <f t="shared" si="2"/>
        <v>0.6119506470057178</v>
      </c>
      <c r="K34" s="16">
        <f t="shared" si="0"/>
        <v>0.5669028799277761</v>
      </c>
      <c r="L34" s="16">
        <f t="shared" si="1"/>
        <v>0.5323797773096599</v>
      </c>
      <c r="M34" s="21">
        <f t="shared" si="3"/>
        <v>1289488</v>
      </c>
      <c r="N34" s="21">
        <f t="shared" si="4"/>
        <v>873375.2599999998</v>
      </c>
    </row>
    <row r="35" spans="2:14" ht="19.5" customHeight="1">
      <c r="B35" s="7" t="s">
        <v>23</v>
      </c>
      <c r="C35" s="10">
        <v>8426605</v>
      </c>
      <c r="D35" s="10">
        <v>8684341</v>
      </c>
      <c r="E35" s="25">
        <v>8540676</v>
      </c>
      <c r="F35" s="30">
        <v>8001899.04</v>
      </c>
      <c r="G35" s="10">
        <v>5664800</v>
      </c>
      <c r="H35" s="10">
        <v>4782068.09</v>
      </c>
      <c r="I35" s="10">
        <v>4523223</v>
      </c>
      <c r="J35" s="16">
        <f t="shared" si="2"/>
        <v>0.6632730242898806</v>
      </c>
      <c r="K35" s="16">
        <f t="shared" si="0"/>
        <v>0.559916813376365</v>
      </c>
      <c r="L35" s="16">
        <f t="shared" si="1"/>
        <v>0.5296094829027586</v>
      </c>
      <c r="M35" s="21">
        <f t="shared" si="3"/>
        <v>2875876</v>
      </c>
      <c r="N35" s="21">
        <f t="shared" si="4"/>
        <v>538776.96</v>
      </c>
    </row>
    <row r="36" spans="2:14" ht="19.5" customHeight="1">
      <c r="B36" s="7" t="s">
        <v>24</v>
      </c>
      <c r="C36" s="10">
        <v>5931765</v>
      </c>
      <c r="D36" s="10">
        <v>6326700</v>
      </c>
      <c r="E36" s="25">
        <v>6223340</v>
      </c>
      <c r="F36" s="30">
        <v>4263810.54</v>
      </c>
      <c r="G36" s="10">
        <v>2830128</v>
      </c>
      <c r="H36" s="10">
        <v>2706809.1699999995</v>
      </c>
      <c r="I36" s="10">
        <v>2588879</v>
      </c>
      <c r="J36" s="16">
        <f t="shared" si="2"/>
        <v>0.4547603055593942</v>
      </c>
      <c r="K36" s="16">
        <f t="shared" si="0"/>
        <v>0.43494476760067735</v>
      </c>
      <c r="L36" s="16">
        <f t="shared" si="1"/>
        <v>0.4159951087358235</v>
      </c>
      <c r="M36" s="21">
        <f t="shared" si="3"/>
        <v>3393212</v>
      </c>
      <c r="N36" s="21">
        <f t="shared" si="4"/>
        <v>1959529.46</v>
      </c>
    </row>
    <row r="37" spans="2:14" ht="19.5" customHeight="1">
      <c r="B37" s="7" t="s">
        <v>25</v>
      </c>
      <c r="C37" s="10">
        <v>2776591</v>
      </c>
      <c r="D37" s="10">
        <v>3209792</v>
      </c>
      <c r="E37" s="25">
        <v>3076591</v>
      </c>
      <c r="F37" s="30">
        <v>1876509.75</v>
      </c>
      <c r="G37" s="10">
        <v>1779537</v>
      </c>
      <c r="H37" s="10">
        <v>1755249.06</v>
      </c>
      <c r="I37" s="10">
        <v>1716305</v>
      </c>
      <c r="J37" s="16">
        <f t="shared" si="2"/>
        <v>0.5784119501097156</v>
      </c>
      <c r="K37" s="16">
        <f t="shared" si="0"/>
        <v>0.5705175176030873</v>
      </c>
      <c r="L37" s="16">
        <f t="shared" si="1"/>
        <v>0.5578593319684026</v>
      </c>
      <c r="M37" s="21">
        <f t="shared" si="3"/>
        <v>1297054</v>
      </c>
      <c r="N37" s="21">
        <f t="shared" si="4"/>
        <v>1200081.25</v>
      </c>
    </row>
    <row r="38" spans="2:14" ht="19.5" customHeight="1">
      <c r="B38" s="7" t="s">
        <v>26</v>
      </c>
      <c r="C38" s="10">
        <v>2478658</v>
      </c>
      <c r="D38" s="10">
        <v>2916286</v>
      </c>
      <c r="E38" s="25">
        <v>2774831</v>
      </c>
      <c r="F38" s="30">
        <v>1285105.11</v>
      </c>
      <c r="G38" s="10">
        <v>1010068</v>
      </c>
      <c r="H38" s="10">
        <v>1031141.8500000001</v>
      </c>
      <c r="I38" s="10">
        <v>904862</v>
      </c>
      <c r="J38" s="16">
        <f t="shared" si="2"/>
        <v>0.36401063704420195</v>
      </c>
      <c r="K38" s="16">
        <f t="shared" si="0"/>
        <v>0.37160527974496466</v>
      </c>
      <c r="L38" s="16">
        <f t="shared" si="1"/>
        <v>0.3260962559521643</v>
      </c>
      <c r="M38" s="21">
        <f t="shared" si="3"/>
        <v>1764763</v>
      </c>
      <c r="N38" s="21">
        <f t="shared" si="4"/>
        <v>1489725.89</v>
      </c>
    </row>
    <row r="39" spans="2:14" ht="19.5" customHeight="1">
      <c r="B39" s="7" t="s">
        <v>27</v>
      </c>
      <c r="C39" s="10">
        <v>2652582</v>
      </c>
      <c r="D39" s="10">
        <v>3228251</v>
      </c>
      <c r="E39" s="25">
        <v>2952582</v>
      </c>
      <c r="F39" s="30">
        <v>1094358.82</v>
      </c>
      <c r="G39" s="10">
        <v>1093219</v>
      </c>
      <c r="H39" s="10">
        <v>1065146.67</v>
      </c>
      <c r="I39" s="10">
        <v>1055624</v>
      </c>
      <c r="J39" s="16">
        <f t="shared" si="2"/>
        <v>0.37025864141961173</v>
      </c>
      <c r="K39" s="16">
        <f t="shared" si="0"/>
        <v>0.36075091902612694</v>
      </c>
      <c r="L39" s="16">
        <f t="shared" si="1"/>
        <v>0.3575257181680306</v>
      </c>
      <c r="M39" s="21">
        <f t="shared" si="3"/>
        <v>1859363</v>
      </c>
      <c r="N39" s="21">
        <f t="shared" si="4"/>
        <v>1858223.18</v>
      </c>
    </row>
    <row r="40" spans="2:14" ht="19.5" customHeight="1">
      <c r="B40" s="7" t="s">
        <v>28</v>
      </c>
      <c r="C40" s="10">
        <v>2561468</v>
      </c>
      <c r="D40" s="10">
        <v>2618246</v>
      </c>
      <c r="E40" s="25">
        <v>2614246</v>
      </c>
      <c r="F40" s="30">
        <v>1359880.96</v>
      </c>
      <c r="G40" s="10">
        <v>1148719</v>
      </c>
      <c r="H40" s="10">
        <v>1120824.16</v>
      </c>
      <c r="I40" s="10">
        <v>1113673</v>
      </c>
      <c r="J40" s="16">
        <f t="shared" si="2"/>
        <v>0.43940738553296055</v>
      </c>
      <c r="K40" s="16">
        <f t="shared" si="0"/>
        <v>0.4287370660603478</v>
      </c>
      <c r="L40" s="16">
        <f t="shared" si="1"/>
        <v>0.42600160811186094</v>
      </c>
      <c r="M40" s="21">
        <f t="shared" si="3"/>
        <v>1465527</v>
      </c>
      <c r="N40" s="21">
        <f t="shared" si="4"/>
        <v>1254365.04</v>
      </c>
    </row>
    <row r="41" spans="2:14" ht="19.5" customHeight="1">
      <c r="B41" s="7" t="s">
        <v>29</v>
      </c>
      <c r="C41" s="10">
        <v>2282828</v>
      </c>
      <c r="D41" s="10">
        <v>2599462</v>
      </c>
      <c r="E41" s="25">
        <v>2599462</v>
      </c>
      <c r="F41" s="30">
        <v>1828753.73</v>
      </c>
      <c r="G41" s="10">
        <v>1429353</v>
      </c>
      <c r="H41" s="10">
        <v>1413513.269999999</v>
      </c>
      <c r="I41" s="10">
        <v>1413513</v>
      </c>
      <c r="J41" s="16">
        <f t="shared" si="2"/>
        <v>0.5498649335901045</v>
      </c>
      <c r="K41" s="16">
        <f t="shared" si="0"/>
        <v>0.5437714688654802</v>
      </c>
      <c r="L41" s="16">
        <f t="shared" si="1"/>
        <v>0.5437713649978342</v>
      </c>
      <c r="M41" s="21">
        <f t="shared" si="3"/>
        <v>1170109</v>
      </c>
      <c r="N41" s="21">
        <f t="shared" si="4"/>
        <v>770708.27</v>
      </c>
    </row>
    <row r="42" spans="2:14" ht="19.5" customHeight="1">
      <c r="B42" s="7" t="s">
        <v>30</v>
      </c>
      <c r="C42" s="10">
        <v>3349599</v>
      </c>
      <c r="D42" s="10">
        <v>3361145</v>
      </c>
      <c r="E42" s="25">
        <v>3361145</v>
      </c>
      <c r="F42" s="30">
        <v>2859702.2</v>
      </c>
      <c r="G42" s="10">
        <v>2059244</v>
      </c>
      <c r="H42" s="10">
        <v>2055361.89</v>
      </c>
      <c r="I42" s="10">
        <v>2002882</v>
      </c>
      <c r="J42" s="16">
        <f t="shared" si="2"/>
        <v>0.6126614591158668</v>
      </c>
      <c r="K42" s="16">
        <f t="shared" si="0"/>
        <v>0.6115064628273995</v>
      </c>
      <c r="L42" s="16">
        <f t="shared" si="1"/>
        <v>0.595892768684481</v>
      </c>
      <c r="M42" s="21">
        <f t="shared" si="3"/>
        <v>1301901</v>
      </c>
      <c r="N42" s="21">
        <f t="shared" si="4"/>
        <v>501442.7999999998</v>
      </c>
    </row>
    <row r="43" spans="2:14" ht="19.5" customHeight="1">
      <c r="B43" s="7" t="s">
        <v>31</v>
      </c>
      <c r="C43" s="10">
        <v>2992486</v>
      </c>
      <c r="D43" s="10">
        <v>3381995</v>
      </c>
      <c r="E43" s="25">
        <v>3381995</v>
      </c>
      <c r="F43" s="30">
        <v>1769193.2</v>
      </c>
      <c r="G43" s="10">
        <v>1412967</v>
      </c>
      <c r="H43" s="10">
        <v>1279919.6199999996</v>
      </c>
      <c r="I43" s="10">
        <v>1279320</v>
      </c>
      <c r="J43" s="16">
        <f t="shared" si="2"/>
        <v>0.4177909784018013</v>
      </c>
      <c r="K43" s="16">
        <f t="shared" si="0"/>
        <v>0.3784510680825961</v>
      </c>
      <c r="L43" s="16">
        <f t="shared" si="1"/>
        <v>0.37827377036335064</v>
      </c>
      <c r="M43" s="21">
        <f t="shared" si="3"/>
        <v>1969028</v>
      </c>
      <c r="N43" s="21">
        <f t="shared" si="4"/>
        <v>1612801.8</v>
      </c>
    </row>
    <row r="44" spans="2:14" ht="19.5" customHeight="1">
      <c r="B44" s="7" t="s">
        <v>32</v>
      </c>
      <c r="C44" s="10">
        <v>5976690</v>
      </c>
      <c r="D44" s="10">
        <v>7235148</v>
      </c>
      <c r="E44" s="25">
        <v>5976690</v>
      </c>
      <c r="F44" s="30">
        <v>5334634.04</v>
      </c>
      <c r="G44" s="10">
        <v>4099578</v>
      </c>
      <c r="H44" s="10">
        <v>4101588.66</v>
      </c>
      <c r="I44" s="10">
        <v>3739448</v>
      </c>
      <c r="J44" s="16">
        <f t="shared" si="2"/>
        <v>0.6859278296180662</v>
      </c>
      <c r="K44" s="16">
        <f t="shared" si="0"/>
        <v>0.6862642465980334</v>
      </c>
      <c r="L44" s="16">
        <f t="shared" si="1"/>
        <v>0.6256720693226518</v>
      </c>
      <c r="M44" s="21">
        <f t="shared" si="3"/>
        <v>1877112</v>
      </c>
      <c r="N44" s="21">
        <f t="shared" si="4"/>
        <v>642055.96</v>
      </c>
    </row>
    <row r="45" spans="2:14" ht="19.5" customHeight="1">
      <c r="B45" s="7" t="s">
        <v>33</v>
      </c>
      <c r="C45" s="10">
        <v>5597654</v>
      </c>
      <c r="D45" s="10">
        <v>7215106</v>
      </c>
      <c r="E45" s="25">
        <v>5597654</v>
      </c>
      <c r="F45" s="30">
        <v>3922187.58</v>
      </c>
      <c r="G45" s="10">
        <v>3465033</v>
      </c>
      <c r="H45" s="10">
        <v>3253592.4299999997</v>
      </c>
      <c r="I45" s="10">
        <v>3030538</v>
      </c>
      <c r="J45" s="16">
        <f t="shared" si="2"/>
        <v>0.6190152160172815</v>
      </c>
      <c r="K45" s="16">
        <f t="shared" si="0"/>
        <v>0.5812421471566481</v>
      </c>
      <c r="L45" s="16">
        <f t="shared" si="1"/>
        <v>0.5413943055430007</v>
      </c>
      <c r="M45" s="21">
        <f t="shared" si="3"/>
        <v>2132621</v>
      </c>
      <c r="N45" s="21">
        <f t="shared" si="4"/>
        <v>1675466.42</v>
      </c>
    </row>
    <row r="46" spans="2:14" ht="19.5" customHeight="1">
      <c r="B46" s="7" t="s">
        <v>34</v>
      </c>
      <c r="C46" s="10">
        <v>3783213</v>
      </c>
      <c r="D46" s="10">
        <v>4555251</v>
      </c>
      <c r="E46" s="25">
        <v>3742361</v>
      </c>
      <c r="F46" s="30">
        <v>2439091.61</v>
      </c>
      <c r="G46" s="10">
        <v>2397506</v>
      </c>
      <c r="H46" s="10">
        <v>2350556.87</v>
      </c>
      <c r="I46" s="10">
        <v>2228650</v>
      </c>
      <c r="J46" s="16">
        <f t="shared" si="2"/>
        <v>0.6406399596404516</v>
      </c>
      <c r="K46" s="16">
        <f t="shared" si="0"/>
        <v>0.6280946359798</v>
      </c>
      <c r="L46" s="16">
        <f t="shared" si="1"/>
        <v>0.5955197801601716</v>
      </c>
      <c r="M46" s="21">
        <f t="shared" si="3"/>
        <v>1344855</v>
      </c>
      <c r="N46" s="21">
        <f t="shared" si="4"/>
        <v>1303269.3900000001</v>
      </c>
    </row>
    <row r="47" spans="2:14" ht="19.5" customHeight="1">
      <c r="B47" s="7" t="s">
        <v>35</v>
      </c>
      <c r="C47" s="10">
        <v>60842</v>
      </c>
      <c r="D47" s="10">
        <v>3075895</v>
      </c>
      <c r="E47" s="25">
        <v>2374842</v>
      </c>
      <c r="F47" s="30">
        <v>2084644.21</v>
      </c>
      <c r="G47" s="10">
        <v>1975215</v>
      </c>
      <c r="H47" s="10">
        <v>1752167.9099999997</v>
      </c>
      <c r="I47" s="10">
        <v>1671769</v>
      </c>
      <c r="J47" s="16">
        <f t="shared" si="2"/>
        <v>0.8317248052712559</v>
      </c>
      <c r="K47" s="16">
        <f t="shared" si="0"/>
        <v>0.7378039928551035</v>
      </c>
      <c r="L47" s="16">
        <f t="shared" si="1"/>
        <v>0.7039495680133668</v>
      </c>
      <c r="M47" s="21">
        <f t="shared" si="3"/>
        <v>399627</v>
      </c>
      <c r="N47" s="21">
        <f t="shared" si="4"/>
        <v>290197.79000000004</v>
      </c>
    </row>
    <row r="48" spans="2:14" ht="19.5" customHeight="1">
      <c r="B48" s="7" t="s">
        <v>36</v>
      </c>
      <c r="C48" s="10">
        <v>100000</v>
      </c>
      <c r="D48" s="10">
        <v>1620745</v>
      </c>
      <c r="E48" s="25">
        <v>100000</v>
      </c>
      <c r="F48" s="30">
        <v>3386.71</v>
      </c>
      <c r="G48" s="10">
        <v>3387</v>
      </c>
      <c r="H48" s="10">
        <v>3386.7099999999996</v>
      </c>
      <c r="I48" s="10">
        <v>3387</v>
      </c>
      <c r="J48" s="16">
        <f>IF(ISERROR(+G48/E48)=TRUE,0,++G48/E48)</f>
        <v>0.03387</v>
      </c>
      <c r="K48" s="16">
        <f>IF(ISERROR(+H48/E48)=TRUE,0,++H48/E48)</f>
        <v>0.0338671</v>
      </c>
      <c r="L48" s="16">
        <f>IF(ISERROR(+I48/E48)=TRUE,0,++I48/E48)</f>
        <v>0.03387</v>
      </c>
      <c r="M48" s="21">
        <f>IF(ISERROR(+E48-G48)=TRUE,0,++E48-G48)</f>
        <v>96613</v>
      </c>
      <c r="N48" s="21">
        <f>IF(ISERROR(+E48-F48)=TRUE,0,++E48-F48)</f>
        <v>96613.29</v>
      </c>
    </row>
    <row r="49" spans="2:14" ht="19.5" customHeight="1">
      <c r="B49" s="8" t="s">
        <v>60</v>
      </c>
      <c r="C49" s="11">
        <v>0</v>
      </c>
      <c r="D49" s="11">
        <v>0</v>
      </c>
      <c r="E49" s="26">
        <v>0</v>
      </c>
      <c r="F49" s="31">
        <v>0</v>
      </c>
      <c r="G49" s="11">
        <v>0</v>
      </c>
      <c r="H49" s="11">
        <v>0</v>
      </c>
      <c r="I49" s="11">
        <v>0</v>
      </c>
      <c r="J49" s="19">
        <f t="shared" si="2"/>
        <v>0</v>
      </c>
      <c r="K49" s="19">
        <f t="shared" si="0"/>
        <v>0</v>
      </c>
      <c r="L49" s="17">
        <f t="shared" si="1"/>
        <v>0</v>
      </c>
      <c r="M49" s="22">
        <f t="shared" si="3"/>
        <v>0</v>
      </c>
      <c r="N49" s="22">
        <f t="shared" si="4"/>
        <v>0</v>
      </c>
    </row>
    <row r="50" spans="2:14" ht="23.25" customHeight="1">
      <c r="B50" s="13" t="s">
        <v>39</v>
      </c>
      <c r="C50" s="13">
        <f>SUM(C14:C49)</f>
        <v>335538497</v>
      </c>
      <c r="D50" s="13">
        <f aca="true" t="shared" si="5" ref="D50:I50">SUM(D14:D49)</f>
        <v>400392523</v>
      </c>
      <c r="E50" s="27">
        <f t="shared" si="5"/>
        <v>351531811</v>
      </c>
      <c r="F50" s="27">
        <f t="shared" si="5"/>
        <v>252313153.8</v>
      </c>
      <c r="G50" s="13">
        <f t="shared" si="5"/>
        <v>207985145</v>
      </c>
      <c r="H50" s="13">
        <f t="shared" si="5"/>
        <v>187137003.47</v>
      </c>
      <c r="I50" s="13">
        <f t="shared" si="5"/>
        <v>174479655</v>
      </c>
      <c r="J50" s="18">
        <f t="shared" si="2"/>
        <v>0.5916538375526987</v>
      </c>
      <c r="K50" s="18">
        <f t="shared" si="0"/>
        <v>0.5323472801441574</v>
      </c>
      <c r="L50" s="18">
        <f t="shared" si="1"/>
        <v>0.49634101250654666</v>
      </c>
      <c r="M50" s="23">
        <f>SUM(M14:M49)</f>
        <v>143546666</v>
      </c>
      <c r="N50" s="23">
        <f t="shared" si="4"/>
        <v>99218657.19999999</v>
      </c>
    </row>
    <row r="52" ht="15">
      <c r="B52" s="14" t="s">
        <v>62</v>
      </c>
    </row>
  </sheetData>
  <sheetProtection/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61" right="0.57" top="0.43" bottom="0.51" header="0.31496062992125984" footer="0.31496062992125984"/>
  <pageSetup fitToHeight="1" fitToWidth="1" horizontalDpi="600" verticalDpi="600" orientation="landscape" paperSize="9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2"/>
  <sheetViews>
    <sheetView showGridLines="0" zoomScale="85" zoomScaleNormal="85" zoomScalePageLayoutView="0" workbookViewId="0" topLeftCell="A1">
      <selection activeCell="B7" sqref="B7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customWidth="1"/>
    <col min="14" max="14" width="15.00390625" style="1" customWidth="1"/>
    <col min="15" max="16384" width="11.421875" style="1" customWidth="1"/>
  </cols>
  <sheetData>
    <row r="1" ht="15"/>
    <row r="2" spans="2:14" ht="15" customHeight="1">
      <c r="B2" s="44" t="s">
        <v>61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ht="15.75">
      <c r="B8" s="2" t="s">
        <v>42</v>
      </c>
    </row>
    <row r="9" ht="15">
      <c r="B9" s="3" t="s">
        <v>2</v>
      </c>
    </row>
    <row r="11" spans="2:12" ht="15">
      <c r="B11" s="4"/>
      <c r="J11" s="48"/>
      <c r="K11" s="48"/>
      <c r="L11" s="48"/>
    </row>
    <row r="12" spans="2:14" s="5" customFormat="1" ht="15" customHeight="1">
      <c r="B12" s="46" t="s">
        <v>1</v>
      </c>
      <c r="C12" s="45" t="s">
        <v>0</v>
      </c>
      <c r="D12" s="45"/>
      <c r="E12" s="40" t="s">
        <v>44</v>
      </c>
      <c r="F12" s="40" t="s">
        <v>45</v>
      </c>
      <c r="G12" s="40" t="s">
        <v>63</v>
      </c>
      <c r="H12" s="40" t="s">
        <v>64</v>
      </c>
      <c r="I12" s="40" t="s">
        <v>65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19.5" customHeight="1">
      <c r="B14" s="33" t="s">
        <v>3</v>
      </c>
      <c r="C14" s="34">
        <v>0</v>
      </c>
      <c r="D14" s="34">
        <v>2503126</v>
      </c>
      <c r="E14" s="35">
        <v>1003126</v>
      </c>
      <c r="F14" s="35">
        <v>128563.35999999999</v>
      </c>
      <c r="G14" s="9">
        <v>127680</v>
      </c>
      <c r="H14" s="9">
        <v>77680.42</v>
      </c>
      <c r="I14" s="9">
        <v>70558</v>
      </c>
      <c r="J14" s="15">
        <f>IF(ISERROR(+G14/E14)=TRUE,0,++G14/E14)</f>
        <v>0.1272821161050556</v>
      </c>
      <c r="K14" s="15">
        <f aca="true" t="shared" si="0" ref="K14:K50">IF(ISERROR(+H14/E14)=TRUE,0,++H14/E14)</f>
        <v>0.07743834772501161</v>
      </c>
      <c r="L14" s="15">
        <f aca="true" t="shared" si="1" ref="L14:L50">IF(ISERROR(+I14/E14)=TRUE,0,++I14/E14)</f>
        <v>0.0703381230274163</v>
      </c>
      <c r="M14" s="20">
        <f>IF(ISERROR(+E14-G14)=TRUE,0,++E14-G14)</f>
        <v>875446</v>
      </c>
      <c r="N14" s="20">
        <f>IF(ISERROR(+E14-F14)=TRUE,0,++E14-F14)</f>
        <v>874562.64</v>
      </c>
    </row>
    <row r="15" spans="2:14" ht="19.5" customHeight="1">
      <c r="B15" s="32" t="s">
        <v>4</v>
      </c>
      <c r="C15" s="36">
        <v>0</v>
      </c>
      <c r="D15" s="36">
        <v>1000000</v>
      </c>
      <c r="E15" s="30">
        <v>1000000</v>
      </c>
      <c r="F15" s="30">
        <v>480003.79</v>
      </c>
      <c r="G15" s="10">
        <v>123780</v>
      </c>
      <c r="H15" s="10">
        <v>122120.38</v>
      </c>
      <c r="I15" s="10">
        <v>95273</v>
      </c>
      <c r="J15" s="16">
        <f aca="true" t="shared" si="2" ref="J15:J50">IF(ISERROR(+G15/E15)=TRUE,0,++G15/E15)</f>
        <v>0.12378</v>
      </c>
      <c r="K15" s="16">
        <f t="shared" si="0"/>
        <v>0.12212038</v>
      </c>
      <c r="L15" s="16">
        <f t="shared" si="1"/>
        <v>0.095273</v>
      </c>
      <c r="M15" s="21">
        <f aca="true" t="shared" si="3" ref="M15:M49">IF(ISERROR(+E15-G15)=TRUE,0,++E15-G15)</f>
        <v>876220</v>
      </c>
      <c r="N15" s="21">
        <f aca="true" t="shared" si="4" ref="N15:N50">IF(ISERROR(+E15-F15)=TRUE,0,++E15-F15)</f>
        <v>519996.21</v>
      </c>
    </row>
    <row r="16" spans="2:14" ht="19.5" customHeight="1">
      <c r="B16" s="32" t="s">
        <v>54</v>
      </c>
      <c r="C16" s="36">
        <v>0</v>
      </c>
      <c r="D16" s="36">
        <v>2260930</v>
      </c>
      <c r="E16" s="30">
        <v>2260930</v>
      </c>
      <c r="F16" s="30">
        <v>1836904.8599999999</v>
      </c>
      <c r="G16" s="10">
        <v>1688775</v>
      </c>
      <c r="H16" s="10">
        <v>1618642.9100000001</v>
      </c>
      <c r="I16" s="10">
        <v>1587551</v>
      </c>
      <c r="J16" s="16">
        <f t="shared" si="2"/>
        <v>0.7469382068440863</v>
      </c>
      <c r="K16" s="16">
        <f t="shared" si="0"/>
        <v>0.7159190731247762</v>
      </c>
      <c r="L16" s="16">
        <f t="shared" si="1"/>
        <v>0.7021672497600545</v>
      </c>
      <c r="M16" s="21">
        <f t="shared" si="3"/>
        <v>572155</v>
      </c>
      <c r="N16" s="21">
        <f t="shared" si="4"/>
        <v>424025.14000000013</v>
      </c>
    </row>
    <row r="17" spans="2:14" ht="19.5" customHeight="1">
      <c r="B17" s="32" t="s">
        <v>5</v>
      </c>
      <c r="C17" s="36">
        <v>0</v>
      </c>
      <c r="D17" s="36">
        <v>473029</v>
      </c>
      <c r="E17" s="30">
        <v>473029</v>
      </c>
      <c r="F17" s="30">
        <v>463835.54</v>
      </c>
      <c r="G17" s="10">
        <v>152846</v>
      </c>
      <c r="H17" s="10">
        <v>128237.74</v>
      </c>
      <c r="I17" s="10">
        <v>117658</v>
      </c>
      <c r="J17" s="16">
        <f t="shared" si="2"/>
        <v>0.32312183819596685</v>
      </c>
      <c r="K17" s="16">
        <f t="shared" si="0"/>
        <v>0.27109910808851045</v>
      </c>
      <c r="L17" s="16">
        <f t="shared" si="1"/>
        <v>0.24873316435144568</v>
      </c>
      <c r="M17" s="21">
        <f t="shared" si="3"/>
        <v>320183</v>
      </c>
      <c r="N17" s="21">
        <f t="shared" si="4"/>
        <v>9193.460000000021</v>
      </c>
    </row>
    <row r="18" spans="2:14" ht="19.5" customHeight="1">
      <c r="B18" s="32" t="s">
        <v>6</v>
      </c>
      <c r="C18" s="36">
        <v>0</v>
      </c>
      <c r="D18" s="36">
        <v>0</v>
      </c>
      <c r="E18" s="30">
        <v>9621459</v>
      </c>
      <c r="F18" s="30">
        <v>9073223.06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9621459</v>
      </c>
      <c r="N18" s="21">
        <f t="shared" si="4"/>
        <v>548235.9399999995</v>
      </c>
    </row>
    <row r="19" spans="2:14" ht="19.5" customHeight="1">
      <c r="B19" s="32" t="s">
        <v>7</v>
      </c>
      <c r="C19" s="36">
        <v>0</v>
      </c>
      <c r="D19" s="36">
        <v>9610553</v>
      </c>
      <c r="E19" s="30">
        <v>2054987</v>
      </c>
      <c r="F19" s="30">
        <v>1524431.73</v>
      </c>
      <c r="G19" s="10">
        <v>8438330</v>
      </c>
      <c r="H19" s="10">
        <v>7306965.470000001</v>
      </c>
      <c r="I19" s="10">
        <v>6602867</v>
      </c>
      <c r="J19" s="16">
        <f t="shared" si="2"/>
        <v>4.1062692854018055</v>
      </c>
      <c r="K19" s="16">
        <f t="shared" si="0"/>
        <v>3.5557234522651484</v>
      </c>
      <c r="L19" s="16">
        <f t="shared" si="1"/>
        <v>3.21309429208068</v>
      </c>
      <c r="M19" s="21">
        <f t="shared" si="3"/>
        <v>-6383343</v>
      </c>
      <c r="N19" s="21">
        <f t="shared" si="4"/>
        <v>530555.27</v>
      </c>
    </row>
    <row r="20" spans="2:14" ht="19.5" customHeight="1">
      <c r="B20" s="32" t="s">
        <v>8</v>
      </c>
      <c r="C20" s="36">
        <v>0</v>
      </c>
      <c r="D20" s="36">
        <v>2054987</v>
      </c>
      <c r="E20" s="30">
        <v>0</v>
      </c>
      <c r="F20" s="30">
        <v>0</v>
      </c>
      <c r="G20" s="10">
        <v>1310021</v>
      </c>
      <c r="H20" s="10">
        <v>1262819.25</v>
      </c>
      <c r="I20" s="10">
        <v>1194918</v>
      </c>
      <c r="J20" s="16">
        <f t="shared" si="2"/>
        <v>0</v>
      </c>
      <c r="K20" s="16">
        <f t="shared" si="0"/>
        <v>0</v>
      </c>
      <c r="L20" s="16">
        <f t="shared" si="1"/>
        <v>0</v>
      </c>
      <c r="M20" s="21">
        <f t="shared" si="3"/>
        <v>-1310021</v>
      </c>
      <c r="N20" s="21">
        <f t="shared" si="4"/>
        <v>0</v>
      </c>
    </row>
    <row r="21" spans="2:14" ht="19.5" customHeight="1">
      <c r="B21" s="32" t="s">
        <v>9</v>
      </c>
      <c r="C21" s="36">
        <v>0</v>
      </c>
      <c r="D21" s="36">
        <v>6680068</v>
      </c>
      <c r="E21" s="30">
        <v>6680068</v>
      </c>
      <c r="F21" s="30">
        <v>4792133.6</v>
      </c>
      <c r="G21" s="10">
        <v>3598385</v>
      </c>
      <c r="H21" s="10">
        <v>3218604.36</v>
      </c>
      <c r="I21" s="10">
        <v>3094253</v>
      </c>
      <c r="J21" s="16">
        <f t="shared" si="2"/>
        <v>0.5386749057045527</v>
      </c>
      <c r="K21" s="16">
        <f t="shared" si="0"/>
        <v>0.48182209522418035</v>
      </c>
      <c r="L21" s="16">
        <f t="shared" si="1"/>
        <v>0.46320681166718664</v>
      </c>
      <c r="M21" s="21">
        <f t="shared" si="3"/>
        <v>3081683</v>
      </c>
      <c r="N21" s="21">
        <f t="shared" si="4"/>
        <v>1887934.4000000004</v>
      </c>
    </row>
    <row r="22" spans="2:14" ht="19.5" customHeight="1">
      <c r="B22" s="32" t="s">
        <v>10</v>
      </c>
      <c r="C22" s="36">
        <v>0</v>
      </c>
      <c r="D22" s="36">
        <v>13133189</v>
      </c>
      <c r="E22" s="30">
        <v>13133189</v>
      </c>
      <c r="F22" s="30">
        <v>8883499.27</v>
      </c>
      <c r="G22" s="10">
        <v>8296570</v>
      </c>
      <c r="H22" s="10">
        <v>6385328.069999998</v>
      </c>
      <c r="I22" s="10">
        <v>5463148</v>
      </c>
      <c r="J22" s="16">
        <f t="shared" si="2"/>
        <v>0.6317254704855005</v>
      </c>
      <c r="K22" s="16">
        <f t="shared" si="0"/>
        <v>0.48619783587976984</v>
      </c>
      <c r="L22" s="16">
        <f t="shared" si="1"/>
        <v>0.4159803076008424</v>
      </c>
      <c r="M22" s="21">
        <f t="shared" si="3"/>
        <v>4836619</v>
      </c>
      <c r="N22" s="21">
        <f t="shared" si="4"/>
        <v>4249689.73</v>
      </c>
    </row>
    <row r="23" spans="2:14" ht="19.5" customHeight="1">
      <c r="B23" s="32" t="s">
        <v>11</v>
      </c>
      <c r="C23" s="36">
        <v>0</v>
      </c>
      <c r="D23" s="36">
        <v>1600000</v>
      </c>
      <c r="E23" s="30">
        <v>1600000</v>
      </c>
      <c r="F23" s="30">
        <v>42159.71</v>
      </c>
      <c r="G23" s="10">
        <v>32177</v>
      </c>
      <c r="H23" s="10">
        <v>32176.71</v>
      </c>
      <c r="I23" s="10">
        <v>32177</v>
      </c>
      <c r="J23" s="16">
        <f t="shared" si="2"/>
        <v>0.020110625</v>
      </c>
      <c r="K23" s="16">
        <f t="shared" si="0"/>
        <v>0.02011044375</v>
      </c>
      <c r="L23" s="16">
        <f t="shared" si="1"/>
        <v>0.020110625</v>
      </c>
      <c r="M23" s="21">
        <f t="shared" si="3"/>
        <v>1567823</v>
      </c>
      <c r="N23" s="21">
        <f t="shared" si="4"/>
        <v>1557840.29</v>
      </c>
    </row>
    <row r="24" spans="2:14" ht="19.5" customHeight="1">
      <c r="B24" s="32" t="s">
        <v>12</v>
      </c>
      <c r="C24" s="36">
        <v>0</v>
      </c>
      <c r="D24" s="36">
        <v>10135628</v>
      </c>
      <c r="E24" s="30">
        <v>10135628</v>
      </c>
      <c r="F24" s="30">
        <v>4237562.95</v>
      </c>
      <c r="G24" s="10">
        <v>3949053</v>
      </c>
      <c r="H24" s="10">
        <v>3433528.829999999</v>
      </c>
      <c r="I24" s="10">
        <v>3380254</v>
      </c>
      <c r="J24" s="16">
        <f t="shared" si="2"/>
        <v>0.38962094899299776</v>
      </c>
      <c r="K24" s="16">
        <f t="shared" si="0"/>
        <v>0.3387583709662587</v>
      </c>
      <c r="L24" s="16">
        <f t="shared" si="1"/>
        <v>0.3335021766781496</v>
      </c>
      <c r="M24" s="21">
        <f t="shared" si="3"/>
        <v>6186575</v>
      </c>
      <c r="N24" s="21">
        <f t="shared" si="4"/>
        <v>5898065.05</v>
      </c>
    </row>
    <row r="25" spans="2:14" ht="19.5" customHeight="1">
      <c r="B25" s="32" t="s">
        <v>13</v>
      </c>
      <c r="C25" s="36">
        <v>0</v>
      </c>
      <c r="D25" s="36">
        <v>12205792</v>
      </c>
      <c r="E25" s="30">
        <v>12205792</v>
      </c>
      <c r="F25" s="30">
        <v>13110720.96</v>
      </c>
      <c r="G25" s="10">
        <v>10575358</v>
      </c>
      <c r="H25" s="10">
        <v>10021176.72</v>
      </c>
      <c r="I25" s="10">
        <v>9789758</v>
      </c>
      <c r="J25" s="16">
        <f t="shared" si="2"/>
        <v>0.8664212858944343</v>
      </c>
      <c r="K25" s="16">
        <f t="shared" si="0"/>
        <v>0.8210181461391445</v>
      </c>
      <c r="L25" s="16">
        <f t="shared" si="1"/>
        <v>0.8020583998154319</v>
      </c>
      <c r="M25" s="21">
        <f t="shared" si="3"/>
        <v>1630434</v>
      </c>
      <c r="N25" s="21">
        <f t="shared" si="4"/>
        <v>-904928.9600000009</v>
      </c>
    </row>
    <row r="26" spans="2:14" ht="19.5" customHeight="1">
      <c r="B26" s="32" t="s">
        <v>14</v>
      </c>
      <c r="C26" s="36">
        <v>0</v>
      </c>
      <c r="D26" s="36">
        <v>2613935</v>
      </c>
      <c r="E26" s="30">
        <v>2613935</v>
      </c>
      <c r="F26" s="30">
        <v>1403065.0699999998</v>
      </c>
      <c r="G26" s="10">
        <v>1298381</v>
      </c>
      <c r="H26" s="10">
        <v>1173359.1099999999</v>
      </c>
      <c r="I26" s="10">
        <v>1148055</v>
      </c>
      <c r="J26" s="16">
        <f t="shared" si="2"/>
        <v>0.4967151057696538</v>
      </c>
      <c r="K26" s="16">
        <f t="shared" si="0"/>
        <v>0.4488861084916036</v>
      </c>
      <c r="L26" s="16">
        <f t="shared" si="1"/>
        <v>0.4392056420683758</v>
      </c>
      <c r="M26" s="21">
        <f t="shared" si="3"/>
        <v>1315554</v>
      </c>
      <c r="N26" s="21">
        <f t="shared" si="4"/>
        <v>1210869.9300000002</v>
      </c>
    </row>
    <row r="27" spans="2:14" ht="19.5" customHeight="1">
      <c r="B27" s="32" t="s">
        <v>15</v>
      </c>
      <c r="C27" s="36">
        <v>0</v>
      </c>
      <c r="D27" s="36">
        <v>19002227</v>
      </c>
      <c r="E27" s="30">
        <v>19002227</v>
      </c>
      <c r="F27" s="30">
        <v>14451402.98</v>
      </c>
      <c r="G27" s="10">
        <v>13929282</v>
      </c>
      <c r="H27" s="10">
        <v>13067013.879999999</v>
      </c>
      <c r="I27" s="10">
        <v>11139133</v>
      </c>
      <c r="J27" s="16">
        <f t="shared" si="2"/>
        <v>0.7330341859404164</v>
      </c>
      <c r="K27" s="16">
        <f t="shared" si="0"/>
        <v>0.6876569719959665</v>
      </c>
      <c r="L27" s="16">
        <f t="shared" si="1"/>
        <v>0.5862014489143825</v>
      </c>
      <c r="M27" s="21">
        <f t="shared" si="3"/>
        <v>5072945</v>
      </c>
      <c r="N27" s="21">
        <f t="shared" si="4"/>
        <v>4550824.02</v>
      </c>
    </row>
    <row r="28" spans="2:14" ht="19.5" customHeight="1">
      <c r="B28" s="32" t="s">
        <v>16</v>
      </c>
      <c r="C28" s="36">
        <v>0</v>
      </c>
      <c r="D28" s="36">
        <v>1441139</v>
      </c>
      <c r="E28" s="30">
        <v>1441139</v>
      </c>
      <c r="F28" s="30">
        <v>1122310.68</v>
      </c>
      <c r="G28" s="10">
        <v>715266</v>
      </c>
      <c r="H28" s="10">
        <v>545608.11</v>
      </c>
      <c r="I28" s="10">
        <v>506224</v>
      </c>
      <c r="J28" s="16">
        <f t="shared" si="2"/>
        <v>0.4963199247262062</v>
      </c>
      <c r="K28" s="16">
        <f t="shared" si="0"/>
        <v>0.3785950626553025</v>
      </c>
      <c r="L28" s="16">
        <f t="shared" si="1"/>
        <v>0.3512666023194154</v>
      </c>
      <c r="M28" s="21">
        <f t="shared" si="3"/>
        <v>725873</v>
      </c>
      <c r="N28" s="21">
        <f t="shared" si="4"/>
        <v>318828.32000000007</v>
      </c>
    </row>
    <row r="29" spans="2:14" ht="19.5" customHeight="1">
      <c r="B29" s="32" t="s">
        <v>17</v>
      </c>
      <c r="C29" s="36">
        <v>0</v>
      </c>
      <c r="D29" s="36">
        <v>16689546</v>
      </c>
      <c r="E29" s="30">
        <v>16689546</v>
      </c>
      <c r="F29" s="30">
        <v>9153228.23</v>
      </c>
      <c r="G29" s="10">
        <v>8148758</v>
      </c>
      <c r="H29" s="10">
        <v>5195138.32</v>
      </c>
      <c r="I29" s="10">
        <v>4412524</v>
      </c>
      <c r="J29" s="16">
        <f t="shared" si="2"/>
        <v>0.48825522276040345</v>
      </c>
      <c r="K29" s="16">
        <f t="shared" si="0"/>
        <v>0.31128098511487373</v>
      </c>
      <c r="L29" s="16">
        <f t="shared" si="1"/>
        <v>0.2643884980454232</v>
      </c>
      <c r="M29" s="21">
        <f t="shared" si="3"/>
        <v>8540788</v>
      </c>
      <c r="N29" s="21">
        <f t="shared" si="4"/>
        <v>7536317.77</v>
      </c>
    </row>
    <row r="30" spans="2:14" ht="19.5" customHeight="1">
      <c r="B30" s="32" t="s">
        <v>18</v>
      </c>
      <c r="C30" s="36">
        <v>0</v>
      </c>
      <c r="D30" s="36">
        <v>11443166</v>
      </c>
      <c r="E30" s="30">
        <v>11443166</v>
      </c>
      <c r="F30" s="30">
        <v>10929930.89</v>
      </c>
      <c r="G30" s="10">
        <v>10780173</v>
      </c>
      <c r="H30" s="10">
        <v>8737183.360000001</v>
      </c>
      <c r="I30" s="10">
        <v>8476742</v>
      </c>
      <c r="J30" s="16">
        <f t="shared" si="2"/>
        <v>0.9420621006459227</v>
      </c>
      <c r="K30" s="16">
        <f t="shared" si="0"/>
        <v>0.7635284990185409</v>
      </c>
      <c r="L30" s="16">
        <f t="shared" si="1"/>
        <v>0.7407689445386006</v>
      </c>
      <c r="M30" s="21">
        <f t="shared" si="3"/>
        <v>662993</v>
      </c>
      <c r="N30" s="21">
        <f t="shared" si="4"/>
        <v>513235.1099999994</v>
      </c>
    </row>
    <row r="31" spans="2:14" ht="19.5" customHeight="1">
      <c r="B31" s="32" t="s">
        <v>19</v>
      </c>
      <c r="C31" s="36">
        <v>0</v>
      </c>
      <c r="D31" s="36">
        <v>2790212</v>
      </c>
      <c r="E31" s="30">
        <v>2790212</v>
      </c>
      <c r="F31" s="30">
        <v>2699199.95</v>
      </c>
      <c r="G31" s="10">
        <v>2004493</v>
      </c>
      <c r="H31" s="10">
        <v>1873471.0500000003</v>
      </c>
      <c r="I31" s="10">
        <v>1821110</v>
      </c>
      <c r="J31" s="16">
        <f t="shared" si="2"/>
        <v>0.7184016841731022</v>
      </c>
      <c r="K31" s="16">
        <f t="shared" si="0"/>
        <v>0.6714439798839659</v>
      </c>
      <c r="L31" s="16">
        <f t="shared" si="1"/>
        <v>0.6526780043953649</v>
      </c>
      <c r="M31" s="21">
        <f t="shared" si="3"/>
        <v>785719</v>
      </c>
      <c r="N31" s="21">
        <f t="shared" si="4"/>
        <v>91012.04999999981</v>
      </c>
    </row>
    <row r="32" spans="2:14" ht="19.5" customHeight="1">
      <c r="B32" s="32" t="s">
        <v>20</v>
      </c>
      <c r="C32" s="36">
        <v>0</v>
      </c>
      <c r="D32" s="36">
        <v>1987767</v>
      </c>
      <c r="E32" s="30">
        <v>1987767</v>
      </c>
      <c r="F32" s="30">
        <v>1718452.1199999999</v>
      </c>
      <c r="G32" s="10">
        <v>1342315</v>
      </c>
      <c r="H32" s="10">
        <v>1179657.8</v>
      </c>
      <c r="I32" s="10">
        <v>672193</v>
      </c>
      <c r="J32" s="16">
        <f t="shared" si="2"/>
        <v>0.6752878984307517</v>
      </c>
      <c r="K32" s="16">
        <f t="shared" si="0"/>
        <v>0.5934587906932755</v>
      </c>
      <c r="L32" s="16">
        <f t="shared" si="1"/>
        <v>0.3381648855222971</v>
      </c>
      <c r="M32" s="21">
        <f t="shared" si="3"/>
        <v>645452</v>
      </c>
      <c r="N32" s="21">
        <f t="shared" si="4"/>
        <v>269314.8800000001</v>
      </c>
    </row>
    <row r="33" spans="2:14" ht="19.5" customHeight="1">
      <c r="B33" s="32" t="s">
        <v>21</v>
      </c>
      <c r="C33" s="36">
        <v>0</v>
      </c>
      <c r="D33" s="36">
        <v>988466</v>
      </c>
      <c r="E33" s="30">
        <v>988466</v>
      </c>
      <c r="F33" s="30">
        <v>783169.61</v>
      </c>
      <c r="G33" s="10">
        <v>781640</v>
      </c>
      <c r="H33" s="10">
        <v>660845.02</v>
      </c>
      <c r="I33" s="10">
        <v>543354</v>
      </c>
      <c r="J33" s="16">
        <f t="shared" si="2"/>
        <v>0.7907606331426675</v>
      </c>
      <c r="K33" s="16">
        <f t="shared" si="0"/>
        <v>0.6685561465948248</v>
      </c>
      <c r="L33" s="16">
        <f t="shared" si="1"/>
        <v>0.549694172586614</v>
      </c>
      <c r="M33" s="21">
        <f t="shared" si="3"/>
        <v>206826</v>
      </c>
      <c r="N33" s="21">
        <f t="shared" si="4"/>
        <v>205296.39</v>
      </c>
    </row>
    <row r="34" spans="2:14" ht="19.5" customHeight="1">
      <c r="B34" s="32" t="s">
        <v>22</v>
      </c>
      <c r="C34" s="36">
        <v>0</v>
      </c>
      <c r="D34" s="36">
        <v>851110</v>
      </c>
      <c r="E34" s="30">
        <v>851110</v>
      </c>
      <c r="F34" s="30">
        <v>73623.48</v>
      </c>
      <c r="G34" s="10">
        <v>71754</v>
      </c>
      <c r="H34" s="10">
        <v>71483.48</v>
      </c>
      <c r="I34" s="10">
        <v>70661</v>
      </c>
      <c r="J34" s="16">
        <f t="shared" si="2"/>
        <v>0.08430637637908144</v>
      </c>
      <c r="K34" s="16">
        <f t="shared" si="0"/>
        <v>0.08398853262210525</v>
      </c>
      <c r="L34" s="16">
        <f t="shared" si="1"/>
        <v>0.08302217104722069</v>
      </c>
      <c r="M34" s="21">
        <f t="shared" si="3"/>
        <v>779356</v>
      </c>
      <c r="N34" s="21">
        <f t="shared" si="4"/>
        <v>777486.52</v>
      </c>
    </row>
    <row r="35" spans="2:14" ht="19.5" customHeight="1">
      <c r="B35" s="32" t="s">
        <v>23</v>
      </c>
      <c r="C35" s="36">
        <v>0</v>
      </c>
      <c r="D35" s="36">
        <v>3110521</v>
      </c>
      <c r="E35" s="30">
        <v>3110521</v>
      </c>
      <c r="F35" s="30">
        <v>3016206.4</v>
      </c>
      <c r="G35" s="10">
        <v>2414187</v>
      </c>
      <c r="H35" s="10">
        <v>2032130.25</v>
      </c>
      <c r="I35" s="10">
        <v>2011192</v>
      </c>
      <c r="J35" s="16">
        <f t="shared" si="2"/>
        <v>0.7761358949192113</v>
      </c>
      <c r="K35" s="16">
        <f t="shared" si="0"/>
        <v>0.6533086418641765</v>
      </c>
      <c r="L35" s="16">
        <f t="shared" si="1"/>
        <v>0.6465772132707028</v>
      </c>
      <c r="M35" s="21">
        <f t="shared" si="3"/>
        <v>696334</v>
      </c>
      <c r="N35" s="21">
        <f t="shared" si="4"/>
        <v>94314.6000000001</v>
      </c>
    </row>
    <row r="36" spans="2:14" ht="19.5" customHeight="1">
      <c r="B36" s="32" t="s">
        <v>24</v>
      </c>
      <c r="C36" s="36">
        <v>0</v>
      </c>
      <c r="D36" s="36">
        <v>2684052</v>
      </c>
      <c r="E36" s="30">
        <v>2684052</v>
      </c>
      <c r="F36" s="30">
        <v>1511108.4600000002</v>
      </c>
      <c r="G36" s="10">
        <v>1446497</v>
      </c>
      <c r="H36" s="10">
        <v>1273182.6600000001</v>
      </c>
      <c r="I36" s="10">
        <v>1177671</v>
      </c>
      <c r="J36" s="16">
        <f t="shared" si="2"/>
        <v>0.538922867366206</v>
      </c>
      <c r="K36" s="16">
        <f t="shared" si="0"/>
        <v>0.4743509663747201</v>
      </c>
      <c r="L36" s="16">
        <f t="shared" si="1"/>
        <v>0.4387660894796375</v>
      </c>
      <c r="M36" s="21">
        <f t="shared" si="3"/>
        <v>1237555</v>
      </c>
      <c r="N36" s="21">
        <f t="shared" si="4"/>
        <v>1172943.5399999998</v>
      </c>
    </row>
    <row r="37" spans="2:14" ht="19.5" customHeight="1">
      <c r="B37" s="32" t="s">
        <v>25</v>
      </c>
      <c r="C37" s="36">
        <v>0</v>
      </c>
      <c r="D37" s="36">
        <v>1521363</v>
      </c>
      <c r="E37" s="30">
        <v>1521363</v>
      </c>
      <c r="F37" s="30">
        <v>970118.16</v>
      </c>
      <c r="G37" s="10">
        <v>827999</v>
      </c>
      <c r="H37" s="10">
        <v>683632.69</v>
      </c>
      <c r="I37" s="10">
        <v>495007</v>
      </c>
      <c r="J37" s="16">
        <f t="shared" si="2"/>
        <v>0.5442481511644492</v>
      </c>
      <c r="K37" s="16">
        <f t="shared" si="0"/>
        <v>0.4493554069607319</v>
      </c>
      <c r="L37" s="16">
        <f t="shared" si="1"/>
        <v>0.3253707366355038</v>
      </c>
      <c r="M37" s="21">
        <f t="shared" si="3"/>
        <v>693364</v>
      </c>
      <c r="N37" s="21">
        <f t="shared" si="4"/>
        <v>551244.84</v>
      </c>
    </row>
    <row r="38" spans="2:14" ht="19.5" customHeight="1">
      <c r="B38" s="32" t="s">
        <v>26</v>
      </c>
      <c r="C38" s="36">
        <v>0</v>
      </c>
      <c r="D38" s="36">
        <v>4796408</v>
      </c>
      <c r="E38" s="30">
        <v>4796408</v>
      </c>
      <c r="F38" s="30">
        <v>3698257.28</v>
      </c>
      <c r="G38" s="10">
        <v>3497260</v>
      </c>
      <c r="H38" s="10">
        <v>3209555.9300000006</v>
      </c>
      <c r="I38" s="10">
        <v>2854407</v>
      </c>
      <c r="J38" s="16">
        <f t="shared" si="2"/>
        <v>0.7291414742031954</v>
      </c>
      <c r="K38" s="16">
        <f t="shared" si="0"/>
        <v>0.6691582388320595</v>
      </c>
      <c r="L38" s="16">
        <f t="shared" si="1"/>
        <v>0.5951134682454037</v>
      </c>
      <c r="M38" s="21">
        <f t="shared" si="3"/>
        <v>1299148</v>
      </c>
      <c r="N38" s="21">
        <f t="shared" si="4"/>
        <v>1098150.7200000002</v>
      </c>
    </row>
    <row r="39" spans="2:14" ht="19.5" customHeight="1">
      <c r="B39" s="32" t="s">
        <v>27</v>
      </c>
      <c r="C39" s="36">
        <v>0</v>
      </c>
      <c r="D39" s="36">
        <v>3658994</v>
      </c>
      <c r="E39" s="30">
        <v>3658994</v>
      </c>
      <c r="F39" s="30">
        <v>1689132.58</v>
      </c>
      <c r="G39" s="10">
        <v>1591648</v>
      </c>
      <c r="H39" s="10">
        <v>1384570.9500000004</v>
      </c>
      <c r="I39" s="10">
        <v>1381374</v>
      </c>
      <c r="J39" s="16">
        <f t="shared" si="2"/>
        <v>0.4349960672250351</v>
      </c>
      <c r="K39" s="16">
        <f t="shared" si="0"/>
        <v>0.3784020826489468</v>
      </c>
      <c r="L39" s="16">
        <f t="shared" si="1"/>
        <v>0.37752835888771613</v>
      </c>
      <c r="M39" s="21">
        <f t="shared" si="3"/>
        <v>2067346</v>
      </c>
      <c r="N39" s="21">
        <f t="shared" si="4"/>
        <v>1969861.42</v>
      </c>
    </row>
    <row r="40" spans="2:14" ht="19.5" customHeight="1">
      <c r="B40" s="32" t="s">
        <v>28</v>
      </c>
      <c r="C40" s="36">
        <v>0</v>
      </c>
      <c r="D40" s="36">
        <v>5041536</v>
      </c>
      <c r="E40" s="30">
        <v>5002746</v>
      </c>
      <c r="F40" s="30">
        <v>1766232.43</v>
      </c>
      <c r="G40" s="10">
        <v>1063512</v>
      </c>
      <c r="H40" s="10">
        <v>1024837.4199999999</v>
      </c>
      <c r="I40" s="10">
        <v>1017356</v>
      </c>
      <c r="J40" s="16">
        <f t="shared" si="2"/>
        <v>0.2125856479621392</v>
      </c>
      <c r="K40" s="16">
        <f t="shared" si="0"/>
        <v>0.20485497764627664</v>
      </c>
      <c r="L40" s="16">
        <f t="shared" si="1"/>
        <v>0.20335951495438706</v>
      </c>
      <c r="M40" s="21">
        <f t="shared" si="3"/>
        <v>3939234</v>
      </c>
      <c r="N40" s="21">
        <f t="shared" si="4"/>
        <v>3236513.5700000003</v>
      </c>
    </row>
    <row r="41" spans="2:14" ht="19.5" customHeight="1">
      <c r="B41" s="32" t="s">
        <v>29</v>
      </c>
      <c r="C41" s="36">
        <v>0</v>
      </c>
      <c r="D41" s="36">
        <v>1357336</v>
      </c>
      <c r="E41" s="30">
        <v>1357336</v>
      </c>
      <c r="F41" s="30">
        <v>955408.95</v>
      </c>
      <c r="G41" s="10">
        <v>882026</v>
      </c>
      <c r="H41" s="10">
        <v>864026.2699999999</v>
      </c>
      <c r="I41" s="10">
        <v>864026</v>
      </c>
      <c r="J41" s="16">
        <f t="shared" si="2"/>
        <v>0.6498214148891652</v>
      </c>
      <c r="K41" s="16">
        <f t="shared" si="0"/>
        <v>0.6365603432016832</v>
      </c>
      <c r="L41" s="16">
        <f t="shared" si="1"/>
        <v>0.6365601442826242</v>
      </c>
      <c r="M41" s="21">
        <f t="shared" si="3"/>
        <v>475310</v>
      </c>
      <c r="N41" s="21">
        <f t="shared" si="4"/>
        <v>401927.05000000005</v>
      </c>
    </row>
    <row r="42" spans="2:14" ht="19.5" customHeight="1">
      <c r="B42" s="32" t="s">
        <v>30</v>
      </c>
      <c r="C42" s="36">
        <v>0</v>
      </c>
      <c r="D42" s="36">
        <v>3120449</v>
      </c>
      <c r="E42" s="30">
        <v>3120449</v>
      </c>
      <c r="F42" s="30">
        <v>2028345.07</v>
      </c>
      <c r="G42" s="10">
        <v>1932046</v>
      </c>
      <c r="H42" s="10">
        <v>1910019.1699999997</v>
      </c>
      <c r="I42" s="10">
        <v>1818048</v>
      </c>
      <c r="J42" s="16">
        <f t="shared" si="2"/>
        <v>0.6191564098628114</v>
      </c>
      <c r="K42" s="16">
        <f t="shared" si="0"/>
        <v>0.6120975442957086</v>
      </c>
      <c r="L42" s="16">
        <f t="shared" si="1"/>
        <v>0.5826238467605143</v>
      </c>
      <c r="M42" s="21">
        <f t="shared" si="3"/>
        <v>1188403</v>
      </c>
      <c r="N42" s="21">
        <f t="shared" si="4"/>
        <v>1092103.93</v>
      </c>
    </row>
    <row r="43" spans="2:14" ht="19.5" customHeight="1">
      <c r="B43" s="32" t="s">
        <v>31</v>
      </c>
      <c r="C43" s="36">
        <v>0</v>
      </c>
      <c r="D43" s="36">
        <v>3816460</v>
      </c>
      <c r="E43" s="30">
        <v>3816460</v>
      </c>
      <c r="F43" s="30">
        <v>3063988.93</v>
      </c>
      <c r="G43" s="10">
        <v>2123083</v>
      </c>
      <c r="H43" s="10">
        <v>2074157.63</v>
      </c>
      <c r="I43" s="10">
        <v>1956223</v>
      </c>
      <c r="J43" s="16">
        <f t="shared" si="2"/>
        <v>0.5562964108100177</v>
      </c>
      <c r="K43" s="16">
        <f t="shared" si="0"/>
        <v>0.5434768424141744</v>
      </c>
      <c r="L43" s="16">
        <f t="shared" si="1"/>
        <v>0.5125752660842771</v>
      </c>
      <c r="M43" s="21">
        <f t="shared" si="3"/>
        <v>1693377</v>
      </c>
      <c r="N43" s="21">
        <f t="shared" si="4"/>
        <v>752471.0699999998</v>
      </c>
    </row>
    <row r="44" spans="2:14" ht="19.5" customHeight="1">
      <c r="B44" s="32" t="s">
        <v>32</v>
      </c>
      <c r="C44" s="36">
        <v>0</v>
      </c>
      <c r="D44" s="36">
        <v>1652701</v>
      </c>
      <c r="E44" s="30">
        <v>1652701</v>
      </c>
      <c r="F44" s="30">
        <v>1388732.3</v>
      </c>
      <c r="G44" s="10">
        <v>1267870</v>
      </c>
      <c r="H44" s="10">
        <v>1076776.2799999998</v>
      </c>
      <c r="I44" s="10">
        <v>805144</v>
      </c>
      <c r="J44" s="16">
        <f t="shared" si="2"/>
        <v>0.7671502588792528</v>
      </c>
      <c r="K44" s="16">
        <f t="shared" si="0"/>
        <v>0.6515251579081757</v>
      </c>
      <c r="L44" s="16">
        <f t="shared" si="1"/>
        <v>0.4871685804026258</v>
      </c>
      <c r="M44" s="21">
        <f t="shared" si="3"/>
        <v>384831</v>
      </c>
      <c r="N44" s="21">
        <f t="shared" si="4"/>
        <v>263968.69999999995</v>
      </c>
    </row>
    <row r="45" spans="2:14" ht="19.5" customHeight="1">
      <c r="B45" s="32" t="s">
        <v>33</v>
      </c>
      <c r="C45" s="36">
        <v>0</v>
      </c>
      <c r="D45" s="36">
        <v>1973453</v>
      </c>
      <c r="E45" s="30">
        <v>1973453</v>
      </c>
      <c r="F45" s="30">
        <v>1423667.6</v>
      </c>
      <c r="G45" s="10">
        <v>1185596</v>
      </c>
      <c r="H45" s="10">
        <v>1092849.9200000002</v>
      </c>
      <c r="I45" s="10">
        <v>984006</v>
      </c>
      <c r="J45" s="16">
        <f t="shared" si="2"/>
        <v>0.6007723518117736</v>
      </c>
      <c r="K45" s="16">
        <f t="shared" si="0"/>
        <v>0.5537754990871332</v>
      </c>
      <c r="L45" s="16">
        <f t="shared" si="1"/>
        <v>0.49862145184101164</v>
      </c>
      <c r="M45" s="21">
        <f t="shared" si="3"/>
        <v>787857</v>
      </c>
      <c r="N45" s="21">
        <f t="shared" si="4"/>
        <v>549785.3999999999</v>
      </c>
    </row>
    <row r="46" spans="2:14" ht="19.5" customHeight="1">
      <c r="B46" s="32" t="s">
        <v>34</v>
      </c>
      <c r="C46" s="36">
        <v>0</v>
      </c>
      <c r="D46" s="36">
        <v>4473868</v>
      </c>
      <c r="E46" s="30">
        <v>4473868</v>
      </c>
      <c r="F46" s="30">
        <v>1466639.4300000002</v>
      </c>
      <c r="G46" s="10">
        <v>1110959</v>
      </c>
      <c r="H46" s="10">
        <v>1100055.25</v>
      </c>
      <c r="I46" s="10">
        <v>843425</v>
      </c>
      <c r="J46" s="16">
        <f t="shared" si="2"/>
        <v>0.24832181012045954</v>
      </c>
      <c r="K46" s="16">
        <f t="shared" si="0"/>
        <v>0.245884601423198</v>
      </c>
      <c r="L46" s="16">
        <f t="shared" si="1"/>
        <v>0.18852254916774477</v>
      </c>
      <c r="M46" s="21">
        <f t="shared" si="3"/>
        <v>3362909</v>
      </c>
      <c r="N46" s="21">
        <f t="shared" si="4"/>
        <v>3007228.57</v>
      </c>
    </row>
    <row r="47" spans="2:14" ht="19.5" customHeight="1">
      <c r="B47" s="32" t="s">
        <v>35</v>
      </c>
      <c r="C47" s="36">
        <v>0</v>
      </c>
      <c r="D47" s="36">
        <v>3974811</v>
      </c>
      <c r="E47" s="30">
        <v>3646025</v>
      </c>
      <c r="F47" s="30">
        <v>2697196.9899999998</v>
      </c>
      <c r="G47" s="10">
        <v>2201682</v>
      </c>
      <c r="H47" s="10">
        <v>1460448.8899999997</v>
      </c>
      <c r="I47" s="10">
        <v>1438603</v>
      </c>
      <c r="J47" s="16">
        <f t="shared" si="2"/>
        <v>0.6038581743131218</v>
      </c>
      <c r="K47" s="16">
        <f t="shared" si="0"/>
        <v>0.4005592090015838</v>
      </c>
      <c r="L47" s="16">
        <f t="shared" si="1"/>
        <v>0.3945675084509843</v>
      </c>
      <c r="M47" s="21">
        <f t="shared" si="3"/>
        <v>1444343</v>
      </c>
      <c r="N47" s="21">
        <f t="shared" si="4"/>
        <v>948828.0100000002</v>
      </c>
    </row>
    <row r="48" spans="2:14" ht="19.5" customHeight="1">
      <c r="B48" s="32" t="s">
        <v>36</v>
      </c>
      <c r="C48" s="36">
        <v>0</v>
      </c>
      <c r="D48" s="36">
        <v>0</v>
      </c>
      <c r="E48" s="30">
        <v>0</v>
      </c>
      <c r="F48" s="30">
        <v>0</v>
      </c>
      <c r="G48" s="10">
        <v>0</v>
      </c>
      <c r="H48" s="10">
        <v>0</v>
      </c>
      <c r="I48" s="10">
        <v>0</v>
      </c>
      <c r="J48" s="16">
        <f>IF(ISERROR(+G48/E48)=TRUE,0,++G48/E48)</f>
        <v>0</v>
      </c>
      <c r="K48" s="16">
        <f>IF(ISERROR(+H48/E48)=TRUE,0,++H48/E48)</f>
        <v>0</v>
      </c>
      <c r="L48" s="16">
        <f>IF(ISERROR(+I48/E48)=TRUE,0,++I48/E48)</f>
        <v>0</v>
      </c>
      <c r="M48" s="21">
        <f>IF(ISERROR(+E48-G48)=TRUE,0,++E48-G48)</f>
        <v>0</v>
      </c>
      <c r="N48" s="21">
        <f>IF(ISERROR(+E48-F48)=TRUE,0,++E48-F48)</f>
        <v>0</v>
      </c>
    </row>
    <row r="49" spans="2:14" ht="19.5" customHeight="1">
      <c r="B49" s="37" t="s">
        <v>60</v>
      </c>
      <c r="C49" s="38">
        <v>0</v>
      </c>
      <c r="D49" s="38">
        <v>0</v>
      </c>
      <c r="E49" s="31">
        <v>0</v>
      </c>
      <c r="F49" s="31">
        <v>0</v>
      </c>
      <c r="G49" s="11">
        <v>0</v>
      </c>
      <c r="H49" s="11">
        <v>0</v>
      </c>
      <c r="I49" s="11">
        <v>0</v>
      </c>
      <c r="J49" s="19">
        <f t="shared" si="2"/>
        <v>0</v>
      </c>
      <c r="K49" s="19">
        <f t="shared" si="0"/>
        <v>0</v>
      </c>
      <c r="L49" s="17">
        <f t="shared" si="1"/>
        <v>0</v>
      </c>
      <c r="M49" s="22">
        <f t="shared" si="3"/>
        <v>0</v>
      </c>
      <c r="N49" s="22">
        <f t="shared" si="4"/>
        <v>0</v>
      </c>
    </row>
    <row r="50" spans="2:14" ht="23.25" customHeight="1">
      <c r="B50" s="13" t="s">
        <v>39</v>
      </c>
      <c r="C50" s="13">
        <f>SUM(C14:C49)</f>
        <v>0</v>
      </c>
      <c r="D50" s="13">
        <f aca="true" t="shared" si="5" ref="D50:I50">SUM(D14:D49)</f>
        <v>160646822</v>
      </c>
      <c r="E50" s="27">
        <f t="shared" si="5"/>
        <v>158790152</v>
      </c>
      <c r="F50" s="27">
        <f t="shared" si="5"/>
        <v>112582456.42</v>
      </c>
      <c r="G50" s="13">
        <f t="shared" si="5"/>
        <v>98909402</v>
      </c>
      <c r="H50" s="13">
        <f t="shared" si="5"/>
        <v>85297284.29999998</v>
      </c>
      <c r="I50" s="13">
        <f t="shared" si="5"/>
        <v>77864893</v>
      </c>
      <c r="J50" s="18">
        <f t="shared" si="2"/>
        <v>0.6228938051523497</v>
      </c>
      <c r="K50" s="18">
        <f t="shared" si="0"/>
        <v>0.5371698636575396</v>
      </c>
      <c r="L50" s="18">
        <f t="shared" si="1"/>
        <v>0.4903634892924594</v>
      </c>
      <c r="M50" s="23">
        <f>SUM(M14:M49)</f>
        <v>59880750</v>
      </c>
      <c r="N50" s="23">
        <f t="shared" si="4"/>
        <v>46207695.58</v>
      </c>
    </row>
    <row r="52" ht="15">
      <c r="B52" s="14" t="s">
        <v>62</v>
      </c>
    </row>
  </sheetData>
  <sheetProtection/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63" right="0.53" top="0.48" bottom="0.53" header="0.31496062992125984" footer="0.31496062992125984"/>
  <pageSetup fitToHeight="1" fitToWidth="1" horizontalDpi="600" verticalDpi="600" orientation="landscape" paperSize="9" r:id="rId2"/>
  <headerFooter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2"/>
  <sheetViews>
    <sheetView showGridLines="0" zoomScale="85" zoomScaleNormal="85" zoomScalePageLayoutView="0" workbookViewId="0" topLeftCell="A1">
      <selection activeCell="B7" sqref="B7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customWidth="1"/>
    <col min="14" max="14" width="15.00390625" style="1" customWidth="1"/>
    <col min="15" max="16384" width="11.421875" style="1" customWidth="1"/>
  </cols>
  <sheetData>
    <row r="1" ht="15"/>
    <row r="2" spans="2:14" ht="15" customHeight="1">
      <c r="B2" s="44" t="s">
        <v>61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ht="15.75">
      <c r="B8" s="2" t="s">
        <v>51</v>
      </c>
    </row>
    <row r="9" ht="15">
      <c r="B9" s="3" t="s">
        <v>2</v>
      </c>
    </row>
    <row r="11" spans="2:12" ht="15">
      <c r="B11" s="4"/>
      <c r="J11" s="48"/>
      <c r="K11" s="48"/>
      <c r="L11" s="48"/>
    </row>
    <row r="12" spans="2:14" s="5" customFormat="1" ht="15" customHeight="1">
      <c r="B12" s="46" t="s">
        <v>1</v>
      </c>
      <c r="C12" s="45" t="s">
        <v>0</v>
      </c>
      <c r="D12" s="45"/>
      <c r="E12" s="40" t="s">
        <v>44</v>
      </c>
      <c r="F12" s="40" t="s">
        <v>45</v>
      </c>
      <c r="G12" s="40" t="s">
        <v>63</v>
      </c>
      <c r="H12" s="40" t="s">
        <v>64</v>
      </c>
      <c r="I12" s="40" t="s">
        <v>65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19.5" customHeight="1">
      <c r="B14" s="6" t="s">
        <v>3</v>
      </c>
      <c r="C14" s="9">
        <v>0</v>
      </c>
      <c r="D14" s="9">
        <v>0</v>
      </c>
      <c r="E14" s="24">
        <v>0</v>
      </c>
      <c r="F14" s="24">
        <v>0</v>
      </c>
      <c r="G14" s="9">
        <v>0</v>
      </c>
      <c r="H14" s="9">
        <v>0</v>
      </c>
      <c r="I14" s="9">
        <v>0</v>
      </c>
      <c r="J14" s="15">
        <f>IF(ISERROR(+G14/E14)=TRUE,0,++G14/E14)</f>
        <v>0</v>
      </c>
      <c r="K14" s="15">
        <f aca="true" t="shared" si="0" ref="K14:K50">IF(ISERROR(+H14/E14)=TRUE,0,++H14/E14)</f>
        <v>0</v>
      </c>
      <c r="L14" s="15">
        <f aca="true" t="shared" si="1" ref="L14:L50">IF(ISERROR(+I14/E14)=TRUE,0,++I14/E14)</f>
        <v>0</v>
      </c>
      <c r="M14" s="20">
        <f>IF(ISERROR(+E14-G14)=TRUE,0,++E14-G14)</f>
        <v>0</v>
      </c>
      <c r="N14" s="20">
        <f>IF(ISERROR(+E14-F14)=TRUE,0,++E14-F14)</f>
        <v>0</v>
      </c>
    </row>
    <row r="15" spans="2:14" ht="19.5" customHeight="1">
      <c r="B15" s="7" t="s">
        <v>4</v>
      </c>
      <c r="C15" s="10">
        <v>0</v>
      </c>
      <c r="D15" s="10">
        <v>0</v>
      </c>
      <c r="E15" s="25">
        <v>0</v>
      </c>
      <c r="F15" s="25">
        <v>0</v>
      </c>
      <c r="G15" s="10">
        <v>0</v>
      </c>
      <c r="H15" s="10">
        <v>0</v>
      </c>
      <c r="I15" s="10">
        <v>0</v>
      </c>
      <c r="J15" s="16">
        <f aca="true" t="shared" si="2" ref="J15:J50">IF(ISERROR(+G15/E15)=TRUE,0,++G15/E15)</f>
        <v>0</v>
      </c>
      <c r="K15" s="16">
        <f t="shared" si="0"/>
        <v>0</v>
      </c>
      <c r="L15" s="16">
        <f t="shared" si="1"/>
        <v>0</v>
      </c>
      <c r="M15" s="21">
        <f aca="true" t="shared" si="3" ref="M15:M49">IF(ISERROR(+E15-G15)=TRUE,0,++E15-G15)</f>
        <v>0</v>
      </c>
      <c r="N15" s="21">
        <f aca="true" t="shared" si="4" ref="N15:N50">IF(ISERROR(+E15-F15)=TRUE,0,++E15-F15)</f>
        <v>0</v>
      </c>
    </row>
    <row r="16" spans="2:14" ht="19.5" customHeight="1">
      <c r="B16" s="7" t="s">
        <v>54</v>
      </c>
      <c r="C16" s="10">
        <v>0</v>
      </c>
      <c r="D16" s="10">
        <v>0</v>
      </c>
      <c r="E16" s="25">
        <v>0</v>
      </c>
      <c r="F16" s="25">
        <v>0</v>
      </c>
      <c r="G16" s="10">
        <v>0</v>
      </c>
      <c r="H16" s="10">
        <v>0</v>
      </c>
      <c r="I16" s="10">
        <v>0</v>
      </c>
      <c r="J16" s="16">
        <f t="shared" si="2"/>
        <v>0</v>
      </c>
      <c r="K16" s="16">
        <f t="shared" si="0"/>
        <v>0</v>
      </c>
      <c r="L16" s="16">
        <f t="shared" si="1"/>
        <v>0</v>
      </c>
      <c r="M16" s="21">
        <f t="shared" si="3"/>
        <v>0</v>
      </c>
      <c r="N16" s="21">
        <f t="shared" si="4"/>
        <v>0</v>
      </c>
    </row>
    <row r="17" spans="2:14" ht="19.5" customHeight="1">
      <c r="B17" s="7" t="s">
        <v>5</v>
      </c>
      <c r="C17" s="10">
        <v>0</v>
      </c>
      <c r="D17" s="10">
        <v>0</v>
      </c>
      <c r="E17" s="25">
        <v>0</v>
      </c>
      <c r="F17" s="25">
        <v>0</v>
      </c>
      <c r="G17" s="10">
        <v>0</v>
      </c>
      <c r="H17" s="10">
        <v>0</v>
      </c>
      <c r="I17" s="10">
        <v>0</v>
      </c>
      <c r="J17" s="16">
        <f t="shared" si="2"/>
        <v>0</v>
      </c>
      <c r="K17" s="16">
        <f t="shared" si="0"/>
        <v>0</v>
      </c>
      <c r="L17" s="16">
        <f t="shared" si="1"/>
        <v>0</v>
      </c>
      <c r="M17" s="21">
        <f t="shared" si="3"/>
        <v>0</v>
      </c>
      <c r="N17" s="21">
        <f t="shared" si="4"/>
        <v>0</v>
      </c>
    </row>
    <row r="18" spans="2:14" ht="19.5" customHeight="1">
      <c r="B18" s="7" t="s">
        <v>6</v>
      </c>
      <c r="C18" s="10">
        <v>0</v>
      </c>
      <c r="D18" s="10">
        <v>0</v>
      </c>
      <c r="E18" s="25">
        <v>0</v>
      </c>
      <c r="F18" s="25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19.5" customHeight="1">
      <c r="B19" s="7" t="s">
        <v>7</v>
      </c>
      <c r="C19" s="10">
        <v>0</v>
      </c>
      <c r="D19" s="10">
        <v>0</v>
      </c>
      <c r="E19" s="25">
        <v>0</v>
      </c>
      <c r="F19" s="25">
        <v>0</v>
      </c>
      <c r="G19" s="10">
        <v>0</v>
      </c>
      <c r="H19" s="10">
        <v>0</v>
      </c>
      <c r="I19" s="10">
        <v>0</v>
      </c>
      <c r="J19" s="16">
        <f t="shared" si="2"/>
        <v>0</v>
      </c>
      <c r="K19" s="16">
        <f t="shared" si="0"/>
        <v>0</v>
      </c>
      <c r="L19" s="16">
        <f t="shared" si="1"/>
        <v>0</v>
      </c>
      <c r="M19" s="21">
        <f t="shared" si="3"/>
        <v>0</v>
      </c>
      <c r="N19" s="21">
        <f t="shared" si="4"/>
        <v>0</v>
      </c>
    </row>
    <row r="20" spans="2:14" ht="19.5" customHeight="1">
      <c r="B20" s="7" t="s">
        <v>8</v>
      </c>
      <c r="C20" s="10">
        <v>0</v>
      </c>
      <c r="D20" s="10">
        <v>0</v>
      </c>
      <c r="E20" s="25">
        <v>0</v>
      </c>
      <c r="F20" s="25">
        <v>0</v>
      </c>
      <c r="G20" s="10">
        <v>0</v>
      </c>
      <c r="H20" s="10">
        <v>0</v>
      </c>
      <c r="I20" s="10">
        <v>0</v>
      </c>
      <c r="J20" s="16">
        <f t="shared" si="2"/>
        <v>0</v>
      </c>
      <c r="K20" s="16">
        <f t="shared" si="0"/>
        <v>0</v>
      </c>
      <c r="L20" s="16">
        <f t="shared" si="1"/>
        <v>0</v>
      </c>
      <c r="M20" s="21">
        <f t="shared" si="3"/>
        <v>0</v>
      </c>
      <c r="N20" s="21">
        <f t="shared" si="4"/>
        <v>0</v>
      </c>
    </row>
    <row r="21" spans="2:14" ht="19.5" customHeight="1">
      <c r="B21" s="7" t="s">
        <v>9</v>
      </c>
      <c r="C21" s="10">
        <v>0</v>
      </c>
      <c r="D21" s="10">
        <v>0</v>
      </c>
      <c r="E21" s="25">
        <v>0</v>
      </c>
      <c r="F21" s="25">
        <v>0</v>
      </c>
      <c r="G21" s="10">
        <v>0</v>
      </c>
      <c r="H21" s="10">
        <v>0</v>
      </c>
      <c r="I21" s="10">
        <v>0</v>
      </c>
      <c r="J21" s="16">
        <f t="shared" si="2"/>
        <v>0</v>
      </c>
      <c r="K21" s="16">
        <f t="shared" si="0"/>
        <v>0</v>
      </c>
      <c r="L21" s="16">
        <f t="shared" si="1"/>
        <v>0</v>
      </c>
      <c r="M21" s="21">
        <f t="shared" si="3"/>
        <v>0</v>
      </c>
      <c r="N21" s="21">
        <f t="shared" si="4"/>
        <v>0</v>
      </c>
    </row>
    <row r="22" spans="2:14" ht="19.5" customHeight="1">
      <c r="B22" s="7" t="s">
        <v>10</v>
      </c>
      <c r="C22" s="10">
        <v>0</v>
      </c>
      <c r="D22" s="10">
        <v>0</v>
      </c>
      <c r="E22" s="25">
        <v>0</v>
      </c>
      <c r="F22" s="25">
        <v>0</v>
      </c>
      <c r="G22" s="10">
        <v>0</v>
      </c>
      <c r="H22" s="10">
        <v>0</v>
      </c>
      <c r="I22" s="10">
        <v>0</v>
      </c>
      <c r="J22" s="16">
        <f t="shared" si="2"/>
        <v>0</v>
      </c>
      <c r="K22" s="16">
        <f t="shared" si="0"/>
        <v>0</v>
      </c>
      <c r="L22" s="16">
        <f t="shared" si="1"/>
        <v>0</v>
      </c>
      <c r="M22" s="21">
        <f t="shared" si="3"/>
        <v>0</v>
      </c>
      <c r="N22" s="21">
        <f t="shared" si="4"/>
        <v>0</v>
      </c>
    </row>
    <row r="23" spans="2:14" ht="19.5" customHeight="1">
      <c r="B23" s="7" t="s">
        <v>11</v>
      </c>
      <c r="C23" s="10">
        <v>0</v>
      </c>
      <c r="D23" s="10">
        <v>0</v>
      </c>
      <c r="E23" s="25">
        <v>0</v>
      </c>
      <c r="F23" s="25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19.5" customHeight="1">
      <c r="B24" s="7" t="s">
        <v>12</v>
      </c>
      <c r="C24" s="10">
        <v>0</v>
      </c>
      <c r="D24" s="10">
        <v>0</v>
      </c>
      <c r="E24" s="25">
        <v>0</v>
      </c>
      <c r="F24" s="25">
        <v>0</v>
      </c>
      <c r="G24" s="10">
        <v>0</v>
      </c>
      <c r="H24" s="10">
        <v>0</v>
      </c>
      <c r="I24" s="10">
        <v>0</v>
      </c>
      <c r="J24" s="16">
        <f t="shared" si="2"/>
        <v>0</v>
      </c>
      <c r="K24" s="16">
        <f t="shared" si="0"/>
        <v>0</v>
      </c>
      <c r="L24" s="16">
        <f t="shared" si="1"/>
        <v>0</v>
      </c>
      <c r="M24" s="21">
        <f t="shared" si="3"/>
        <v>0</v>
      </c>
      <c r="N24" s="21">
        <f t="shared" si="4"/>
        <v>0</v>
      </c>
    </row>
    <row r="25" spans="2:14" ht="19.5" customHeight="1">
      <c r="B25" s="7" t="s">
        <v>13</v>
      </c>
      <c r="C25" s="10">
        <v>0</v>
      </c>
      <c r="D25" s="10">
        <v>0</v>
      </c>
      <c r="E25" s="25">
        <v>0</v>
      </c>
      <c r="F25" s="25">
        <v>0</v>
      </c>
      <c r="G25" s="10">
        <v>0</v>
      </c>
      <c r="H25" s="10">
        <v>0</v>
      </c>
      <c r="I25" s="10">
        <v>0</v>
      </c>
      <c r="J25" s="16">
        <f t="shared" si="2"/>
        <v>0</v>
      </c>
      <c r="K25" s="16">
        <f t="shared" si="0"/>
        <v>0</v>
      </c>
      <c r="L25" s="16">
        <f t="shared" si="1"/>
        <v>0</v>
      </c>
      <c r="M25" s="21">
        <f t="shared" si="3"/>
        <v>0</v>
      </c>
      <c r="N25" s="21">
        <f t="shared" si="4"/>
        <v>0</v>
      </c>
    </row>
    <row r="26" spans="2:14" ht="19.5" customHeight="1">
      <c r="B26" s="7" t="s">
        <v>14</v>
      </c>
      <c r="C26" s="10">
        <v>0</v>
      </c>
      <c r="D26" s="10">
        <v>0</v>
      </c>
      <c r="E26" s="25">
        <v>0</v>
      </c>
      <c r="F26" s="25">
        <v>0</v>
      </c>
      <c r="G26" s="10">
        <v>0</v>
      </c>
      <c r="H26" s="10">
        <v>0</v>
      </c>
      <c r="I26" s="10">
        <v>0</v>
      </c>
      <c r="J26" s="16">
        <f t="shared" si="2"/>
        <v>0</v>
      </c>
      <c r="K26" s="16">
        <f t="shared" si="0"/>
        <v>0</v>
      </c>
      <c r="L26" s="16">
        <f t="shared" si="1"/>
        <v>0</v>
      </c>
      <c r="M26" s="21">
        <f t="shared" si="3"/>
        <v>0</v>
      </c>
      <c r="N26" s="21">
        <f t="shared" si="4"/>
        <v>0</v>
      </c>
    </row>
    <row r="27" spans="2:14" ht="19.5" customHeight="1">
      <c r="B27" s="7" t="s">
        <v>15</v>
      </c>
      <c r="C27" s="10">
        <v>0</v>
      </c>
      <c r="D27" s="10">
        <v>0</v>
      </c>
      <c r="E27" s="25">
        <v>0</v>
      </c>
      <c r="F27" s="25">
        <v>0</v>
      </c>
      <c r="G27" s="10">
        <v>0</v>
      </c>
      <c r="H27" s="10">
        <v>0</v>
      </c>
      <c r="I27" s="10">
        <v>0</v>
      </c>
      <c r="J27" s="16">
        <f t="shared" si="2"/>
        <v>0</v>
      </c>
      <c r="K27" s="16">
        <f t="shared" si="0"/>
        <v>0</v>
      </c>
      <c r="L27" s="16">
        <f t="shared" si="1"/>
        <v>0</v>
      </c>
      <c r="M27" s="21">
        <f t="shared" si="3"/>
        <v>0</v>
      </c>
      <c r="N27" s="21">
        <f t="shared" si="4"/>
        <v>0</v>
      </c>
    </row>
    <row r="28" spans="2:14" ht="19.5" customHeight="1">
      <c r="B28" s="7" t="s">
        <v>16</v>
      </c>
      <c r="C28" s="10">
        <v>0</v>
      </c>
      <c r="D28" s="10">
        <v>0</v>
      </c>
      <c r="E28" s="25">
        <v>0</v>
      </c>
      <c r="F28" s="25">
        <v>0</v>
      </c>
      <c r="G28" s="10">
        <v>0</v>
      </c>
      <c r="H28" s="10">
        <v>0</v>
      </c>
      <c r="I28" s="10">
        <v>0</v>
      </c>
      <c r="J28" s="16">
        <f t="shared" si="2"/>
        <v>0</v>
      </c>
      <c r="K28" s="16">
        <f t="shared" si="0"/>
        <v>0</v>
      </c>
      <c r="L28" s="16">
        <f t="shared" si="1"/>
        <v>0</v>
      </c>
      <c r="M28" s="21">
        <f t="shared" si="3"/>
        <v>0</v>
      </c>
      <c r="N28" s="21">
        <f t="shared" si="4"/>
        <v>0</v>
      </c>
    </row>
    <row r="29" spans="2:14" ht="19.5" customHeight="1">
      <c r="B29" s="7" t="s">
        <v>17</v>
      </c>
      <c r="C29" s="10">
        <v>0</v>
      </c>
      <c r="D29" s="10">
        <v>0</v>
      </c>
      <c r="E29" s="25">
        <v>0</v>
      </c>
      <c r="F29" s="25">
        <v>0</v>
      </c>
      <c r="G29" s="10">
        <v>0</v>
      </c>
      <c r="H29" s="10">
        <v>0</v>
      </c>
      <c r="I29" s="10">
        <v>0</v>
      </c>
      <c r="J29" s="16">
        <f t="shared" si="2"/>
        <v>0</v>
      </c>
      <c r="K29" s="16">
        <f t="shared" si="0"/>
        <v>0</v>
      </c>
      <c r="L29" s="16">
        <f t="shared" si="1"/>
        <v>0</v>
      </c>
      <c r="M29" s="21">
        <f t="shared" si="3"/>
        <v>0</v>
      </c>
      <c r="N29" s="21">
        <f t="shared" si="4"/>
        <v>0</v>
      </c>
    </row>
    <row r="30" spans="2:14" ht="19.5" customHeight="1">
      <c r="B30" s="7" t="s">
        <v>18</v>
      </c>
      <c r="C30" s="10">
        <v>0</v>
      </c>
      <c r="D30" s="10">
        <v>0</v>
      </c>
      <c r="E30" s="25">
        <v>0</v>
      </c>
      <c r="F30" s="25">
        <v>0</v>
      </c>
      <c r="G30" s="10">
        <v>0</v>
      </c>
      <c r="H30" s="10">
        <v>0</v>
      </c>
      <c r="I30" s="10">
        <v>0</v>
      </c>
      <c r="J30" s="16">
        <f t="shared" si="2"/>
        <v>0</v>
      </c>
      <c r="K30" s="16">
        <f t="shared" si="0"/>
        <v>0</v>
      </c>
      <c r="L30" s="16">
        <f t="shared" si="1"/>
        <v>0</v>
      </c>
      <c r="M30" s="21">
        <f t="shared" si="3"/>
        <v>0</v>
      </c>
      <c r="N30" s="21">
        <f t="shared" si="4"/>
        <v>0</v>
      </c>
    </row>
    <row r="31" spans="2:14" ht="19.5" customHeight="1">
      <c r="B31" s="7" t="s">
        <v>19</v>
      </c>
      <c r="C31" s="10">
        <v>0</v>
      </c>
      <c r="D31" s="10">
        <v>0</v>
      </c>
      <c r="E31" s="25">
        <v>0</v>
      </c>
      <c r="F31" s="25">
        <v>0</v>
      </c>
      <c r="G31" s="10">
        <v>0</v>
      </c>
      <c r="H31" s="10">
        <v>0</v>
      </c>
      <c r="I31" s="10">
        <v>0</v>
      </c>
      <c r="J31" s="16">
        <f t="shared" si="2"/>
        <v>0</v>
      </c>
      <c r="K31" s="16">
        <f t="shared" si="0"/>
        <v>0</v>
      </c>
      <c r="L31" s="16">
        <f t="shared" si="1"/>
        <v>0</v>
      </c>
      <c r="M31" s="21">
        <f t="shared" si="3"/>
        <v>0</v>
      </c>
      <c r="N31" s="21">
        <f t="shared" si="4"/>
        <v>0</v>
      </c>
    </row>
    <row r="32" spans="2:14" ht="19.5" customHeight="1">
      <c r="B32" s="7" t="s">
        <v>20</v>
      </c>
      <c r="C32" s="10">
        <v>0</v>
      </c>
      <c r="D32" s="10">
        <v>0</v>
      </c>
      <c r="E32" s="25">
        <v>0</v>
      </c>
      <c r="F32" s="25">
        <v>0</v>
      </c>
      <c r="G32" s="10">
        <v>0</v>
      </c>
      <c r="H32" s="10">
        <v>0</v>
      </c>
      <c r="I32" s="10">
        <v>0</v>
      </c>
      <c r="J32" s="16">
        <f t="shared" si="2"/>
        <v>0</v>
      </c>
      <c r="K32" s="16">
        <f t="shared" si="0"/>
        <v>0</v>
      </c>
      <c r="L32" s="16">
        <f t="shared" si="1"/>
        <v>0</v>
      </c>
      <c r="M32" s="21">
        <f t="shared" si="3"/>
        <v>0</v>
      </c>
      <c r="N32" s="21">
        <f t="shared" si="4"/>
        <v>0</v>
      </c>
    </row>
    <row r="33" spans="2:14" ht="19.5" customHeight="1">
      <c r="B33" s="7" t="s">
        <v>21</v>
      </c>
      <c r="C33" s="10">
        <v>0</v>
      </c>
      <c r="D33" s="10">
        <v>0</v>
      </c>
      <c r="E33" s="25">
        <v>0</v>
      </c>
      <c r="F33" s="25">
        <v>0</v>
      </c>
      <c r="G33" s="10">
        <v>0</v>
      </c>
      <c r="H33" s="10">
        <v>0</v>
      </c>
      <c r="I33" s="10">
        <v>0</v>
      </c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0</v>
      </c>
      <c r="N33" s="21">
        <f t="shared" si="4"/>
        <v>0</v>
      </c>
    </row>
    <row r="34" spans="2:14" ht="19.5" customHeight="1">
      <c r="B34" s="7" t="s">
        <v>22</v>
      </c>
      <c r="C34" s="10">
        <v>0</v>
      </c>
      <c r="D34" s="10">
        <v>0</v>
      </c>
      <c r="E34" s="25">
        <v>0</v>
      </c>
      <c r="F34" s="25">
        <v>0</v>
      </c>
      <c r="G34" s="10">
        <v>0</v>
      </c>
      <c r="H34" s="10">
        <v>0</v>
      </c>
      <c r="I34" s="10">
        <v>0</v>
      </c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0</v>
      </c>
      <c r="N34" s="21">
        <f t="shared" si="4"/>
        <v>0</v>
      </c>
    </row>
    <row r="35" spans="2:14" ht="19.5" customHeight="1">
      <c r="B35" s="7" t="s">
        <v>23</v>
      </c>
      <c r="C35" s="10">
        <v>0</v>
      </c>
      <c r="D35" s="10">
        <v>0</v>
      </c>
      <c r="E35" s="25">
        <v>0</v>
      </c>
      <c r="F35" s="25">
        <v>0</v>
      </c>
      <c r="G35" s="10">
        <v>0</v>
      </c>
      <c r="H35" s="10">
        <v>0</v>
      </c>
      <c r="I35" s="10">
        <v>0</v>
      </c>
      <c r="J35" s="16">
        <f t="shared" si="2"/>
        <v>0</v>
      </c>
      <c r="K35" s="16">
        <f t="shared" si="0"/>
        <v>0</v>
      </c>
      <c r="L35" s="16">
        <f t="shared" si="1"/>
        <v>0</v>
      </c>
      <c r="M35" s="21">
        <f t="shared" si="3"/>
        <v>0</v>
      </c>
      <c r="N35" s="21">
        <f t="shared" si="4"/>
        <v>0</v>
      </c>
    </row>
    <row r="36" spans="2:14" ht="19.5" customHeight="1">
      <c r="B36" s="7" t="s">
        <v>24</v>
      </c>
      <c r="C36" s="10">
        <v>0</v>
      </c>
      <c r="D36" s="10">
        <v>0</v>
      </c>
      <c r="E36" s="25">
        <v>0</v>
      </c>
      <c r="F36" s="25">
        <v>0</v>
      </c>
      <c r="G36" s="10">
        <v>0</v>
      </c>
      <c r="H36" s="10">
        <v>0</v>
      </c>
      <c r="I36" s="10">
        <v>0</v>
      </c>
      <c r="J36" s="16">
        <f t="shared" si="2"/>
        <v>0</v>
      </c>
      <c r="K36" s="16">
        <f t="shared" si="0"/>
        <v>0</v>
      </c>
      <c r="L36" s="16">
        <f t="shared" si="1"/>
        <v>0</v>
      </c>
      <c r="M36" s="21">
        <f t="shared" si="3"/>
        <v>0</v>
      </c>
      <c r="N36" s="21">
        <f t="shared" si="4"/>
        <v>0</v>
      </c>
    </row>
    <row r="37" spans="2:14" ht="19.5" customHeight="1">
      <c r="B37" s="7" t="s">
        <v>25</v>
      </c>
      <c r="C37" s="10">
        <v>0</v>
      </c>
      <c r="D37" s="10">
        <v>0</v>
      </c>
      <c r="E37" s="25">
        <v>0</v>
      </c>
      <c r="F37" s="25">
        <v>0</v>
      </c>
      <c r="G37" s="10">
        <v>0</v>
      </c>
      <c r="H37" s="10">
        <v>0</v>
      </c>
      <c r="I37" s="10">
        <v>0</v>
      </c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0</v>
      </c>
      <c r="N37" s="21">
        <f t="shared" si="4"/>
        <v>0</v>
      </c>
    </row>
    <row r="38" spans="2:14" ht="19.5" customHeight="1">
      <c r="B38" s="7" t="s">
        <v>26</v>
      </c>
      <c r="C38" s="10">
        <v>0</v>
      </c>
      <c r="D38" s="10">
        <v>0</v>
      </c>
      <c r="E38" s="25">
        <v>0</v>
      </c>
      <c r="F38" s="25">
        <v>0</v>
      </c>
      <c r="G38" s="10">
        <v>0</v>
      </c>
      <c r="H38" s="10">
        <v>0</v>
      </c>
      <c r="I38" s="10">
        <v>0</v>
      </c>
      <c r="J38" s="16">
        <f t="shared" si="2"/>
        <v>0</v>
      </c>
      <c r="K38" s="16">
        <f t="shared" si="0"/>
        <v>0</v>
      </c>
      <c r="L38" s="16">
        <f t="shared" si="1"/>
        <v>0</v>
      </c>
      <c r="M38" s="21">
        <f t="shared" si="3"/>
        <v>0</v>
      </c>
      <c r="N38" s="21">
        <f t="shared" si="4"/>
        <v>0</v>
      </c>
    </row>
    <row r="39" spans="2:14" ht="19.5" customHeight="1">
      <c r="B39" s="7" t="s">
        <v>27</v>
      </c>
      <c r="C39" s="10">
        <v>0</v>
      </c>
      <c r="D39" s="10">
        <v>0</v>
      </c>
      <c r="E39" s="25">
        <v>0</v>
      </c>
      <c r="F39" s="25">
        <v>0</v>
      </c>
      <c r="G39" s="10">
        <v>0</v>
      </c>
      <c r="H39" s="10">
        <v>0</v>
      </c>
      <c r="I39" s="10">
        <v>0</v>
      </c>
      <c r="J39" s="16">
        <f t="shared" si="2"/>
        <v>0</v>
      </c>
      <c r="K39" s="16">
        <f t="shared" si="0"/>
        <v>0</v>
      </c>
      <c r="L39" s="16">
        <f t="shared" si="1"/>
        <v>0</v>
      </c>
      <c r="M39" s="21">
        <f t="shared" si="3"/>
        <v>0</v>
      </c>
      <c r="N39" s="21">
        <f t="shared" si="4"/>
        <v>0</v>
      </c>
    </row>
    <row r="40" spans="2:14" ht="19.5" customHeight="1">
      <c r="B40" s="7" t="s">
        <v>28</v>
      </c>
      <c r="C40" s="10">
        <v>0</v>
      </c>
      <c r="D40" s="10">
        <v>0</v>
      </c>
      <c r="E40" s="25">
        <v>0</v>
      </c>
      <c r="F40" s="25">
        <v>0</v>
      </c>
      <c r="G40" s="10">
        <v>0</v>
      </c>
      <c r="H40" s="10">
        <v>0</v>
      </c>
      <c r="I40" s="10">
        <v>0</v>
      </c>
      <c r="J40" s="16">
        <f t="shared" si="2"/>
        <v>0</v>
      </c>
      <c r="K40" s="16">
        <f t="shared" si="0"/>
        <v>0</v>
      </c>
      <c r="L40" s="16">
        <f t="shared" si="1"/>
        <v>0</v>
      </c>
      <c r="M40" s="21">
        <f t="shared" si="3"/>
        <v>0</v>
      </c>
      <c r="N40" s="21">
        <f t="shared" si="4"/>
        <v>0</v>
      </c>
    </row>
    <row r="41" spans="2:14" ht="19.5" customHeight="1">
      <c r="B41" s="7" t="s">
        <v>29</v>
      </c>
      <c r="C41" s="10">
        <v>0</v>
      </c>
      <c r="D41" s="10">
        <v>0</v>
      </c>
      <c r="E41" s="25">
        <v>0</v>
      </c>
      <c r="F41" s="25">
        <v>0</v>
      </c>
      <c r="G41" s="10">
        <v>0</v>
      </c>
      <c r="H41" s="10">
        <v>0</v>
      </c>
      <c r="I41" s="10">
        <v>0</v>
      </c>
      <c r="J41" s="16">
        <f t="shared" si="2"/>
        <v>0</v>
      </c>
      <c r="K41" s="16">
        <f t="shared" si="0"/>
        <v>0</v>
      </c>
      <c r="L41" s="16">
        <f t="shared" si="1"/>
        <v>0</v>
      </c>
      <c r="M41" s="21">
        <f t="shared" si="3"/>
        <v>0</v>
      </c>
      <c r="N41" s="21">
        <f t="shared" si="4"/>
        <v>0</v>
      </c>
    </row>
    <row r="42" spans="2:14" ht="19.5" customHeight="1">
      <c r="B42" s="7" t="s">
        <v>30</v>
      </c>
      <c r="C42" s="10">
        <v>0</v>
      </c>
      <c r="D42" s="10">
        <v>0</v>
      </c>
      <c r="E42" s="25">
        <v>0</v>
      </c>
      <c r="F42" s="25">
        <v>0</v>
      </c>
      <c r="G42" s="10">
        <v>0</v>
      </c>
      <c r="H42" s="10">
        <v>0</v>
      </c>
      <c r="I42" s="10">
        <v>0</v>
      </c>
      <c r="J42" s="16">
        <f t="shared" si="2"/>
        <v>0</v>
      </c>
      <c r="K42" s="16">
        <f t="shared" si="0"/>
        <v>0</v>
      </c>
      <c r="L42" s="16">
        <f t="shared" si="1"/>
        <v>0</v>
      </c>
      <c r="M42" s="21">
        <f t="shared" si="3"/>
        <v>0</v>
      </c>
      <c r="N42" s="21">
        <f t="shared" si="4"/>
        <v>0</v>
      </c>
    </row>
    <row r="43" spans="2:14" ht="19.5" customHeight="1">
      <c r="B43" s="7" t="s">
        <v>31</v>
      </c>
      <c r="C43" s="10">
        <v>0</v>
      </c>
      <c r="D43" s="10">
        <v>0</v>
      </c>
      <c r="E43" s="25">
        <v>0</v>
      </c>
      <c r="F43" s="25">
        <v>0</v>
      </c>
      <c r="G43" s="10">
        <v>0</v>
      </c>
      <c r="H43" s="10">
        <v>0</v>
      </c>
      <c r="I43" s="10">
        <v>0</v>
      </c>
      <c r="J43" s="16">
        <f t="shared" si="2"/>
        <v>0</v>
      </c>
      <c r="K43" s="16">
        <f t="shared" si="0"/>
        <v>0</v>
      </c>
      <c r="L43" s="16">
        <f t="shared" si="1"/>
        <v>0</v>
      </c>
      <c r="M43" s="21">
        <f t="shared" si="3"/>
        <v>0</v>
      </c>
      <c r="N43" s="21">
        <f t="shared" si="4"/>
        <v>0</v>
      </c>
    </row>
    <row r="44" spans="2:14" ht="19.5" customHeight="1">
      <c r="B44" s="7" t="s">
        <v>32</v>
      </c>
      <c r="C44" s="10">
        <v>0</v>
      </c>
      <c r="D44" s="10">
        <v>0</v>
      </c>
      <c r="E44" s="25">
        <v>0</v>
      </c>
      <c r="F44" s="25">
        <v>0</v>
      </c>
      <c r="G44" s="10">
        <v>0</v>
      </c>
      <c r="H44" s="10">
        <v>0</v>
      </c>
      <c r="I44" s="10">
        <v>0</v>
      </c>
      <c r="J44" s="16">
        <f t="shared" si="2"/>
        <v>0</v>
      </c>
      <c r="K44" s="16">
        <f t="shared" si="0"/>
        <v>0</v>
      </c>
      <c r="L44" s="16">
        <f t="shared" si="1"/>
        <v>0</v>
      </c>
      <c r="M44" s="21">
        <f t="shared" si="3"/>
        <v>0</v>
      </c>
      <c r="N44" s="21">
        <f t="shared" si="4"/>
        <v>0</v>
      </c>
    </row>
    <row r="45" spans="2:14" ht="19.5" customHeight="1">
      <c r="B45" s="7" t="s">
        <v>33</v>
      </c>
      <c r="C45" s="10">
        <v>0</v>
      </c>
      <c r="D45" s="10">
        <v>0</v>
      </c>
      <c r="E45" s="25">
        <v>0</v>
      </c>
      <c r="F45" s="25">
        <v>0</v>
      </c>
      <c r="G45" s="10">
        <v>0</v>
      </c>
      <c r="H45" s="10">
        <v>0</v>
      </c>
      <c r="I45" s="10">
        <v>0</v>
      </c>
      <c r="J45" s="16">
        <f t="shared" si="2"/>
        <v>0</v>
      </c>
      <c r="K45" s="16">
        <f t="shared" si="0"/>
        <v>0</v>
      </c>
      <c r="L45" s="16">
        <f t="shared" si="1"/>
        <v>0</v>
      </c>
      <c r="M45" s="21">
        <f t="shared" si="3"/>
        <v>0</v>
      </c>
      <c r="N45" s="21">
        <f t="shared" si="4"/>
        <v>0</v>
      </c>
    </row>
    <row r="46" spans="2:14" ht="19.5" customHeight="1">
      <c r="B46" s="7" t="s">
        <v>34</v>
      </c>
      <c r="C46" s="10">
        <v>0</v>
      </c>
      <c r="D46" s="10">
        <v>0</v>
      </c>
      <c r="E46" s="25">
        <v>0</v>
      </c>
      <c r="F46" s="25">
        <v>0</v>
      </c>
      <c r="G46" s="10">
        <v>0</v>
      </c>
      <c r="H46" s="10">
        <v>0</v>
      </c>
      <c r="I46" s="10">
        <v>0</v>
      </c>
      <c r="J46" s="16">
        <f t="shared" si="2"/>
        <v>0</v>
      </c>
      <c r="K46" s="16">
        <f t="shared" si="0"/>
        <v>0</v>
      </c>
      <c r="L46" s="16">
        <f t="shared" si="1"/>
        <v>0</v>
      </c>
      <c r="M46" s="21">
        <f t="shared" si="3"/>
        <v>0</v>
      </c>
      <c r="N46" s="21">
        <f t="shared" si="4"/>
        <v>0</v>
      </c>
    </row>
    <row r="47" spans="2:14" ht="19.5" customHeight="1">
      <c r="B47" s="7" t="s">
        <v>35</v>
      </c>
      <c r="C47" s="10">
        <v>15594480</v>
      </c>
      <c r="D47" s="10">
        <v>15594480</v>
      </c>
      <c r="E47" s="25">
        <v>15594480</v>
      </c>
      <c r="F47" s="25">
        <v>12861124.56</v>
      </c>
      <c r="G47" s="10">
        <v>8553610</v>
      </c>
      <c r="H47" s="10">
        <v>5809022.980000001</v>
      </c>
      <c r="I47" s="10">
        <v>5737297</v>
      </c>
      <c r="J47" s="16">
        <f t="shared" si="2"/>
        <v>0.5485024188046027</v>
      </c>
      <c r="K47" s="16">
        <f t="shared" si="0"/>
        <v>0.37250507743765754</v>
      </c>
      <c r="L47" s="16">
        <f t="shared" si="1"/>
        <v>0.3679056307103539</v>
      </c>
      <c r="M47" s="21">
        <f t="shared" si="3"/>
        <v>7040870</v>
      </c>
      <c r="N47" s="21">
        <f t="shared" si="4"/>
        <v>2733355.4399999995</v>
      </c>
    </row>
    <row r="48" spans="2:14" ht="19.5" customHeight="1">
      <c r="B48" s="7" t="s">
        <v>36</v>
      </c>
      <c r="C48" s="10">
        <v>0</v>
      </c>
      <c r="D48" s="10">
        <v>0</v>
      </c>
      <c r="E48" s="25">
        <v>0</v>
      </c>
      <c r="F48" s="25">
        <v>0</v>
      </c>
      <c r="G48" s="10">
        <v>0</v>
      </c>
      <c r="H48" s="10">
        <v>0</v>
      </c>
      <c r="I48" s="10">
        <v>0</v>
      </c>
      <c r="J48" s="16">
        <f>IF(ISERROR(+G48/E48)=TRUE,0,++G48/E48)</f>
        <v>0</v>
      </c>
      <c r="K48" s="16">
        <f>IF(ISERROR(+H48/E48)=TRUE,0,++H48/E48)</f>
        <v>0</v>
      </c>
      <c r="L48" s="16">
        <f>IF(ISERROR(+I48/E48)=TRUE,0,++I48/E48)</f>
        <v>0</v>
      </c>
      <c r="M48" s="21">
        <f>IF(ISERROR(+E48-G48)=TRUE,0,++E48-G48)</f>
        <v>0</v>
      </c>
      <c r="N48" s="21">
        <f>IF(ISERROR(+E48-F48)=TRUE,0,++E48-F48)</f>
        <v>0</v>
      </c>
    </row>
    <row r="49" spans="2:14" ht="19.5" customHeight="1">
      <c r="B49" s="8" t="s">
        <v>60</v>
      </c>
      <c r="C49" s="11">
        <v>0</v>
      </c>
      <c r="D49" s="11">
        <v>0</v>
      </c>
      <c r="E49" s="26">
        <v>0</v>
      </c>
      <c r="F49" s="26">
        <v>0</v>
      </c>
      <c r="G49" s="11">
        <v>0</v>
      </c>
      <c r="H49" s="11">
        <v>0</v>
      </c>
      <c r="I49" s="11">
        <v>0</v>
      </c>
      <c r="J49" s="19">
        <f t="shared" si="2"/>
        <v>0</v>
      </c>
      <c r="K49" s="19">
        <f t="shared" si="0"/>
        <v>0</v>
      </c>
      <c r="L49" s="17">
        <f t="shared" si="1"/>
        <v>0</v>
      </c>
      <c r="M49" s="22">
        <f t="shared" si="3"/>
        <v>0</v>
      </c>
      <c r="N49" s="22">
        <f t="shared" si="4"/>
        <v>0</v>
      </c>
    </row>
    <row r="50" spans="2:14" ht="23.25" customHeight="1">
      <c r="B50" s="13" t="s">
        <v>39</v>
      </c>
      <c r="C50" s="13">
        <f>SUM(C14:C49)</f>
        <v>15594480</v>
      </c>
      <c r="D50" s="13">
        <f aca="true" t="shared" si="5" ref="D50:I50">SUM(D14:D49)</f>
        <v>15594480</v>
      </c>
      <c r="E50" s="27">
        <f t="shared" si="5"/>
        <v>15594480</v>
      </c>
      <c r="F50" s="27">
        <f t="shared" si="5"/>
        <v>12861124.56</v>
      </c>
      <c r="G50" s="13">
        <f t="shared" si="5"/>
        <v>8553610</v>
      </c>
      <c r="H50" s="13">
        <f t="shared" si="5"/>
        <v>5809022.980000001</v>
      </c>
      <c r="I50" s="13">
        <f t="shared" si="5"/>
        <v>5737297</v>
      </c>
      <c r="J50" s="18">
        <f t="shared" si="2"/>
        <v>0.5485024188046027</v>
      </c>
      <c r="K50" s="18">
        <f t="shared" si="0"/>
        <v>0.37250507743765754</v>
      </c>
      <c r="L50" s="18">
        <f t="shared" si="1"/>
        <v>0.3679056307103539</v>
      </c>
      <c r="M50" s="23">
        <f>SUM(M14:M49)</f>
        <v>7040870</v>
      </c>
      <c r="N50" s="23">
        <f t="shared" si="4"/>
        <v>2733355.4399999995</v>
      </c>
    </row>
    <row r="52" ht="15">
      <c r="B52" s="14" t="s">
        <v>62</v>
      </c>
    </row>
  </sheetData>
  <sheetProtection/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57" right="0.52" top="0.44" bottom="0.54" header="0.31496062992125984" footer="0.31496062992125984"/>
  <pageSetup fitToHeight="1" fitToWidth="1" horizontalDpi="600" verticalDpi="600" orientation="landscape" paperSize="9" r:id="rId2"/>
  <headerFooter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1" ht="15"/>
    <row r="2" spans="2:14" ht="15" customHeight="1">
      <c r="B2" s="44" t="s">
        <v>59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ht="15.75">
      <c r="B8" s="2" t="s">
        <v>53</v>
      </c>
    </row>
    <row r="9" ht="15">
      <c r="B9" s="3" t="s">
        <v>2</v>
      </c>
    </row>
    <row r="11" spans="2:12" ht="15">
      <c r="B11" s="4"/>
      <c r="J11" s="48"/>
      <c r="K11" s="48"/>
      <c r="L11" s="48"/>
    </row>
    <row r="12" spans="2:14" s="5" customFormat="1" ht="15" customHeight="1">
      <c r="B12" s="46" t="s">
        <v>1</v>
      </c>
      <c r="C12" s="45" t="s">
        <v>0</v>
      </c>
      <c r="D12" s="45"/>
      <c r="E12" s="40" t="s">
        <v>44</v>
      </c>
      <c r="F12" s="40" t="s">
        <v>45</v>
      </c>
      <c r="G12" s="40" t="s">
        <v>55</v>
      </c>
      <c r="H12" s="40" t="s">
        <v>56</v>
      </c>
      <c r="I12" s="40" t="s">
        <v>57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19.5" customHeight="1">
      <c r="B14" s="33" t="s">
        <v>3</v>
      </c>
      <c r="C14" s="34">
        <v>0</v>
      </c>
      <c r="D14" s="34">
        <v>0</v>
      </c>
      <c r="E14" s="35">
        <v>0</v>
      </c>
      <c r="F14" s="35">
        <v>0</v>
      </c>
      <c r="G14" s="9">
        <v>0</v>
      </c>
      <c r="H14" s="9">
        <v>0</v>
      </c>
      <c r="I14" s="9">
        <v>0</v>
      </c>
      <c r="J14" s="15">
        <f>IF(ISERROR(+G14/E14)=TRUE,0,++G14/E14)</f>
        <v>0</v>
      </c>
      <c r="K14" s="15">
        <f aca="true" t="shared" si="0" ref="K14:K49">IF(ISERROR(+H14/E14)=TRUE,0,++H14/E14)</f>
        <v>0</v>
      </c>
      <c r="L14" s="15">
        <f aca="true" t="shared" si="1" ref="L14:L49">IF(ISERROR(+I14/E14)=TRUE,0,++I14/E14)</f>
        <v>0</v>
      </c>
      <c r="M14" s="20">
        <f>IF(ISERROR(+E14-G14)=TRUE,0,++E14-G14)</f>
        <v>0</v>
      </c>
      <c r="N14" s="20">
        <f>IF(ISERROR(+E14-F14)=TRUE,0,++E14-F14)</f>
        <v>0</v>
      </c>
    </row>
    <row r="15" spans="2:14" ht="19.5" customHeight="1">
      <c r="B15" s="32" t="s">
        <v>4</v>
      </c>
      <c r="C15" s="36">
        <v>0</v>
      </c>
      <c r="D15" s="36">
        <v>0</v>
      </c>
      <c r="E15" s="30">
        <v>0</v>
      </c>
      <c r="F15" s="30">
        <v>0</v>
      </c>
      <c r="G15" s="10">
        <v>0</v>
      </c>
      <c r="H15" s="10">
        <v>0</v>
      </c>
      <c r="I15" s="10">
        <v>0</v>
      </c>
      <c r="J15" s="16">
        <f aca="true" t="shared" si="2" ref="J15:J49">IF(ISERROR(+G15/E15)=TRUE,0,++G15/E15)</f>
        <v>0</v>
      </c>
      <c r="K15" s="16">
        <f t="shared" si="0"/>
        <v>0</v>
      </c>
      <c r="L15" s="16">
        <f t="shared" si="1"/>
        <v>0</v>
      </c>
      <c r="M15" s="21">
        <f aca="true" t="shared" si="3" ref="M15:M48">IF(ISERROR(+E15-G15)=TRUE,0,++E15-G15)</f>
        <v>0</v>
      </c>
      <c r="N15" s="21">
        <f aca="true" t="shared" si="4" ref="N15:N49">IF(ISERROR(+E15-F15)=TRUE,0,++E15-F15)</f>
        <v>0</v>
      </c>
    </row>
    <row r="16" spans="2:14" ht="19.5" customHeight="1">
      <c r="B16" s="32" t="s">
        <v>54</v>
      </c>
      <c r="C16" s="36">
        <v>0</v>
      </c>
      <c r="D16" s="36">
        <v>0</v>
      </c>
      <c r="E16" s="30">
        <v>0</v>
      </c>
      <c r="F16" s="30">
        <v>0</v>
      </c>
      <c r="G16" s="10">
        <v>0</v>
      </c>
      <c r="H16" s="10">
        <v>0</v>
      </c>
      <c r="I16" s="10">
        <v>0</v>
      </c>
      <c r="J16" s="16">
        <f t="shared" si="2"/>
        <v>0</v>
      </c>
      <c r="K16" s="16">
        <f t="shared" si="0"/>
        <v>0</v>
      </c>
      <c r="L16" s="16">
        <f t="shared" si="1"/>
        <v>0</v>
      </c>
      <c r="M16" s="21">
        <f t="shared" si="3"/>
        <v>0</v>
      </c>
      <c r="N16" s="21">
        <f t="shared" si="4"/>
        <v>0</v>
      </c>
    </row>
    <row r="17" spans="2:14" ht="19.5" customHeight="1">
      <c r="B17" s="32" t="s">
        <v>5</v>
      </c>
      <c r="C17" s="36">
        <v>0</v>
      </c>
      <c r="D17" s="36">
        <v>0</v>
      </c>
      <c r="E17" s="30">
        <v>0</v>
      </c>
      <c r="F17" s="30">
        <v>0</v>
      </c>
      <c r="G17" s="10">
        <v>0</v>
      </c>
      <c r="H17" s="10">
        <v>0</v>
      </c>
      <c r="I17" s="10">
        <v>0</v>
      </c>
      <c r="J17" s="16">
        <f t="shared" si="2"/>
        <v>0</v>
      </c>
      <c r="K17" s="16">
        <f t="shared" si="0"/>
        <v>0</v>
      </c>
      <c r="L17" s="16">
        <f t="shared" si="1"/>
        <v>0</v>
      </c>
      <c r="M17" s="21">
        <f t="shared" si="3"/>
        <v>0</v>
      </c>
      <c r="N17" s="21">
        <f t="shared" si="4"/>
        <v>0</v>
      </c>
    </row>
    <row r="18" spans="2:14" ht="19.5" customHeight="1">
      <c r="B18" s="32" t="s">
        <v>6</v>
      </c>
      <c r="C18" s="36">
        <v>0</v>
      </c>
      <c r="D18" s="36">
        <v>0</v>
      </c>
      <c r="E18" s="30">
        <v>0</v>
      </c>
      <c r="F18" s="30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19.5" customHeight="1">
      <c r="B19" s="32" t="s">
        <v>7</v>
      </c>
      <c r="C19" s="36">
        <v>0</v>
      </c>
      <c r="D19" s="36">
        <v>0</v>
      </c>
      <c r="E19" s="30">
        <v>0</v>
      </c>
      <c r="F19" s="30">
        <v>0</v>
      </c>
      <c r="G19" s="10">
        <v>0</v>
      </c>
      <c r="H19" s="10">
        <v>0</v>
      </c>
      <c r="I19" s="10">
        <v>0</v>
      </c>
      <c r="J19" s="16">
        <f t="shared" si="2"/>
        <v>0</v>
      </c>
      <c r="K19" s="16">
        <f t="shared" si="0"/>
        <v>0</v>
      </c>
      <c r="L19" s="16">
        <f t="shared" si="1"/>
        <v>0</v>
      </c>
      <c r="M19" s="21">
        <f t="shared" si="3"/>
        <v>0</v>
      </c>
      <c r="N19" s="21">
        <f t="shared" si="4"/>
        <v>0</v>
      </c>
    </row>
    <row r="20" spans="2:14" ht="19.5" customHeight="1">
      <c r="B20" s="32" t="s">
        <v>8</v>
      </c>
      <c r="C20" s="36">
        <v>0</v>
      </c>
      <c r="D20" s="36">
        <v>0</v>
      </c>
      <c r="E20" s="30">
        <v>0</v>
      </c>
      <c r="F20" s="30">
        <v>0</v>
      </c>
      <c r="G20" s="10">
        <v>0</v>
      </c>
      <c r="H20" s="10">
        <v>0</v>
      </c>
      <c r="I20" s="10">
        <v>0</v>
      </c>
      <c r="J20" s="16">
        <f t="shared" si="2"/>
        <v>0</v>
      </c>
      <c r="K20" s="16">
        <f t="shared" si="0"/>
        <v>0</v>
      </c>
      <c r="L20" s="16">
        <f t="shared" si="1"/>
        <v>0</v>
      </c>
      <c r="M20" s="21">
        <f t="shared" si="3"/>
        <v>0</v>
      </c>
      <c r="N20" s="21">
        <f t="shared" si="4"/>
        <v>0</v>
      </c>
    </row>
    <row r="21" spans="2:14" ht="19.5" customHeight="1">
      <c r="B21" s="32" t="s">
        <v>9</v>
      </c>
      <c r="C21" s="36">
        <v>0</v>
      </c>
      <c r="D21" s="36">
        <v>0</v>
      </c>
      <c r="E21" s="30">
        <v>0</v>
      </c>
      <c r="F21" s="30">
        <v>0</v>
      </c>
      <c r="G21" s="10">
        <v>0</v>
      </c>
      <c r="H21" s="10">
        <v>0</v>
      </c>
      <c r="I21" s="10">
        <v>0</v>
      </c>
      <c r="J21" s="16">
        <f t="shared" si="2"/>
        <v>0</v>
      </c>
      <c r="K21" s="16">
        <f t="shared" si="0"/>
        <v>0</v>
      </c>
      <c r="L21" s="16">
        <f t="shared" si="1"/>
        <v>0</v>
      </c>
      <c r="M21" s="21">
        <f t="shared" si="3"/>
        <v>0</v>
      </c>
      <c r="N21" s="21">
        <f t="shared" si="4"/>
        <v>0</v>
      </c>
    </row>
    <row r="22" spans="2:14" ht="19.5" customHeight="1">
      <c r="B22" s="32" t="s">
        <v>10</v>
      </c>
      <c r="C22" s="36">
        <v>0</v>
      </c>
      <c r="D22" s="36">
        <v>0</v>
      </c>
      <c r="E22" s="30">
        <v>0</v>
      </c>
      <c r="F22" s="30">
        <v>0</v>
      </c>
      <c r="G22" s="10">
        <v>0</v>
      </c>
      <c r="H22" s="10">
        <v>0</v>
      </c>
      <c r="I22" s="10">
        <v>0</v>
      </c>
      <c r="J22" s="16">
        <f t="shared" si="2"/>
        <v>0</v>
      </c>
      <c r="K22" s="16">
        <f t="shared" si="0"/>
        <v>0</v>
      </c>
      <c r="L22" s="16">
        <f t="shared" si="1"/>
        <v>0</v>
      </c>
      <c r="M22" s="21">
        <f t="shared" si="3"/>
        <v>0</v>
      </c>
      <c r="N22" s="21">
        <f t="shared" si="4"/>
        <v>0</v>
      </c>
    </row>
    <row r="23" spans="2:14" ht="19.5" customHeight="1">
      <c r="B23" s="32" t="s">
        <v>11</v>
      </c>
      <c r="C23" s="36">
        <v>0</v>
      </c>
      <c r="D23" s="36">
        <v>0</v>
      </c>
      <c r="E23" s="30">
        <v>0</v>
      </c>
      <c r="F23" s="30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19.5" customHeight="1">
      <c r="B24" s="32" t="s">
        <v>12</v>
      </c>
      <c r="C24" s="36">
        <v>0</v>
      </c>
      <c r="D24" s="36">
        <v>0</v>
      </c>
      <c r="E24" s="30">
        <v>0</v>
      </c>
      <c r="F24" s="30">
        <v>0</v>
      </c>
      <c r="G24" s="10">
        <v>0</v>
      </c>
      <c r="H24" s="10">
        <v>0</v>
      </c>
      <c r="I24" s="10">
        <v>0</v>
      </c>
      <c r="J24" s="16">
        <f t="shared" si="2"/>
        <v>0</v>
      </c>
      <c r="K24" s="16">
        <f t="shared" si="0"/>
        <v>0</v>
      </c>
      <c r="L24" s="16">
        <f t="shared" si="1"/>
        <v>0</v>
      </c>
      <c r="M24" s="21">
        <f t="shared" si="3"/>
        <v>0</v>
      </c>
      <c r="N24" s="21">
        <f t="shared" si="4"/>
        <v>0</v>
      </c>
    </row>
    <row r="25" spans="2:14" ht="19.5" customHeight="1">
      <c r="B25" s="32" t="s">
        <v>13</v>
      </c>
      <c r="C25" s="36">
        <v>0</v>
      </c>
      <c r="D25" s="36">
        <v>0</v>
      </c>
      <c r="E25" s="30">
        <v>0</v>
      </c>
      <c r="F25" s="30">
        <v>0</v>
      </c>
      <c r="G25" s="10">
        <v>0</v>
      </c>
      <c r="H25" s="10">
        <v>0</v>
      </c>
      <c r="I25" s="10">
        <v>0</v>
      </c>
      <c r="J25" s="16">
        <f t="shared" si="2"/>
        <v>0</v>
      </c>
      <c r="K25" s="16">
        <f t="shared" si="0"/>
        <v>0</v>
      </c>
      <c r="L25" s="16">
        <f t="shared" si="1"/>
        <v>0</v>
      </c>
      <c r="M25" s="21">
        <f t="shared" si="3"/>
        <v>0</v>
      </c>
      <c r="N25" s="21">
        <f t="shared" si="4"/>
        <v>0</v>
      </c>
    </row>
    <row r="26" spans="2:14" ht="19.5" customHeight="1">
      <c r="B26" s="32" t="s">
        <v>14</v>
      </c>
      <c r="C26" s="36">
        <v>0</v>
      </c>
      <c r="D26" s="36">
        <v>0</v>
      </c>
      <c r="E26" s="30">
        <v>0</v>
      </c>
      <c r="F26" s="30">
        <v>0</v>
      </c>
      <c r="G26" s="10">
        <v>0</v>
      </c>
      <c r="H26" s="10">
        <v>0</v>
      </c>
      <c r="I26" s="10">
        <v>0</v>
      </c>
      <c r="J26" s="16">
        <f t="shared" si="2"/>
        <v>0</v>
      </c>
      <c r="K26" s="16">
        <f t="shared" si="0"/>
        <v>0</v>
      </c>
      <c r="L26" s="16">
        <f t="shared" si="1"/>
        <v>0</v>
      </c>
      <c r="M26" s="21">
        <f t="shared" si="3"/>
        <v>0</v>
      </c>
      <c r="N26" s="21">
        <f t="shared" si="4"/>
        <v>0</v>
      </c>
    </row>
    <row r="27" spans="2:14" ht="19.5" customHeight="1">
      <c r="B27" s="32" t="s">
        <v>15</v>
      </c>
      <c r="C27" s="36">
        <v>0</v>
      </c>
      <c r="D27" s="36">
        <v>0</v>
      </c>
      <c r="E27" s="30">
        <v>0</v>
      </c>
      <c r="F27" s="30">
        <v>0</v>
      </c>
      <c r="G27" s="10">
        <v>0</v>
      </c>
      <c r="H27" s="10">
        <v>0</v>
      </c>
      <c r="I27" s="10">
        <v>0</v>
      </c>
      <c r="J27" s="16">
        <f t="shared" si="2"/>
        <v>0</v>
      </c>
      <c r="K27" s="16">
        <f t="shared" si="0"/>
        <v>0</v>
      </c>
      <c r="L27" s="16">
        <f t="shared" si="1"/>
        <v>0</v>
      </c>
      <c r="M27" s="21">
        <f t="shared" si="3"/>
        <v>0</v>
      </c>
      <c r="N27" s="21">
        <f t="shared" si="4"/>
        <v>0</v>
      </c>
    </row>
    <row r="28" spans="2:14" ht="19.5" customHeight="1">
      <c r="B28" s="32" t="s">
        <v>16</v>
      </c>
      <c r="C28" s="36">
        <v>0</v>
      </c>
      <c r="D28" s="36">
        <v>0</v>
      </c>
      <c r="E28" s="30">
        <v>0</v>
      </c>
      <c r="F28" s="30">
        <v>0</v>
      </c>
      <c r="G28" s="10">
        <v>0</v>
      </c>
      <c r="H28" s="10">
        <v>0</v>
      </c>
      <c r="I28" s="10">
        <v>0</v>
      </c>
      <c r="J28" s="16">
        <f t="shared" si="2"/>
        <v>0</v>
      </c>
      <c r="K28" s="16">
        <f t="shared" si="0"/>
        <v>0</v>
      </c>
      <c r="L28" s="16">
        <f t="shared" si="1"/>
        <v>0</v>
      </c>
      <c r="M28" s="21">
        <f t="shared" si="3"/>
        <v>0</v>
      </c>
      <c r="N28" s="21">
        <f t="shared" si="4"/>
        <v>0</v>
      </c>
    </row>
    <row r="29" spans="2:14" ht="19.5" customHeight="1">
      <c r="B29" s="32" t="s">
        <v>17</v>
      </c>
      <c r="C29" s="36">
        <v>0</v>
      </c>
      <c r="D29" s="36">
        <v>0</v>
      </c>
      <c r="E29" s="30">
        <v>0</v>
      </c>
      <c r="F29" s="30">
        <v>0</v>
      </c>
      <c r="G29" s="10">
        <v>0</v>
      </c>
      <c r="H29" s="10">
        <v>0</v>
      </c>
      <c r="I29" s="10">
        <v>0</v>
      </c>
      <c r="J29" s="16">
        <f t="shared" si="2"/>
        <v>0</v>
      </c>
      <c r="K29" s="16">
        <f t="shared" si="0"/>
        <v>0</v>
      </c>
      <c r="L29" s="16">
        <f t="shared" si="1"/>
        <v>0</v>
      </c>
      <c r="M29" s="21">
        <f t="shared" si="3"/>
        <v>0</v>
      </c>
      <c r="N29" s="21">
        <f t="shared" si="4"/>
        <v>0</v>
      </c>
    </row>
    <row r="30" spans="2:14" ht="19.5" customHeight="1">
      <c r="B30" s="32" t="s">
        <v>18</v>
      </c>
      <c r="C30" s="36">
        <v>0</v>
      </c>
      <c r="D30" s="36">
        <v>0</v>
      </c>
      <c r="E30" s="30">
        <v>0</v>
      </c>
      <c r="F30" s="30">
        <v>0</v>
      </c>
      <c r="G30" s="10">
        <v>0</v>
      </c>
      <c r="H30" s="10">
        <v>0</v>
      </c>
      <c r="I30" s="10">
        <v>0</v>
      </c>
      <c r="J30" s="16">
        <f t="shared" si="2"/>
        <v>0</v>
      </c>
      <c r="K30" s="16">
        <f t="shared" si="0"/>
        <v>0</v>
      </c>
      <c r="L30" s="16">
        <f t="shared" si="1"/>
        <v>0</v>
      </c>
      <c r="M30" s="21">
        <f t="shared" si="3"/>
        <v>0</v>
      </c>
      <c r="N30" s="21">
        <f t="shared" si="4"/>
        <v>0</v>
      </c>
    </row>
    <row r="31" spans="2:14" ht="19.5" customHeight="1">
      <c r="B31" s="32" t="s">
        <v>19</v>
      </c>
      <c r="C31" s="36">
        <v>0</v>
      </c>
      <c r="D31" s="36">
        <v>0</v>
      </c>
      <c r="E31" s="30">
        <v>0</v>
      </c>
      <c r="F31" s="30">
        <v>0</v>
      </c>
      <c r="G31" s="10">
        <v>0</v>
      </c>
      <c r="H31" s="10">
        <v>0</v>
      </c>
      <c r="I31" s="10">
        <v>0</v>
      </c>
      <c r="J31" s="16">
        <f t="shared" si="2"/>
        <v>0</v>
      </c>
      <c r="K31" s="16">
        <f t="shared" si="0"/>
        <v>0</v>
      </c>
      <c r="L31" s="16">
        <f t="shared" si="1"/>
        <v>0</v>
      </c>
      <c r="M31" s="21">
        <f t="shared" si="3"/>
        <v>0</v>
      </c>
      <c r="N31" s="21">
        <f t="shared" si="4"/>
        <v>0</v>
      </c>
    </row>
    <row r="32" spans="2:14" ht="19.5" customHeight="1">
      <c r="B32" s="32" t="s">
        <v>20</v>
      </c>
      <c r="C32" s="36">
        <v>0</v>
      </c>
      <c r="D32" s="36">
        <v>0</v>
      </c>
      <c r="E32" s="30">
        <v>0</v>
      </c>
      <c r="F32" s="30">
        <v>0</v>
      </c>
      <c r="G32" s="10">
        <v>0</v>
      </c>
      <c r="H32" s="10">
        <v>0</v>
      </c>
      <c r="I32" s="10">
        <v>0</v>
      </c>
      <c r="J32" s="16">
        <f t="shared" si="2"/>
        <v>0</v>
      </c>
      <c r="K32" s="16">
        <f t="shared" si="0"/>
        <v>0</v>
      </c>
      <c r="L32" s="16">
        <f t="shared" si="1"/>
        <v>0</v>
      </c>
      <c r="M32" s="21">
        <f t="shared" si="3"/>
        <v>0</v>
      </c>
      <c r="N32" s="21">
        <f t="shared" si="4"/>
        <v>0</v>
      </c>
    </row>
    <row r="33" spans="2:14" ht="19.5" customHeight="1">
      <c r="B33" s="32" t="s">
        <v>21</v>
      </c>
      <c r="C33" s="36">
        <v>0</v>
      </c>
      <c r="D33" s="36">
        <v>0</v>
      </c>
      <c r="E33" s="30">
        <v>0</v>
      </c>
      <c r="F33" s="30">
        <v>0</v>
      </c>
      <c r="G33" s="10">
        <v>0</v>
      </c>
      <c r="H33" s="10">
        <v>0</v>
      </c>
      <c r="I33" s="10">
        <v>0</v>
      </c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0</v>
      </c>
      <c r="N33" s="21">
        <f t="shared" si="4"/>
        <v>0</v>
      </c>
    </row>
    <row r="34" spans="2:14" ht="19.5" customHeight="1">
      <c r="B34" s="32" t="s">
        <v>22</v>
      </c>
      <c r="C34" s="36">
        <v>0</v>
      </c>
      <c r="D34" s="36">
        <v>0</v>
      </c>
      <c r="E34" s="30">
        <v>0</v>
      </c>
      <c r="F34" s="30">
        <v>0</v>
      </c>
      <c r="G34" s="10">
        <v>0</v>
      </c>
      <c r="H34" s="10">
        <v>0</v>
      </c>
      <c r="I34" s="10">
        <v>0</v>
      </c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0</v>
      </c>
      <c r="N34" s="21">
        <f t="shared" si="4"/>
        <v>0</v>
      </c>
    </row>
    <row r="35" spans="2:14" ht="19.5" customHeight="1">
      <c r="B35" s="32" t="s">
        <v>23</v>
      </c>
      <c r="C35" s="36">
        <v>0</v>
      </c>
      <c r="D35" s="36">
        <v>0</v>
      </c>
      <c r="E35" s="30">
        <v>0</v>
      </c>
      <c r="F35" s="30">
        <v>0</v>
      </c>
      <c r="G35" s="10">
        <v>0</v>
      </c>
      <c r="H35" s="10">
        <v>0</v>
      </c>
      <c r="I35" s="10">
        <v>0</v>
      </c>
      <c r="J35" s="16">
        <f t="shared" si="2"/>
        <v>0</v>
      </c>
      <c r="K35" s="16">
        <f t="shared" si="0"/>
        <v>0</v>
      </c>
      <c r="L35" s="16">
        <f t="shared" si="1"/>
        <v>0</v>
      </c>
      <c r="M35" s="21">
        <f t="shared" si="3"/>
        <v>0</v>
      </c>
      <c r="N35" s="21">
        <f t="shared" si="4"/>
        <v>0</v>
      </c>
    </row>
    <row r="36" spans="2:14" ht="19.5" customHeight="1">
      <c r="B36" s="32" t="s">
        <v>24</v>
      </c>
      <c r="C36" s="36">
        <v>0</v>
      </c>
      <c r="D36" s="36">
        <v>0</v>
      </c>
      <c r="E36" s="30">
        <v>0</v>
      </c>
      <c r="F36" s="30">
        <v>0</v>
      </c>
      <c r="G36" s="10">
        <v>0</v>
      </c>
      <c r="H36" s="10">
        <v>0</v>
      </c>
      <c r="I36" s="10">
        <v>0</v>
      </c>
      <c r="J36" s="16">
        <f t="shared" si="2"/>
        <v>0</v>
      </c>
      <c r="K36" s="16">
        <f t="shared" si="0"/>
        <v>0</v>
      </c>
      <c r="L36" s="16">
        <f t="shared" si="1"/>
        <v>0</v>
      </c>
      <c r="M36" s="21">
        <f t="shared" si="3"/>
        <v>0</v>
      </c>
      <c r="N36" s="21">
        <f t="shared" si="4"/>
        <v>0</v>
      </c>
    </row>
    <row r="37" spans="2:14" ht="19.5" customHeight="1">
      <c r="B37" s="32" t="s">
        <v>25</v>
      </c>
      <c r="C37" s="36">
        <v>0</v>
      </c>
      <c r="D37" s="36">
        <v>0</v>
      </c>
      <c r="E37" s="30">
        <v>0</v>
      </c>
      <c r="F37" s="30">
        <v>0</v>
      </c>
      <c r="G37" s="10">
        <v>0</v>
      </c>
      <c r="H37" s="10">
        <v>0</v>
      </c>
      <c r="I37" s="10">
        <v>0</v>
      </c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0</v>
      </c>
      <c r="N37" s="21">
        <f t="shared" si="4"/>
        <v>0</v>
      </c>
    </row>
    <row r="38" spans="2:14" ht="19.5" customHeight="1">
      <c r="B38" s="32" t="s">
        <v>26</v>
      </c>
      <c r="C38" s="36">
        <v>0</v>
      </c>
      <c r="D38" s="36">
        <v>0</v>
      </c>
      <c r="E38" s="30">
        <v>0</v>
      </c>
      <c r="F38" s="30">
        <v>0</v>
      </c>
      <c r="G38" s="10">
        <v>0</v>
      </c>
      <c r="H38" s="10">
        <v>0</v>
      </c>
      <c r="I38" s="10">
        <v>0</v>
      </c>
      <c r="J38" s="16">
        <f t="shared" si="2"/>
        <v>0</v>
      </c>
      <c r="K38" s="16">
        <f t="shared" si="0"/>
        <v>0</v>
      </c>
      <c r="L38" s="16">
        <f t="shared" si="1"/>
        <v>0</v>
      </c>
      <c r="M38" s="21">
        <f t="shared" si="3"/>
        <v>0</v>
      </c>
      <c r="N38" s="21">
        <f t="shared" si="4"/>
        <v>0</v>
      </c>
    </row>
    <row r="39" spans="2:14" ht="19.5" customHeight="1">
      <c r="B39" s="32" t="s">
        <v>27</v>
      </c>
      <c r="C39" s="36">
        <v>0</v>
      </c>
      <c r="D39" s="36">
        <v>0</v>
      </c>
      <c r="E39" s="30">
        <v>0</v>
      </c>
      <c r="F39" s="30">
        <v>0</v>
      </c>
      <c r="G39" s="10">
        <v>0</v>
      </c>
      <c r="H39" s="10">
        <v>0</v>
      </c>
      <c r="I39" s="10">
        <v>0</v>
      </c>
      <c r="J39" s="16">
        <f t="shared" si="2"/>
        <v>0</v>
      </c>
      <c r="K39" s="16">
        <f t="shared" si="0"/>
        <v>0</v>
      </c>
      <c r="L39" s="16">
        <f t="shared" si="1"/>
        <v>0</v>
      </c>
      <c r="M39" s="21">
        <f t="shared" si="3"/>
        <v>0</v>
      </c>
      <c r="N39" s="21">
        <f t="shared" si="4"/>
        <v>0</v>
      </c>
    </row>
    <row r="40" spans="2:14" ht="19.5" customHeight="1">
      <c r="B40" s="32" t="s">
        <v>28</v>
      </c>
      <c r="C40" s="36">
        <v>0</v>
      </c>
      <c r="D40" s="36">
        <v>0</v>
      </c>
      <c r="E40" s="30">
        <v>0</v>
      </c>
      <c r="F40" s="30">
        <v>0</v>
      </c>
      <c r="G40" s="10">
        <v>0</v>
      </c>
      <c r="H40" s="10">
        <v>0</v>
      </c>
      <c r="I40" s="10">
        <v>0</v>
      </c>
      <c r="J40" s="16">
        <f t="shared" si="2"/>
        <v>0</v>
      </c>
      <c r="K40" s="16">
        <f t="shared" si="0"/>
        <v>0</v>
      </c>
      <c r="L40" s="16">
        <f t="shared" si="1"/>
        <v>0</v>
      </c>
      <c r="M40" s="21">
        <f t="shared" si="3"/>
        <v>0</v>
      </c>
      <c r="N40" s="21">
        <f t="shared" si="4"/>
        <v>0</v>
      </c>
    </row>
    <row r="41" spans="2:14" ht="19.5" customHeight="1">
      <c r="B41" s="32" t="s">
        <v>29</v>
      </c>
      <c r="C41" s="36">
        <v>0</v>
      </c>
      <c r="D41" s="36">
        <v>0</v>
      </c>
      <c r="E41" s="30">
        <v>0</v>
      </c>
      <c r="F41" s="30">
        <v>0</v>
      </c>
      <c r="G41" s="10">
        <v>0</v>
      </c>
      <c r="H41" s="10">
        <v>0</v>
      </c>
      <c r="I41" s="10">
        <v>0</v>
      </c>
      <c r="J41" s="16">
        <f t="shared" si="2"/>
        <v>0</v>
      </c>
      <c r="K41" s="16">
        <f t="shared" si="0"/>
        <v>0</v>
      </c>
      <c r="L41" s="16">
        <f t="shared" si="1"/>
        <v>0</v>
      </c>
      <c r="M41" s="21">
        <f t="shared" si="3"/>
        <v>0</v>
      </c>
      <c r="N41" s="21">
        <f t="shared" si="4"/>
        <v>0</v>
      </c>
    </row>
    <row r="42" spans="2:14" ht="19.5" customHeight="1">
      <c r="B42" s="32" t="s">
        <v>30</v>
      </c>
      <c r="C42" s="36">
        <v>0</v>
      </c>
      <c r="D42" s="36">
        <v>0</v>
      </c>
      <c r="E42" s="30">
        <v>0</v>
      </c>
      <c r="F42" s="30">
        <v>0</v>
      </c>
      <c r="G42" s="10">
        <v>0</v>
      </c>
      <c r="H42" s="10">
        <v>0</v>
      </c>
      <c r="I42" s="10">
        <v>0</v>
      </c>
      <c r="J42" s="16">
        <f t="shared" si="2"/>
        <v>0</v>
      </c>
      <c r="K42" s="16">
        <f t="shared" si="0"/>
        <v>0</v>
      </c>
      <c r="L42" s="16">
        <f t="shared" si="1"/>
        <v>0</v>
      </c>
      <c r="M42" s="21">
        <f t="shared" si="3"/>
        <v>0</v>
      </c>
      <c r="N42" s="21">
        <f t="shared" si="4"/>
        <v>0</v>
      </c>
    </row>
    <row r="43" spans="2:14" ht="19.5" customHeight="1">
      <c r="B43" s="32" t="s">
        <v>31</v>
      </c>
      <c r="C43" s="36">
        <v>0</v>
      </c>
      <c r="D43" s="36">
        <v>0</v>
      </c>
      <c r="E43" s="30">
        <v>0</v>
      </c>
      <c r="F43" s="30">
        <v>0</v>
      </c>
      <c r="G43" s="10">
        <v>0</v>
      </c>
      <c r="H43" s="10">
        <v>0</v>
      </c>
      <c r="I43" s="10">
        <v>0</v>
      </c>
      <c r="J43" s="16">
        <f t="shared" si="2"/>
        <v>0</v>
      </c>
      <c r="K43" s="16">
        <f t="shared" si="0"/>
        <v>0</v>
      </c>
      <c r="L43" s="16">
        <f t="shared" si="1"/>
        <v>0</v>
      </c>
      <c r="M43" s="21">
        <f t="shared" si="3"/>
        <v>0</v>
      </c>
      <c r="N43" s="21">
        <f t="shared" si="4"/>
        <v>0</v>
      </c>
    </row>
    <row r="44" spans="2:14" ht="19.5" customHeight="1">
      <c r="B44" s="32" t="s">
        <v>32</v>
      </c>
      <c r="C44" s="36">
        <v>0</v>
      </c>
      <c r="D44" s="36">
        <v>0</v>
      </c>
      <c r="E44" s="30">
        <v>0</v>
      </c>
      <c r="F44" s="30">
        <v>0</v>
      </c>
      <c r="G44" s="10">
        <v>0</v>
      </c>
      <c r="H44" s="10">
        <v>0</v>
      </c>
      <c r="I44" s="10">
        <v>0</v>
      </c>
      <c r="J44" s="16">
        <f t="shared" si="2"/>
        <v>0</v>
      </c>
      <c r="K44" s="16">
        <f t="shared" si="0"/>
        <v>0</v>
      </c>
      <c r="L44" s="16">
        <f t="shared" si="1"/>
        <v>0</v>
      </c>
      <c r="M44" s="21">
        <f t="shared" si="3"/>
        <v>0</v>
      </c>
      <c r="N44" s="21">
        <f t="shared" si="4"/>
        <v>0</v>
      </c>
    </row>
    <row r="45" spans="2:14" ht="19.5" customHeight="1">
      <c r="B45" s="32" t="s">
        <v>33</v>
      </c>
      <c r="C45" s="36">
        <v>0</v>
      </c>
      <c r="D45" s="36">
        <v>0</v>
      </c>
      <c r="E45" s="30">
        <v>0</v>
      </c>
      <c r="F45" s="30">
        <v>0</v>
      </c>
      <c r="G45" s="10">
        <v>0</v>
      </c>
      <c r="H45" s="10">
        <v>0</v>
      </c>
      <c r="I45" s="10">
        <v>0</v>
      </c>
      <c r="J45" s="16">
        <f t="shared" si="2"/>
        <v>0</v>
      </c>
      <c r="K45" s="16">
        <f t="shared" si="0"/>
        <v>0</v>
      </c>
      <c r="L45" s="16">
        <f t="shared" si="1"/>
        <v>0</v>
      </c>
      <c r="M45" s="21">
        <f t="shared" si="3"/>
        <v>0</v>
      </c>
      <c r="N45" s="21">
        <f t="shared" si="4"/>
        <v>0</v>
      </c>
    </row>
    <row r="46" spans="2:14" ht="19.5" customHeight="1">
      <c r="B46" s="32" t="s">
        <v>34</v>
      </c>
      <c r="C46" s="36">
        <v>0</v>
      </c>
      <c r="D46" s="36">
        <v>0</v>
      </c>
      <c r="E46" s="30">
        <v>0</v>
      </c>
      <c r="F46" s="30">
        <v>0</v>
      </c>
      <c r="G46" s="10">
        <v>0</v>
      </c>
      <c r="H46" s="10">
        <v>0</v>
      </c>
      <c r="I46" s="10">
        <v>0</v>
      </c>
      <c r="J46" s="16">
        <f t="shared" si="2"/>
        <v>0</v>
      </c>
      <c r="K46" s="16">
        <f t="shared" si="0"/>
        <v>0</v>
      </c>
      <c r="L46" s="16">
        <f t="shared" si="1"/>
        <v>0</v>
      </c>
      <c r="M46" s="21">
        <f t="shared" si="3"/>
        <v>0</v>
      </c>
      <c r="N46" s="21">
        <f t="shared" si="4"/>
        <v>0</v>
      </c>
    </row>
    <row r="47" spans="2:14" ht="19.5" customHeight="1">
      <c r="B47" s="32" t="s">
        <v>35</v>
      </c>
      <c r="C47" s="36">
        <v>0</v>
      </c>
      <c r="D47" s="36">
        <v>0</v>
      </c>
      <c r="E47" s="30">
        <v>0</v>
      </c>
      <c r="F47" s="30">
        <v>0</v>
      </c>
      <c r="G47" s="10">
        <v>0</v>
      </c>
      <c r="H47" s="10">
        <v>0</v>
      </c>
      <c r="I47" s="10">
        <v>0</v>
      </c>
      <c r="J47" s="16">
        <f t="shared" si="2"/>
        <v>0</v>
      </c>
      <c r="K47" s="16">
        <f t="shared" si="0"/>
        <v>0</v>
      </c>
      <c r="L47" s="16">
        <f t="shared" si="1"/>
        <v>0</v>
      </c>
      <c r="M47" s="21">
        <f t="shared" si="3"/>
        <v>0</v>
      </c>
      <c r="N47" s="21">
        <f t="shared" si="4"/>
        <v>0</v>
      </c>
    </row>
    <row r="48" spans="2:14" ht="19.5" customHeight="1">
      <c r="B48" s="37" t="s">
        <v>36</v>
      </c>
      <c r="C48" s="38">
        <v>0</v>
      </c>
      <c r="D48" s="38">
        <v>0</v>
      </c>
      <c r="E48" s="31">
        <v>0</v>
      </c>
      <c r="F48" s="31">
        <v>0</v>
      </c>
      <c r="G48" s="11">
        <v>0</v>
      </c>
      <c r="H48" s="11">
        <v>0</v>
      </c>
      <c r="I48" s="11">
        <v>0</v>
      </c>
      <c r="J48" s="19">
        <f t="shared" si="2"/>
        <v>0</v>
      </c>
      <c r="K48" s="19">
        <f t="shared" si="0"/>
        <v>0</v>
      </c>
      <c r="L48" s="17">
        <f t="shared" si="1"/>
        <v>0</v>
      </c>
      <c r="M48" s="22">
        <f t="shared" si="3"/>
        <v>0</v>
      </c>
      <c r="N48" s="22">
        <f t="shared" si="4"/>
        <v>0</v>
      </c>
    </row>
    <row r="49" spans="2:14" ht="23.25" customHeight="1">
      <c r="B49" s="13" t="s">
        <v>39</v>
      </c>
      <c r="C49" s="13">
        <f>SUM(C14:C48)</f>
        <v>0</v>
      </c>
      <c r="D49" s="13">
        <f aca="true" t="shared" si="5" ref="D49:I49">SUM(D14:D48)</f>
        <v>0</v>
      </c>
      <c r="E49" s="27">
        <f t="shared" si="5"/>
        <v>0</v>
      </c>
      <c r="F49" s="27">
        <f t="shared" si="5"/>
        <v>0</v>
      </c>
      <c r="G49" s="13">
        <f t="shared" si="5"/>
        <v>0</v>
      </c>
      <c r="H49" s="13">
        <f t="shared" si="5"/>
        <v>0</v>
      </c>
      <c r="I49" s="13">
        <f t="shared" si="5"/>
        <v>0</v>
      </c>
      <c r="J49" s="18">
        <f t="shared" si="2"/>
        <v>0</v>
      </c>
      <c r="K49" s="18">
        <f t="shared" si="0"/>
        <v>0</v>
      </c>
      <c r="L49" s="18">
        <f t="shared" si="1"/>
        <v>0</v>
      </c>
      <c r="M49" s="23">
        <f>SUM(M14:M48)</f>
        <v>0</v>
      </c>
      <c r="N49" s="23">
        <f t="shared" si="4"/>
        <v>0</v>
      </c>
    </row>
    <row r="51" ht="15">
      <c r="B51" s="14" t="s">
        <v>58</v>
      </c>
    </row>
  </sheetData>
  <sheetProtection/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55" right="0.57" top="0.46" bottom="0.54" header="0.31496062992125984" footer="0.31496062992125984"/>
  <pageSetup fitToHeight="1" fitToWidth="1" horizontalDpi="600" verticalDpi="600" orientation="landscape" paperSize="9" scale="56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dvicente</dc:creator>
  <cp:keywords/>
  <dc:description/>
  <cp:lastModifiedBy>Yda Mamani Alvarez</cp:lastModifiedBy>
  <cp:lastPrinted>2012-10-12T14:55:37Z</cp:lastPrinted>
  <dcterms:created xsi:type="dcterms:W3CDTF">2011-03-09T14:32:28Z</dcterms:created>
  <dcterms:modified xsi:type="dcterms:W3CDTF">2013-09-18T17:20:06Z</dcterms:modified>
  <cp:category/>
  <cp:version/>
  <cp:contentType/>
  <cp:contentStatus/>
</cp:coreProperties>
</file>