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TODA FTE FTO" sheetId="8" r:id="rId1"/>
    <sheet name="RO" sheetId="1" r:id="rId2"/>
    <sheet name="RDR" sheetId="4" r:id="rId3"/>
    <sheet name="DYT" sheetId="6" r:id="rId4"/>
    <sheet name="ROOC" sheetId="5" r:id="rId5"/>
    <sheet name="RD" sheetId="7" r:id="rId6"/>
  </sheets>
  <definedNames>
    <definedName name="_xlnm._FilterDatabase" localSheetId="1" hidden="1">RO!$B$12:$L$17</definedName>
    <definedName name="_xlnm._FilterDatabase" localSheetId="0" hidden="1">'TODA FTE FTO'!$B$12:$L$17</definedName>
    <definedName name="_xlnm.Print_Area" localSheetId="3">DYT!$B$2:$L$20</definedName>
    <definedName name="_xlnm.Print_Area" localSheetId="5">RD!$B$2:$L$20</definedName>
    <definedName name="_xlnm.Print_Area" localSheetId="2">RDR!$B$2:$L$20</definedName>
    <definedName name="_xlnm.Print_Area" localSheetId="1">RO!$B$2:$L$20</definedName>
    <definedName name="_xlnm.Print_Area" localSheetId="4">ROOC!$B$2:$L$20</definedName>
    <definedName name="_xlnm.Print_Area" localSheetId="0">'TODA FTE FTO'!$B$2:$L$20</definedName>
  </definedNames>
  <calcPr calcId="145621"/>
</workbook>
</file>

<file path=xl/calcChain.xml><?xml version="1.0" encoding="utf-8"?>
<calcChain xmlns="http://schemas.openxmlformats.org/spreadsheetml/2006/main">
  <c r="E16" i="1" l="1"/>
  <c r="E16" i="4"/>
  <c r="E16" i="6"/>
  <c r="E16" i="5"/>
  <c r="E16" i="7"/>
  <c r="E16" i="8"/>
  <c r="K16" i="8" s="1"/>
  <c r="E17" i="1"/>
  <c r="E17" i="4"/>
  <c r="E17" i="6"/>
  <c r="E17" i="5"/>
  <c r="E17" i="7"/>
  <c r="E17" i="8"/>
  <c r="I17" i="8" s="1"/>
  <c r="E15" i="1"/>
  <c r="E15" i="4"/>
  <c r="E15" i="6"/>
  <c r="E15" i="5"/>
  <c r="E15" i="7"/>
  <c r="E15" i="8"/>
  <c r="E14" i="1"/>
  <c r="E14" i="4"/>
  <c r="E14" i="6"/>
  <c r="E14" i="5"/>
  <c r="E14" i="7"/>
  <c r="E14" i="8"/>
  <c r="G28" i="8"/>
  <c r="F28" i="8"/>
  <c r="D28" i="8"/>
  <c r="C28" i="8"/>
  <c r="G27" i="8"/>
  <c r="F27" i="8"/>
  <c r="D27" i="8"/>
  <c r="C27" i="8"/>
  <c r="G26" i="8"/>
  <c r="F26" i="8"/>
  <c r="D26" i="8"/>
  <c r="C26" i="8"/>
  <c r="G25" i="8"/>
  <c r="F25" i="8"/>
  <c r="D25" i="8"/>
  <c r="C25" i="8"/>
  <c r="H18" i="8"/>
  <c r="G18" i="8"/>
  <c r="F18" i="8"/>
  <c r="D18" i="8"/>
  <c r="C18" i="8"/>
  <c r="L17" i="8"/>
  <c r="J17" i="8"/>
  <c r="L16" i="8"/>
  <c r="J16" i="8"/>
  <c r="L15" i="8"/>
  <c r="K15" i="8"/>
  <c r="L14" i="8"/>
  <c r="E25" i="8"/>
  <c r="I16" i="8" l="1"/>
  <c r="I14" i="8"/>
  <c r="J14" i="8"/>
  <c r="L18" i="8"/>
  <c r="K14" i="8"/>
  <c r="E26" i="8"/>
  <c r="I15" i="8"/>
  <c r="K17" i="8"/>
  <c r="E18" i="8"/>
  <c r="K18" i="8" s="1"/>
  <c r="E27" i="8"/>
  <c r="J15" i="8"/>
  <c r="E28" i="8"/>
  <c r="G28" i="7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J18" i="8" l="1"/>
  <c r="I18" i="8"/>
  <c r="E28" i="4"/>
  <c r="E27" i="4"/>
  <c r="E26" i="4"/>
  <c r="E28" i="6"/>
  <c r="E27" i="6"/>
  <c r="E26" i="6"/>
  <c r="E28" i="5"/>
  <c r="E27" i="5"/>
  <c r="E26" i="5"/>
  <c r="E28" i="7"/>
  <c r="E27" i="7"/>
  <c r="E26" i="7"/>
  <c r="E28" i="1"/>
  <c r="E27" i="1"/>
  <c r="E26" i="1"/>
  <c r="E25" i="4"/>
  <c r="E25" i="6"/>
  <c r="E25" i="5"/>
  <c r="E25" i="7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<sst xmlns="http://schemas.openxmlformats.org/spreadsheetml/2006/main" count="200" uniqueCount="33">
  <si>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</si>
  <si>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</si>
  <si>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</si>
  <si>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</si>
  <si>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</si>
  <si>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</si>
  <si>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</si>
  <si>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</si>
  <si>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</si>
  <si>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</si>
  <si>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</si>
  <si>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</si>
  <si>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</si>
  <si>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</si>
  <si>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</si>
  <si>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</si>
  <si>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</si>
  <si>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</si>
  <si>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</si>
  <si>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</si>
  <si>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</si>
  <si>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</si>
  <si>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</si>
  <si>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</si>
  <si>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</si>
  <si>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</si>
  <si>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</si>
  <si>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</si>
  <si>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</si>
  <si>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</si>
  <si>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2015
AL MES DE AGOSTO</t>
  </si>
  <si>
    <t>Fuente: Consulta Amigable y Base de Datos al 31 de Agosto del 2015</t>
  </si>
  <si>
    <t>SEGÚN FUENTE DE FINANCIAMIENTO :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</si>
</sst>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'TODA FTE FTO'!$B$25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3182.5828310000002</c:v>
                </c:pt>
                <c:pt idx="1">
                  <c:v>1735.9958099999999</c:v>
                </c:pt>
                <c:pt idx="2">
                  <c:v>1562.3962289999999</c:v>
                </c:pt>
                <c:pt idx="3">
                  <c:v>1066.6419241299998</c:v>
                </c:pt>
                <c:pt idx="4">
                  <c:v>655.83281262000014</c:v>
                </c:pt>
              </c:numCache>
            </c:numRef>
          </c:val>
        </c:ser>
        <c:ser>
          <c:idx val="1"/>
          <c:order val="1"/>
          <c:tx>
            <c:strRef>
              <c:f>'TODA FTE FTO'!$B$26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75.871060999999997</c:v>
                </c:pt>
                <c:pt idx="2">
                  <c:v>68.283954900000012</c:v>
                </c:pt>
                <c:pt idx="3">
                  <c:v>45.603296019999995</c:v>
                </c:pt>
                <c:pt idx="4">
                  <c:v>31.705970059999999</c:v>
                </c:pt>
              </c:numCache>
            </c:numRef>
          </c:val>
        </c:ser>
        <c:ser>
          <c:idx val="2"/>
          <c:order val="2"/>
          <c:tx>
            <c:strRef>
              <c:f>'TODA FTE FTO'!$B$27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FTO'!$C$27:$G$27</c:f>
              <c:numCache>
                <c:formatCode>_(* #,##0_);_(* \(#,##0\);_(* "-"_);_(@_)</c:formatCode>
                <c:ptCount val="5"/>
                <c:pt idx="0">
                  <c:v>131.55816300000001</c:v>
                </c:pt>
                <c:pt idx="1">
                  <c:v>124.40578600000001</c:v>
                </c:pt>
                <c:pt idx="2">
                  <c:v>118.1854967</c:v>
                </c:pt>
                <c:pt idx="3">
                  <c:v>104.79685089000002</c:v>
                </c:pt>
                <c:pt idx="4">
                  <c:v>66.455504070000003</c:v>
                </c:pt>
              </c:numCache>
            </c:numRef>
          </c:val>
        </c:ser>
        <c:ser>
          <c:idx val="3"/>
          <c:order val="3"/>
          <c:tx>
            <c:strRef>
              <c:f>'TODA FTE FTO'!$B$28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FTO'!$C$28:$G$28</c:f>
              <c:numCache>
                <c:formatCode>_(* #,##0_);_(* \(#,##0\);_(* "-"_);_(@_)</c:formatCode>
                <c:ptCount val="5"/>
                <c:pt idx="0">
                  <c:v>436.9</c:v>
                </c:pt>
                <c:pt idx="1">
                  <c:v>500.71895899999998</c:v>
                </c:pt>
                <c:pt idx="2">
                  <c:v>450.64706310000003</c:v>
                </c:pt>
                <c:pt idx="3">
                  <c:v>435.07800894999951</c:v>
                </c:pt>
                <c:pt idx="4">
                  <c:v>359.8492381999996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471842304"/>
        <c:axId val="545713536"/>
        <c:axId val="0"/>
      </c:bar3DChart>
      <c:catAx>
        <c:axId val="1471842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45713536"/>
        <c:crosses val="autoZero"/>
        <c:auto val="1"/>
        <c:lblAlgn val="ctr"/>
        <c:lblOffset val="100"/>
        <c:noMultiLvlLbl val="0"/>
      </c:catAx>
      <c:valAx>
        <c:axId val="5457135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71842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2633.5085370000002</c:v>
                </c:pt>
                <c:pt idx="1">
                  <c:v>1448.0375180000001</c:v>
                </c:pt>
                <c:pt idx="2">
                  <c:v>1303.2337662</c:v>
                </c:pt>
                <c:pt idx="3">
                  <c:v>1000.5146274699995</c:v>
                </c:pt>
                <c:pt idx="4">
                  <c:v>615.65439598000023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70.821985999999995</c:v>
                </c:pt>
                <c:pt idx="2">
                  <c:v>63.739787399999997</c:v>
                </c:pt>
                <c:pt idx="3">
                  <c:v>42.463695649999998</c:v>
                </c:pt>
                <c:pt idx="4">
                  <c:v>29.253145769999989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102.76598799999999</c:v>
                </c:pt>
                <c:pt idx="1">
                  <c:v>85.586796000000007</c:v>
                </c:pt>
                <c:pt idx="2">
                  <c:v>81.307456200000004</c:v>
                </c:pt>
                <c:pt idx="3">
                  <c:v>73.989429929999943</c:v>
                </c:pt>
                <c:pt idx="4">
                  <c:v>47.164644979999998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436.8</c:v>
                </c:pt>
                <c:pt idx="1">
                  <c:v>498.05313699999999</c:v>
                </c:pt>
                <c:pt idx="2">
                  <c:v>448.24782329999999</c:v>
                </c:pt>
                <c:pt idx="3">
                  <c:v>432.91809928000026</c:v>
                </c:pt>
                <c:pt idx="4">
                  <c:v>359.15620562999976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9073920"/>
        <c:axId val="541801792"/>
        <c:axId val="0"/>
      </c:bar3DChart>
      <c:catAx>
        <c:axId val="549073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541801792"/>
        <c:crosses val="autoZero"/>
        <c:auto val="1"/>
        <c:lblAlgn val="ctr"/>
        <c:lblOffset val="100"/>
        <c:noMultiLvlLbl val="0"/>
      </c:catAx>
      <c:valAx>
        <c:axId val="54180179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549073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49.074294000000002</c:v>
                </c:pt>
                <c:pt idx="1">
                  <c:v>79.074293999999995</c:v>
                </c:pt>
                <c:pt idx="2">
                  <c:v>71.166864599999997</c:v>
                </c:pt>
                <c:pt idx="3">
                  <c:v>65.795988660000006</c:v>
                </c:pt>
                <c:pt idx="4">
                  <c:v>39.998516640000013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0</c:v>
                </c:pt>
                <c:pt idx="1">
                  <c:v>5.044003</c:v>
                </c:pt>
                <c:pt idx="2">
                  <c:v>4.5396027000000005</c:v>
                </c:pt>
                <c:pt idx="3">
                  <c:v>3.1345303699999998</c:v>
                </c:pt>
                <c:pt idx="4">
                  <c:v>2.4528242899999992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0.83610700000000004</c:v>
                </c:pt>
                <c:pt idx="2">
                  <c:v>0.79430164999999997</c:v>
                </c:pt>
                <c:pt idx="3">
                  <c:v>0.70069977999999999</c:v>
                </c:pt>
                <c:pt idx="4">
                  <c:v>0.52283376999999998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2.6658219999999999</c:v>
                </c:pt>
                <c:pt idx="2">
                  <c:v>2.3992397999999997</c:v>
                </c:pt>
                <c:pt idx="3">
                  <c:v>2.1599096699999998</c:v>
                </c:pt>
                <c:pt idx="4">
                  <c:v>0.69303257000000007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73196032"/>
        <c:axId val="543820608"/>
        <c:axId val="0"/>
      </c:bar3DChart>
      <c:catAx>
        <c:axId val="1073196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543820608"/>
        <c:crosses val="autoZero"/>
        <c:auto val="1"/>
        <c:lblAlgn val="ctr"/>
        <c:lblOffset val="100"/>
        <c:noMultiLvlLbl val="0"/>
      </c:catAx>
      <c:valAx>
        <c:axId val="5438206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73196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1.5538810000000001</c:v>
                </c:pt>
                <c:pt idx="2">
                  <c:v>1.3984928999999999</c:v>
                </c:pt>
                <c:pt idx="3">
                  <c:v>0.33130799999999999</c:v>
                </c:pt>
                <c:pt idx="4">
                  <c:v>0.1799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5.0720000000000001E-3</c:v>
                </c:pt>
                <c:pt idx="2">
                  <c:v>4.5647999999999999E-3</c:v>
                </c:pt>
                <c:pt idx="3">
                  <c:v>5.0699999999999999E-3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7.0719719999999997</c:v>
                </c:pt>
                <c:pt idx="2">
                  <c:v>6.7183733999999999</c:v>
                </c:pt>
                <c:pt idx="3">
                  <c:v>5.4112252599999993</c:v>
                </c:pt>
                <c:pt idx="4">
                  <c:v>4.6274803000000011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0107136"/>
        <c:axId val="544415744"/>
        <c:axId val="0"/>
      </c:bar3DChart>
      <c:catAx>
        <c:axId val="550107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544415744"/>
        <c:crosses val="autoZero"/>
        <c:auto val="1"/>
        <c:lblAlgn val="ctr"/>
        <c:lblOffset val="100"/>
        <c:noMultiLvlLbl val="0"/>
      </c:catAx>
      <c:valAx>
        <c:axId val="544415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550107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9.4548999999999994E-2</c:v>
                </c:pt>
                <c:pt idx="2">
                  <c:v>8.5094100000000006E-2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28.656068000000001</c:v>
                </c:pt>
                <c:pt idx="1">
                  <c:v>30.910910999999999</c:v>
                </c:pt>
                <c:pt idx="2">
                  <c:v>29.365365449999999</c:v>
                </c:pt>
                <c:pt idx="3">
                  <c:v>24.695495919999995</c:v>
                </c:pt>
                <c:pt idx="4">
                  <c:v>14.140545019999999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0580224"/>
        <c:axId val="544457280"/>
        <c:axId val="0"/>
      </c:bar3DChart>
      <c:catAx>
        <c:axId val="550580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544457280"/>
        <c:crosses val="autoZero"/>
        <c:auto val="1"/>
        <c:lblAlgn val="ctr"/>
        <c:lblOffset val="100"/>
        <c:noMultiLvlLbl val="0"/>
      </c:catAx>
      <c:valAx>
        <c:axId val="54445728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550580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500</c:v>
                </c:pt>
                <c:pt idx="1">
                  <c:v>207.235568</c:v>
                </c:pt>
                <c:pt idx="2">
                  <c:v>186.51201119999999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0582272"/>
        <c:axId val="544463040"/>
        <c:axId val="0"/>
      </c:bar3DChart>
      <c:catAx>
        <c:axId val="550582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544463040"/>
        <c:crosses val="autoZero"/>
        <c:auto val="1"/>
        <c:lblAlgn val="ctr"/>
        <c:lblOffset val="100"/>
        <c:noMultiLvlLbl val="0"/>
      </c:catAx>
      <c:valAx>
        <c:axId val="544463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550582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32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19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3182582831</v>
      </c>
      <c r="D14" s="8">
        <v>1735995810</v>
      </c>
      <c r="E14" s="19">
        <f>+D14*90/100</f>
        <v>1562396229</v>
      </c>
      <c r="F14" s="19">
        <v>1066641924.1299998</v>
      </c>
      <c r="G14" s="8">
        <v>655832812.62000012</v>
      </c>
      <c r="H14" s="8"/>
      <c r="I14" s="13">
        <f>IF(ISERROR(+#REF!/E14)=TRUE,0,++#REF!/E14)</f>
        <v>0</v>
      </c>
      <c r="J14" s="13">
        <f>IF(ISERROR(+G14/E14)=TRUE,0,++G14/E14)</f>
        <v>0.4197608778406749</v>
      </c>
      <c r="K14" s="13">
        <f>IF(ISERROR(+H14/E14)=TRUE,0,++H14/E14)</f>
        <v>0</v>
      </c>
      <c r="L14" s="16">
        <f>+D14-G14</f>
        <v>1080162997.3799999</v>
      </c>
    </row>
    <row r="15" spans="1:12" ht="20.100000000000001" customHeight="1" x14ac:dyDescent="0.25">
      <c r="B15" s="7" t="s">
        <v>4</v>
      </c>
      <c r="C15" s="9">
        <v>0</v>
      </c>
      <c r="D15" s="9">
        <v>75871061</v>
      </c>
      <c r="E15" s="20">
        <f>+D15*90/100</f>
        <v>68283954.900000006</v>
      </c>
      <c r="F15" s="20">
        <v>45603296.019999996</v>
      </c>
      <c r="G15" s="9">
        <v>31705970.059999999</v>
      </c>
      <c r="H15" s="9"/>
      <c r="I15" s="14">
        <f>IF(ISERROR(+#REF!/E15)=TRUE,0,++#REF!/E15)</f>
        <v>0</v>
      </c>
      <c r="J15" s="14">
        <f>IF(ISERROR(+G15/E15)=TRUE,0,++G15/E15)</f>
        <v>0.46432533245083019</v>
      </c>
      <c r="K15" s="14">
        <f>IF(ISERROR(+H15/E15)=TRUE,0,++H15/E15)</f>
        <v>0</v>
      </c>
      <c r="L15" s="17">
        <f>+D15-G15</f>
        <v>44165090.939999998</v>
      </c>
    </row>
    <row r="16" spans="1:12" ht="20.100000000000001" customHeight="1" x14ac:dyDescent="0.25">
      <c r="B16" s="7" t="s">
        <v>5</v>
      </c>
      <c r="C16" s="9">
        <v>131558163</v>
      </c>
      <c r="D16" s="9">
        <v>124405786</v>
      </c>
      <c r="E16" s="20">
        <f>+D16*95/100</f>
        <v>118185496.7</v>
      </c>
      <c r="F16" s="23">
        <v>104796850.89000002</v>
      </c>
      <c r="G16" s="9">
        <v>66455504.070000008</v>
      </c>
      <c r="H16" s="9"/>
      <c r="I16" s="14">
        <f>IF(ISERROR(+#REF!/E16)=TRUE,0,++#REF!/E16)</f>
        <v>0</v>
      </c>
      <c r="J16" s="14">
        <f>IF(ISERROR(+G16/E16)=TRUE,0,++G16/E16)</f>
        <v>0.5622983016155485</v>
      </c>
      <c r="K16" s="14">
        <f>IF(ISERROR(+H16/E16)=TRUE,0,++H16/E16)</f>
        <v>0</v>
      </c>
      <c r="L16" s="17">
        <f>+D16-G16</f>
        <v>57950281.929999992</v>
      </c>
    </row>
    <row r="17" spans="2:12" ht="20.100000000000001" customHeight="1" x14ac:dyDescent="0.25">
      <c r="B17" s="7" t="s">
        <v>6</v>
      </c>
      <c r="C17" s="9">
        <v>436900000</v>
      </c>
      <c r="D17" s="9">
        <v>500718959</v>
      </c>
      <c r="E17" s="20">
        <f>+D17*90/100</f>
        <v>450647063.10000002</v>
      </c>
      <c r="F17" s="23">
        <v>435078008.94999951</v>
      </c>
      <c r="G17" s="9">
        <v>359849238.19999963</v>
      </c>
      <c r="H17" s="9"/>
      <c r="I17" s="14">
        <f>IF(ISERROR(+#REF!/E17)=TRUE,0,++#REF!/E17)</f>
        <v>0</v>
      </c>
      <c r="J17" s="14">
        <f>IF(ISERROR(+G17/E17)=TRUE,0,++G17/E17)</f>
        <v>0.79851677213781802</v>
      </c>
      <c r="K17" s="14">
        <f>IF(ISERROR(+H17/E17)=TRUE,0,++H17/E17)</f>
        <v>0</v>
      </c>
      <c r="L17" s="17">
        <f>+D17-G17</f>
        <v>140869720.80000037</v>
      </c>
    </row>
    <row r="18" spans="2:12" ht="23.25" customHeight="1" x14ac:dyDescent="0.25">
      <c r="B18" s="30" t="s">
        <v>9</v>
      </c>
      <c r="C18" s="11">
        <f t="shared" ref="C18:H18" si="0">SUM(C14:C17)</f>
        <v>3751040994</v>
      </c>
      <c r="D18" s="11">
        <f t="shared" si="0"/>
        <v>2436991616</v>
      </c>
      <c r="E18" s="11">
        <f t="shared" si="0"/>
        <v>2199512743.7000003</v>
      </c>
      <c r="F18" s="11">
        <f t="shared" si="0"/>
        <v>1652120079.9899995</v>
      </c>
      <c r="G18" s="11">
        <f t="shared" si="0"/>
        <v>1113843524.9499998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0.50640466991625721</v>
      </c>
      <c r="K18" s="15">
        <f>IF(ISERROR(+H18/E18)=TRUE,0,++H18/E18)</f>
        <v>0</v>
      </c>
      <c r="L18" s="18">
        <f>SUM(L14:L17)</f>
        <v>1323148091.0500004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3182.5828310000002</v>
      </c>
      <c r="D25" s="41">
        <f t="shared" si="1"/>
        <v>1735.9958099999999</v>
      </c>
      <c r="E25" s="41">
        <f t="shared" si="1"/>
        <v>1562.3962289999999</v>
      </c>
      <c r="F25" s="41">
        <f t="shared" si="1"/>
        <v>1066.6419241299998</v>
      </c>
      <c r="G25" s="41">
        <f t="shared" si="1"/>
        <v>655.83281262000014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75.871060999999997</v>
      </c>
      <c r="E26" s="41">
        <f t="shared" si="1"/>
        <v>68.283954900000012</v>
      </c>
      <c r="F26" s="41">
        <f t="shared" si="1"/>
        <v>45.603296019999995</v>
      </c>
      <c r="G26" s="41">
        <f t="shared" si="1"/>
        <v>31.705970059999999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131.55816300000001</v>
      </c>
      <c r="D27" s="41">
        <f t="shared" si="1"/>
        <v>124.40578600000001</v>
      </c>
      <c r="E27" s="41">
        <f t="shared" si="1"/>
        <v>118.1854967</v>
      </c>
      <c r="F27" s="41">
        <f t="shared" si="1"/>
        <v>104.79685089000002</v>
      </c>
      <c r="G27" s="41">
        <f t="shared" si="1"/>
        <v>66.455504070000003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436.9</v>
      </c>
      <c r="D28" s="41">
        <f t="shared" si="1"/>
        <v>500.71895899999998</v>
      </c>
      <c r="E28" s="41">
        <f t="shared" si="1"/>
        <v>450.64706310000003</v>
      </c>
      <c r="F28" s="41">
        <f t="shared" si="1"/>
        <v>435.07800894999951</v>
      </c>
      <c r="G28" s="41">
        <f t="shared" si="1"/>
        <v>359.8492381999996</v>
      </c>
      <c r="H28" s="37"/>
      <c r="I28" s="33"/>
      <c r="J28" s="33"/>
      <c r="K28" s="33"/>
      <c r="L28" s="34"/>
    </row>
  </sheetData>
  <mergeCells count="11">
    <mergeCell ref="I24:K24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zoomScale="85" zoomScaleNormal="85" workbookViewId="0">
      <selection activeCell="F14" sqref="F14: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19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2633508537</v>
      </c>
      <c r="D14" s="8">
        <v>1448037518</v>
      </c>
      <c r="E14" s="19">
        <f>+D14*90/100</f>
        <v>1303233766.2</v>
      </c>
      <c r="F14" s="19">
        <v>1000514627.4699994</v>
      </c>
      <c r="G14" s="8">
        <v>615654395.98000026</v>
      </c>
      <c r="H14" s="8"/>
      <c r="I14" s="13">
        <f>IF(ISERROR(+#REF!/E14)=TRUE,0,++#REF!/E14)</f>
        <v>0</v>
      </c>
      <c r="J14" s="13">
        <f>IF(ISERROR(+G14/E14)=TRUE,0,++G14/E14)</f>
        <v>0.47240519080098725</v>
      </c>
      <c r="K14" s="13">
        <f>IF(ISERROR(+H14/E14)=TRUE,0,++H14/E14)</f>
        <v>0</v>
      </c>
      <c r="L14" s="16">
        <f>+D14-G14</f>
        <v>832383122.01999974</v>
      </c>
    </row>
    <row r="15" spans="1:12" ht="20.100000000000001" customHeight="1" x14ac:dyDescent="0.25">
      <c r="B15" s="7" t="s">
        <v>4</v>
      </c>
      <c r="C15" s="9">
        <v>0</v>
      </c>
      <c r="D15" s="9">
        <v>70821986</v>
      </c>
      <c r="E15" s="20">
        <f>+D15*90/100</f>
        <v>63739787.399999999</v>
      </c>
      <c r="F15" s="20">
        <v>42463695.649999999</v>
      </c>
      <c r="G15" s="9">
        <v>29253145.769999988</v>
      </c>
      <c r="H15" s="9"/>
      <c r="I15" s="14">
        <f>IF(ISERROR(+#REF!/E15)=TRUE,0,++#REF!/E15)</f>
        <v>0</v>
      </c>
      <c r="J15" s="14">
        <f>IF(ISERROR(+G15/E15)=TRUE,0,++G15/E15)</f>
        <v>0.45894639695644779</v>
      </c>
      <c r="K15" s="14">
        <f>IF(ISERROR(+H15/E15)=TRUE,0,++H15/E15)</f>
        <v>0</v>
      </c>
      <c r="L15" s="17">
        <f>+D15-G15</f>
        <v>41568840.230000012</v>
      </c>
    </row>
    <row r="16" spans="1:12" ht="20.100000000000001" customHeight="1" x14ac:dyDescent="0.25">
      <c r="B16" s="7" t="s">
        <v>5</v>
      </c>
      <c r="C16" s="9">
        <v>102765988</v>
      </c>
      <c r="D16" s="9">
        <v>85586796</v>
      </c>
      <c r="E16" s="20">
        <f>+D16*95/100</f>
        <v>81307456.200000003</v>
      </c>
      <c r="F16" s="23">
        <v>73989429.929999948</v>
      </c>
      <c r="G16" s="9">
        <v>47164644.979999997</v>
      </c>
      <c r="H16" s="9"/>
      <c r="I16" s="14">
        <f>IF(ISERROR(+#REF!/E16)=TRUE,0,++#REF!/E16)</f>
        <v>0</v>
      </c>
      <c r="J16" s="14">
        <f>IF(ISERROR(+G16/E16)=TRUE,0,++G16/E16)</f>
        <v>0.58007773437142651</v>
      </c>
      <c r="K16" s="14">
        <f>IF(ISERROR(+H16/E16)=TRUE,0,++H16/E16)</f>
        <v>0</v>
      </c>
      <c r="L16" s="17">
        <f>+D16-G16</f>
        <v>38422151.020000003</v>
      </c>
    </row>
    <row r="17" spans="2:12" ht="20.100000000000001" customHeight="1" x14ac:dyDescent="0.25">
      <c r="B17" s="7" t="s">
        <v>6</v>
      </c>
      <c r="C17" s="9">
        <v>436800000</v>
      </c>
      <c r="D17" s="9">
        <v>498053137</v>
      </c>
      <c r="E17" s="20">
        <f>+D17*90/100</f>
        <v>448247823.30000001</v>
      </c>
      <c r="F17" s="23">
        <v>432918099.28000027</v>
      </c>
      <c r="G17" s="9">
        <v>359156205.62999976</v>
      </c>
      <c r="H17" s="9"/>
      <c r="I17" s="14">
        <f>IF(ISERROR(+#REF!/E17)=TRUE,0,++#REF!/E17)</f>
        <v>0</v>
      </c>
      <c r="J17" s="14">
        <f>IF(ISERROR(+G17/E17)=TRUE,0,++G17/E17)</f>
        <v>0.80124472883301956</v>
      </c>
      <c r="K17" s="14">
        <f>IF(ISERROR(+H17/E17)=TRUE,0,++H17/E17)</f>
        <v>0</v>
      </c>
      <c r="L17" s="17">
        <f>+D17-G17</f>
        <v>138896931.37000024</v>
      </c>
    </row>
    <row r="18" spans="2:12" ht="23.25" customHeight="1" x14ac:dyDescent="0.25">
      <c r="B18" s="30" t="s">
        <v>9</v>
      </c>
      <c r="C18" s="11">
        <f t="shared" ref="C18:H18" si="0">SUM(C14:C17)</f>
        <v>3173074525</v>
      </c>
      <c r="D18" s="11">
        <f t="shared" si="0"/>
        <v>2102499437</v>
      </c>
      <c r="E18" s="11">
        <f t="shared" si="0"/>
        <v>1896528833.1000001</v>
      </c>
      <c r="F18" s="11">
        <f t="shared" si="0"/>
        <v>1549885852.3299994</v>
      </c>
      <c r="G18" s="11">
        <f t="shared" si="0"/>
        <v>1051228392.36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0.55429075161578145</v>
      </c>
      <c r="K18" s="15">
        <f>IF(ISERROR(+H18/E18)=TRUE,0,++H18/E18)</f>
        <v>0</v>
      </c>
      <c r="L18" s="18">
        <f>SUM(L14:L17)</f>
        <v>1051271044.64</v>
      </c>
    </row>
    <row r="19" spans="2:12" x14ac:dyDescent="0.25">
      <c r="B19" s="1" t="s">
        <v>24</v>
      </c>
    </row>
    <row r="20" spans="2:12" x14ac:dyDescent="0.2">
      <c r="B20" s="12" t="s">
        <v>31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2633.5085370000002</v>
      </c>
      <c r="D25" s="41">
        <f t="shared" si="1"/>
        <v>1448.0375180000001</v>
      </c>
      <c r="E25" s="41">
        <f t="shared" si="1"/>
        <v>1303.2337662</v>
      </c>
      <c r="F25" s="41">
        <f t="shared" si="1"/>
        <v>1000.5146274699995</v>
      </c>
      <c r="G25" s="41">
        <f t="shared" si="1"/>
        <v>615.65439598000023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70.821985999999995</v>
      </c>
      <c r="E26" s="41">
        <f t="shared" si="1"/>
        <v>63.739787399999997</v>
      </c>
      <c r="F26" s="41">
        <f t="shared" si="1"/>
        <v>42.463695649999998</v>
      </c>
      <c r="G26" s="41">
        <f t="shared" si="1"/>
        <v>29.253145769999989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102.76598799999999</v>
      </c>
      <c r="D27" s="41">
        <f t="shared" si="1"/>
        <v>85.586796000000007</v>
      </c>
      <c r="E27" s="41">
        <f t="shared" si="1"/>
        <v>81.307456200000004</v>
      </c>
      <c r="F27" s="41">
        <f t="shared" si="1"/>
        <v>73.989429929999943</v>
      </c>
      <c r="G27" s="41">
        <f t="shared" si="1"/>
        <v>47.164644979999998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436.8</v>
      </c>
      <c r="D28" s="41">
        <f t="shared" si="1"/>
        <v>498.05313699999999</v>
      </c>
      <c r="E28" s="41">
        <f t="shared" si="1"/>
        <v>448.24782329999999</v>
      </c>
      <c r="F28" s="41">
        <f t="shared" si="1"/>
        <v>432.91809928000026</v>
      </c>
      <c r="G28" s="41">
        <f t="shared" si="1"/>
        <v>359.15620562999976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F14" sqref="F14: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49074294</v>
      </c>
      <c r="D14" s="8">
        <v>79074294</v>
      </c>
      <c r="E14" s="19">
        <f>+D14*90/100</f>
        <v>71166864.599999994</v>
      </c>
      <c r="F14" s="19">
        <v>65795988.660000011</v>
      </c>
      <c r="G14" s="8">
        <v>39998516.640000015</v>
      </c>
      <c r="H14" s="8"/>
      <c r="I14" s="13">
        <f>IF(ISERROR(+#REF!/E14)=TRUE,0,++#REF!/E14)</f>
        <v>0</v>
      </c>
      <c r="J14" s="13">
        <f>IF(ISERROR(+G14/E14)=TRUE,0,++G14/E14)</f>
        <v>0.5620384832859423</v>
      </c>
      <c r="K14" s="13">
        <f>IF(ISERROR(+H14/E14)=TRUE,0,++H14/E14)</f>
        <v>0</v>
      </c>
      <c r="L14" s="16">
        <f>+D14-G14</f>
        <v>39075777.359999985</v>
      </c>
    </row>
    <row r="15" spans="1:12" ht="20.100000000000001" customHeight="1" x14ac:dyDescent="0.25">
      <c r="B15" s="7" t="s">
        <v>4</v>
      </c>
      <c r="C15" s="9">
        <v>0</v>
      </c>
      <c r="D15" s="9">
        <v>5044003</v>
      </c>
      <c r="E15" s="20">
        <f>+D15*90/100</f>
        <v>4539602.7</v>
      </c>
      <c r="F15" s="23">
        <v>3134530.3699999996</v>
      </c>
      <c r="G15" s="9">
        <v>2452824.2899999991</v>
      </c>
      <c r="H15" s="9"/>
      <c r="I15" s="14">
        <f>IF(ISERROR(+#REF!/E15)=TRUE,0,++#REF!/E15)</f>
        <v>0</v>
      </c>
      <c r="J15" s="14">
        <f>IF(ISERROR(+G15/E15)=TRUE,0,++G15/E15)</f>
        <v>0.54031695108472799</v>
      </c>
      <c r="K15" s="14">
        <f>IF(ISERROR(+H15/E15)=TRUE,0,++H15/E15)</f>
        <v>0</v>
      </c>
      <c r="L15" s="17">
        <f>+D15-G15</f>
        <v>2591178.7100000009</v>
      </c>
    </row>
    <row r="16" spans="1:12" ht="20.100000000000001" customHeight="1" x14ac:dyDescent="0.25">
      <c r="B16" s="7" t="s">
        <v>5</v>
      </c>
      <c r="C16" s="9">
        <v>136107</v>
      </c>
      <c r="D16" s="9">
        <v>836107</v>
      </c>
      <c r="E16" s="20">
        <f>+D16*95/100</f>
        <v>794301.65</v>
      </c>
      <c r="F16" s="23">
        <v>700699.78</v>
      </c>
      <c r="G16" s="9">
        <v>522833.77</v>
      </c>
      <c r="H16" s="9"/>
      <c r="I16" s="14">
        <f>IF(ISERROR(+#REF!/E16)=TRUE,0,++#REF!/E16)</f>
        <v>0</v>
      </c>
      <c r="J16" s="14">
        <f>IF(ISERROR(+G16/E16)=TRUE,0,++G16/E16)</f>
        <v>0.65823074898560263</v>
      </c>
      <c r="K16" s="14">
        <f>IF(ISERROR(+H16/E16)=TRUE,0,++H16/E16)</f>
        <v>0</v>
      </c>
      <c r="L16" s="17">
        <f>+D16-G16</f>
        <v>313273.23</v>
      </c>
    </row>
    <row r="17" spans="2:12" ht="20.100000000000001" customHeight="1" x14ac:dyDescent="0.25">
      <c r="B17" s="7" t="s">
        <v>6</v>
      </c>
      <c r="C17" s="9">
        <v>100000</v>
      </c>
      <c r="D17" s="9">
        <v>2665822</v>
      </c>
      <c r="E17" s="20">
        <f>+D17*90/100</f>
        <v>2399239.7999999998</v>
      </c>
      <c r="F17" s="23">
        <v>2159909.67</v>
      </c>
      <c r="G17" s="9">
        <v>693032.57000000007</v>
      </c>
      <c r="H17" s="9"/>
      <c r="I17" s="14">
        <f>IF(ISERROR(+#REF!/E17)=TRUE,0,++#REF!/E17)</f>
        <v>0</v>
      </c>
      <c r="J17" s="14">
        <f>IF(ISERROR(+G17/E17)=TRUE,0,++G17/E17)</f>
        <v>0.28885506567538605</v>
      </c>
      <c r="K17" s="14">
        <f>IF(ISERROR(+H17/E17)=TRUE,0,++H17/E17)</f>
        <v>0</v>
      </c>
      <c r="L17" s="17">
        <f>+D17-G17</f>
        <v>1972789.43</v>
      </c>
    </row>
    <row r="18" spans="2:12" ht="23.25" customHeight="1" x14ac:dyDescent="0.25">
      <c r="B18" s="30" t="s">
        <v>9</v>
      </c>
      <c r="C18" s="11">
        <f t="shared" ref="C18:H18" si="0">SUM(C14:C17)</f>
        <v>49310401</v>
      </c>
      <c r="D18" s="11">
        <f t="shared" si="0"/>
        <v>87620226</v>
      </c>
      <c r="E18" s="11">
        <f t="shared" si="0"/>
        <v>78900008.75</v>
      </c>
      <c r="F18" s="11">
        <f t="shared" si="0"/>
        <v>71791128.480000019</v>
      </c>
      <c r="G18" s="11">
        <f t="shared" si="0"/>
        <v>43667207.270000018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0.55344996739306473</v>
      </c>
      <c r="K18" s="15">
        <f>IF(ISERROR(+H18/E18)=TRUE,0,++H18/E18)</f>
        <v>0</v>
      </c>
      <c r="L18" s="18">
        <f>SUM(L14:L17)</f>
        <v>43953018.729999982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4">
        <f>C14/$A$1</f>
        <v>49.074294000000002</v>
      </c>
      <c r="D25" s="44">
        <f t="shared" ref="D25:G25" si="1">D14/$A$1</f>
        <v>79.074293999999995</v>
      </c>
      <c r="E25" s="44">
        <f t="shared" si="1"/>
        <v>71.166864599999997</v>
      </c>
      <c r="F25" s="44">
        <f t="shared" si="1"/>
        <v>65.795988660000006</v>
      </c>
      <c r="G25" s="44">
        <f t="shared" si="1"/>
        <v>39.998516640000013</v>
      </c>
    </row>
    <row r="26" spans="2:12" x14ac:dyDescent="0.25">
      <c r="B26" s="1" t="s">
        <v>4</v>
      </c>
      <c r="C26" s="44">
        <f t="shared" ref="C26:G26" si="2">C15/$A$1</f>
        <v>0</v>
      </c>
      <c r="D26" s="44">
        <f t="shared" si="2"/>
        <v>5.044003</v>
      </c>
      <c r="E26" s="44">
        <f t="shared" si="2"/>
        <v>4.5396027000000005</v>
      </c>
      <c r="F26" s="44">
        <f t="shared" si="2"/>
        <v>3.1345303699999998</v>
      </c>
      <c r="G26" s="44">
        <f t="shared" si="2"/>
        <v>2.4528242899999992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0.83610700000000004</v>
      </c>
      <c r="E27" s="44">
        <f t="shared" si="3"/>
        <v>0.79430164999999997</v>
      </c>
      <c r="F27" s="44">
        <f t="shared" si="3"/>
        <v>0.70069977999999999</v>
      </c>
      <c r="G27" s="44">
        <f t="shared" si="3"/>
        <v>0.52283376999999998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2.6658219999999999</v>
      </c>
      <c r="E28" s="44">
        <f t="shared" si="4"/>
        <v>2.3992397999999997</v>
      </c>
      <c r="F28" s="44">
        <f t="shared" si="4"/>
        <v>2.1599096699999998</v>
      </c>
      <c r="G28" s="44">
        <f t="shared" si="4"/>
        <v>0.69303257000000007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D18" sqref="D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+D14*90/100</f>
        <v>1398492.9</v>
      </c>
      <c r="F14" s="27">
        <v>331308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0.12863847932299122</v>
      </c>
      <c r="K14" s="13">
        <f>IF(ISERROR(+H14/E14)=TRUE,0,++H14/E14)</f>
        <v>0</v>
      </c>
      <c r="L14" s="16">
        <f>+D14-G14</f>
        <v>1373981</v>
      </c>
    </row>
    <row r="15" spans="1:12" ht="20.100000000000001" customHeight="1" x14ac:dyDescent="0.25">
      <c r="B15" s="24" t="s">
        <v>4</v>
      </c>
      <c r="C15" s="28">
        <v>0</v>
      </c>
      <c r="D15" s="28">
        <v>5072</v>
      </c>
      <c r="E15" s="23">
        <f>+D15*90/100</f>
        <v>4564.8</v>
      </c>
      <c r="F15" s="23">
        <v>5070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5072</v>
      </c>
    </row>
    <row r="16" spans="1:12" ht="20.100000000000001" customHeight="1" x14ac:dyDescent="0.25">
      <c r="B16" s="24" t="s">
        <v>5</v>
      </c>
      <c r="C16" s="28">
        <v>0</v>
      </c>
      <c r="D16" s="29">
        <v>7071972</v>
      </c>
      <c r="E16" s="23">
        <f>+D16*95/100</f>
        <v>6718373.4000000004</v>
      </c>
      <c r="F16" s="23">
        <v>5411225.2599999988</v>
      </c>
      <c r="G16" s="9">
        <v>4627480.3000000007</v>
      </c>
      <c r="H16" s="9"/>
      <c r="I16" s="14">
        <f>IF(ISERROR(+#REF!/E16)=TRUE,0,++#REF!/E16)</f>
        <v>0</v>
      </c>
      <c r="J16" s="14">
        <f>IF(ISERROR(+G16/E16)=TRUE,0,++G16/E16)</f>
        <v>0.68877986150635817</v>
      </c>
      <c r="K16" s="14">
        <f>IF(ISERROR(+H16/E16)=TRUE,0,++H16/E16)</f>
        <v>0</v>
      </c>
      <c r="L16" s="17">
        <f>+D16-G16</f>
        <v>2444491.6999999993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+D17*90/100</f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8630925</v>
      </c>
      <c r="E18" s="11">
        <f t="shared" si="0"/>
        <v>8121431.1000000006</v>
      </c>
      <c r="F18" s="11">
        <f t="shared" si="0"/>
        <v>5747603.2599999988</v>
      </c>
      <c r="G18" s="11">
        <f t="shared" si="0"/>
        <v>4807380.3000000007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0.59193758351283687</v>
      </c>
      <c r="K18" s="15">
        <f>IF(ISERROR(+H18/E18)=TRUE,0,++H18/E18)</f>
        <v>0</v>
      </c>
      <c r="L18" s="18">
        <f>SUM(L14:L17)</f>
        <v>3823544.6999999993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1.5538810000000001</v>
      </c>
      <c r="E25" s="45">
        <f t="shared" si="1"/>
        <v>1.3984928999999999</v>
      </c>
      <c r="F25" s="45">
        <f t="shared" si="1"/>
        <v>0.33130799999999999</v>
      </c>
      <c r="G25" s="45">
        <f t="shared" si="1"/>
        <v>0.1799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5.0720000000000001E-3</v>
      </c>
      <c r="E26" s="45">
        <f t="shared" si="2"/>
        <v>4.5647999999999999E-3</v>
      </c>
      <c r="F26" s="45">
        <f t="shared" si="2"/>
        <v>5.0699999999999999E-3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7.0719719999999997</v>
      </c>
      <c r="E27" s="45">
        <f t="shared" si="3"/>
        <v>6.7183733999999999</v>
      </c>
      <c r="F27" s="45">
        <f t="shared" si="3"/>
        <v>5.4112252599999993</v>
      </c>
      <c r="G27" s="45">
        <f t="shared" si="3"/>
        <v>4.6274803000000011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G18" sqref="G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0</v>
      </c>
      <c r="D14" s="8">
        <v>94549</v>
      </c>
      <c r="E14" s="19">
        <f>+D14*90/100</f>
        <v>85094.1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94549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>+D15*90/100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7">
        <v>28656068</v>
      </c>
      <c r="D16" s="7">
        <v>30910911</v>
      </c>
      <c r="E16" s="20">
        <f>+D16*95/100</f>
        <v>29365365.449999999</v>
      </c>
      <c r="F16" s="20">
        <v>24695495.919999994</v>
      </c>
      <c r="G16" s="9">
        <v>14140545.02</v>
      </c>
      <c r="H16" s="9"/>
      <c r="I16" s="14">
        <f>IF(ISERROR(+#REF!/E16)=TRUE,0,++#REF!/E16)</f>
        <v>0</v>
      </c>
      <c r="J16" s="14">
        <f>IF(ISERROR(+G16/E16)=TRUE,0,++G16/E16)</f>
        <v>0.48153819315059809</v>
      </c>
      <c r="K16" s="14">
        <f>IF(ISERROR(+H16/E16)=TRUE,0,++H16/E16)</f>
        <v>0</v>
      </c>
      <c r="L16" s="17">
        <f>+D16-G16</f>
        <v>16770365.98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>+D17*90/100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28656068</v>
      </c>
      <c r="D18" s="11">
        <f t="shared" si="0"/>
        <v>31005460</v>
      </c>
      <c r="E18" s="11">
        <f t="shared" si="0"/>
        <v>29450459.550000001</v>
      </c>
      <c r="F18" s="11">
        <f t="shared" si="0"/>
        <v>24695495.919999994</v>
      </c>
      <c r="G18" s="11">
        <f t="shared" si="0"/>
        <v>14140545.02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0.48014683764077287</v>
      </c>
      <c r="K18" s="15">
        <f>IF(ISERROR(+H18/E18)=TRUE,0,++H18/E18)</f>
        <v>0</v>
      </c>
      <c r="L18" s="18">
        <f>SUM(L14:L17)</f>
        <v>16864914.98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46">
        <f>C14/$A$1</f>
        <v>0</v>
      </c>
      <c r="D25" s="46">
        <f t="shared" ref="D25:G25" si="1">D14/$A$1</f>
        <v>9.4548999999999994E-2</v>
      </c>
      <c r="E25" s="46">
        <f t="shared" si="1"/>
        <v>8.5094100000000006E-2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28.656068000000001</v>
      </c>
      <c r="D27" s="46">
        <f t="shared" si="3"/>
        <v>30.910910999999999</v>
      </c>
      <c r="E27" s="46">
        <f t="shared" si="3"/>
        <v>29.365365449999999</v>
      </c>
      <c r="F27" s="46">
        <f t="shared" si="3"/>
        <v>24.695495919999995</v>
      </c>
      <c r="G27" s="46">
        <f t="shared" si="3"/>
        <v>14.140545019999999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D18" sqref="D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500000000</v>
      </c>
      <c r="D14" s="26">
        <v>207235568</v>
      </c>
      <c r="E14" s="27">
        <f>+D14*90/100</f>
        <v>186512011.19999999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207235568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>+D15*90/100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3">
        <f>+D16*95/100</f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+D17*90/100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500000000</v>
      </c>
      <c r="D18" s="11">
        <f t="shared" si="0"/>
        <v>207235568</v>
      </c>
      <c r="E18" s="11">
        <f t="shared" si="0"/>
        <v>186512011.19999999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207235568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500</v>
      </c>
      <c r="D25" s="31">
        <f t="shared" ref="D25:G25" si="1">+D14/$A$1</f>
        <v>207.235568</v>
      </c>
      <c r="E25" s="31">
        <f t="shared" si="1"/>
        <v>186.51201119999999</v>
      </c>
      <c r="F25" s="31">
        <f t="shared" si="1"/>
        <v>0</v>
      </c>
      <c r="G25" s="31">
        <f t="shared" si="1"/>
        <v>0</v>
      </c>
    </row>
    <row r="26" spans="2:12" x14ac:dyDescent="0.25">
      <c r="B26" s="31" t="s">
        <v>4</v>
      </c>
      <c r="C26" s="31">
        <f t="shared" ref="C26:G26" si="2">+C15/$A$1</f>
        <v>0</v>
      </c>
      <c r="D26" s="31">
        <f t="shared" si="2"/>
        <v>0</v>
      </c>
      <c r="E26" s="31">
        <f t="shared" si="2"/>
        <v>0</v>
      </c>
      <c r="F26" s="31">
        <f t="shared" si="2"/>
        <v>0</v>
      </c>
      <c r="G26" s="31">
        <f t="shared" si="2"/>
        <v>0</v>
      </c>
    </row>
    <row r="27" spans="2:12" x14ac:dyDescent="0.25">
      <c r="B27" s="31" t="s">
        <v>5</v>
      </c>
      <c r="C27" s="31">
        <f t="shared" ref="C27:G27" si="3">+C16/$A$1</f>
        <v>0</v>
      </c>
      <c r="D27" s="31">
        <f t="shared" si="3"/>
        <v>0</v>
      </c>
      <c r="E27" s="31">
        <f t="shared" si="3"/>
        <v>0</v>
      </c>
      <c r="F27" s="31">
        <f t="shared" si="3"/>
        <v>0</v>
      </c>
      <c r="G27" s="31">
        <f t="shared" si="3"/>
        <v>0</v>
      </c>
    </row>
    <row r="28" spans="2:12" x14ac:dyDescent="0.25">
      <c r="B28" s="31" t="s">
        <v>6</v>
      </c>
      <c r="C28" s="31">
        <f t="shared" ref="C28:G28" si="4">+C17/$A$1</f>
        <v>0</v>
      </c>
      <c r="D28" s="31">
        <f t="shared" si="4"/>
        <v>0</v>
      </c>
      <c r="E28" s="31">
        <f t="shared" si="4"/>
        <v>0</v>
      </c>
      <c r="F28" s="31">
        <f t="shared" si="4"/>
        <v>0</v>
      </c>
      <c r="G28" s="31">
        <f t="shared" si="4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FTE FTO</vt:lpstr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FTE FTO'!Área_de_impresión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2015-09-14T20:14:42Z</dcterms:modified>
</cp:coreProperties>
</file>