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7595" windowHeight="9915"/>
  </bookViews>
  <sheets>
    <sheet name="RO" sheetId="1" r:id="rId1"/>
    <sheet name="RDR" sheetId="4" r:id="rId2"/>
    <sheet name="DYT" sheetId="6" r:id="rId3"/>
    <sheet name="ROOC" sheetId="5" r:id="rId4"/>
    <sheet name="RD" sheetId="7" r:id="rId5"/>
  </sheets>
  <definedNames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45621"/>
</workbook>
</file>

<file path=xl/calcChain.xml><?xml version="1.0" encoding="utf-8"?>
<calcChain xmlns="http://schemas.openxmlformats.org/spreadsheetml/2006/main">
  <c r="E17" i="4" l="1"/>
  <c r="E16" i="4"/>
  <c r="E15" i="4"/>
  <c r="E17" i="6"/>
  <c r="E16" i="6"/>
  <c r="E15" i="6"/>
  <c r="E17" i="5"/>
  <c r="E16" i="5"/>
  <c r="E15" i="5"/>
  <c r="E17" i="7"/>
  <c r="E16" i="7"/>
  <c r="E15" i="7"/>
  <c r="E17" i="1"/>
  <c r="E16" i="1"/>
  <c r="E15" i="1"/>
  <c r="E14" i="4"/>
  <c r="E14" i="6"/>
  <c r="E14" i="5"/>
  <c r="E14" i="7"/>
  <c r="E14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D18" i="1"/>
  <c r="C18" i="4"/>
  <c r="C18" i="6"/>
  <c r="C18" i="5"/>
  <c r="C18" i="7"/>
  <c r="C18" i="1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<sst xmlns="http://schemas.openxmlformats.org/spreadsheetml/2006/main" count="110" uniqueCount="27">
  <si>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</si>
  <si>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</si>
  <si>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</si>
  <si>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</si>
  <si>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</si>
  <si>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</si>
  <si>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</si>
  <si>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</si>
  <si>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</si>
  <si>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</si>
  <si>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</si>
  <si>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</si>
  <si>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</si>
  <si>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</si>
  <si>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</si>
  <si>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</si>
  <si>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</si>
  <si>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</si>
  <si>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</si>
  <si>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</si>
  <si>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</si>
  <si>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</si>
  <si>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</si>
  <si>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</si>
  <si>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DEVENGADO
ENE-FEB
(4)</t>
  </si>
  <si>
    <t>EJECUCION PRESUPUESTAL MENSUALIZADA DE GASTOS 
MINISTERIO DE SALUD 2015
AL MES DE FEBRERO</t>
  </si>
  <si>
    <t>Fuente: Consulta Amigable y Base de Datos  MEF al 28 de Febrero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</si>
</sst>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3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tabSelected="1" zoomScale="85" zoomScaleNormal="8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47.14062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7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2:12" ht="15.75" x14ac:dyDescent="0.25">
      <c r="B8" s="2" t="s">
        <v>10</v>
      </c>
    </row>
    <row r="9" spans="2:12" x14ac:dyDescent="0.2">
      <c r="B9" s="3" t="s">
        <v>2</v>
      </c>
    </row>
    <row r="11" spans="2:12" x14ac:dyDescent="0.25">
      <c r="B11" s="4"/>
      <c r="I11" s="37"/>
      <c r="J11" s="37"/>
      <c r="K11" s="37"/>
    </row>
    <row r="12" spans="2:12" s="5" customFormat="1" ht="15" customHeight="1" x14ac:dyDescent="0.25">
      <c r="B12" s="35" t="s">
        <v>1</v>
      </c>
      <c r="C12" s="34" t="s">
        <v>0</v>
      </c>
      <c r="D12" s="34"/>
      <c r="E12" s="32" t="s">
        <v>19</v>
      </c>
      <c r="F12" s="32" t="s">
        <v>14</v>
      </c>
      <c r="G12" s="32" t="s">
        <v>24</v>
      </c>
      <c r="H12" s="32" t="s">
        <v>21</v>
      </c>
      <c r="I12" s="38" t="s">
        <v>23</v>
      </c>
      <c r="J12" s="38"/>
      <c r="K12" s="38"/>
      <c r="L12" s="29" t="s">
        <v>22</v>
      </c>
    </row>
    <row r="13" spans="2:12" s="5" customFormat="1" ht="40.5" customHeight="1" x14ac:dyDescent="0.25">
      <c r="B13" s="36"/>
      <c r="C13" s="21" t="s">
        <v>8</v>
      </c>
      <c r="D13" s="21" t="s">
        <v>7</v>
      </c>
      <c r="E13" s="33"/>
      <c r="F13" s="33"/>
      <c r="G13" s="33"/>
      <c r="H13" s="33"/>
      <c r="I13" s="21" t="s">
        <v>15</v>
      </c>
      <c r="J13" s="21" t="s">
        <v>16</v>
      </c>
      <c r="K13" s="22" t="s">
        <v>17</v>
      </c>
      <c r="L13" s="30"/>
    </row>
    <row r="14" spans="2:12" ht="20.100000000000001" customHeight="1" x14ac:dyDescent="0.25">
      <c r="B14" s="6" t="s">
        <v>3</v>
      </c>
      <c r="C14" s="8">
        <v>2633508537</v>
      </c>
      <c r="D14" s="8">
        <v>2716311511</v>
      </c>
      <c r="E14" s="19">
        <f>+D14*70/100</f>
        <v>1901418057.7</v>
      </c>
      <c r="F14" s="19">
        <v>729529636.23000014</v>
      </c>
      <c r="G14" s="8">
        <v>128419788.8399999</v>
      </c>
      <c r="H14" s="8"/>
      <c r="I14" s="13">
        <f>IF(ISERROR(+#REF!/E14)=TRUE,0,++#REF!/E14)</f>
        <v>0</v>
      </c>
      <c r="J14" s="13">
        <f>IF(ISERROR(+G14/E14)=TRUE,0,++G14/E14)</f>
        <v>6.7538955107715501E-2</v>
      </c>
      <c r="K14" s="13">
        <f>IF(ISERROR(+H14/E14)=TRUE,0,++H14/E14)</f>
        <v>0</v>
      </c>
      <c r="L14" s="16">
        <f>+D14-G14</f>
        <v>2587891722.1600003</v>
      </c>
    </row>
    <row r="15" spans="2:12" ht="20.100000000000001" customHeight="1" x14ac:dyDescent="0.25">
      <c r="B15" s="7" t="s">
        <v>4</v>
      </c>
      <c r="C15" s="9">
        <v>0</v>
      </c>
      <c r="D15" s="9">
        <v>41581000</v>
      </c>
      <c r="E15" s="20">
        <f t="shared" ref="E15:E17" si="0">+D15*70/100</f>
        <v>29106700</v>
      </c>
      <c r="F15" s="20">
        <v>7329739.4400000004</v>
      </c>
      <c r="G15" s="9">
        <v>6492737.2799999993</v>
      </c>
      <c r="H15" s="9"/>
      <c r="I15" s="14">
        <f>IF(ISERROR(+#REF!/E15)=TRUE,0,++#REF!/E15)</f>
        <v>0</v>
      </c>
      <c r="J15" s="14">
        <f>IF(ISERROR(+G15/E15)=TRUE,0,++G15/E15)</f>
        <v>0.22306676057402589</v>
      </c>
      <c r="K15" s="14">
        <f>IF(ISERROR(+H15/E15)=TRUE,0,++H15/E15)</f>
        <v>0</v>
      </c>
      <c r="L15" s="17">
        <f>+D15-G15</f>
        <v>35088262.719999999</v>
      </c>
    </row>
    <row r="16" spans="2:12" ht="20.100000000000001" customHeight="1" x14ac:dyDescent="0.25">
      <c r="B16" s="7" t="s">
        <v>5</v>
      </c>
      <c r="C16" s="9">
        <v>102765988</v>
      </c>
      <c r="D16" s="9">
        <v>102765988</v>
      </c>
      <c r="E16" s="20">
        <f t="shared" si="0"/>
        <v>71936191.599999994</v>
      </c>
      <c r="F16" s="23">
        <v>37217432.890000001</v>
      </c>
      <c r="G16" s="9">
        <v>13060180.440000003</v>
      </c>
      <c r="H16" s="9"/>
      <c r="I16" s="14">
        <f>IF(ISERROR(+#REF!/E16)=TRUE,0,++#REF!/E16)</f>
        <v>0</v>
      </c>
      <c r="J16" s="14">
        <f>IF(ISERROR(+G16/E16)=TRUE,0,++G16/E16)</f>
        <v>0.18155229168400963</v>
      </c>
      <c r="K16" s="14">
        <f>IF(ISERROR(+H16/E16)=TRUE,0,++H16/E16)</f>
        <v>0</v>
      </c>
      <c r="L16" s="17">
        <f>+D16-G16</f>
        <v>89705807.560000002</v>
      </c>
    </row>
    <row r="17" spans="2:12" ht="20.100000000000001" customHeight="1" x14ac:dyDescent="0.25">
      <c r="B17" s="7" t="s">
        <v>6</v>
      </c>
      <c r="C17" s="9">
        <v>436800000</v>
      </c>
      <c r="D17" s="9">
        <v>436800000</v>
      </c>
      <c r="E17" s="20">
        <f t="shared" si="0"/>
        <v>305760000</v>
      </c>
      <c r="F17" s="23">
        <v>48140316.210000031</v>
      </c>
      <c r="G17" s="9">
        <v>12548634.4</v>
      </c>
      <c r="H17" s="9"/>
      <c r="I17" s="14">
        <f>IF(ISERROR(+#REF!/E17)=TRUE,0,++#REF!/E17)</f>
        <v>0</v>
      </c>
      <c r="J17" s="14">
        <f>IF(ISERROR(+G17/E17)=TRUE,0,++G17/E17)</f>
        <v>4.1040798011512301E-2</v>
      </c>
      <c r="K17" s="14">
        <f>IF(ISERROR(+H17/E17)=TRUE,0,++H17/E17)</f>
        <v>0</v>
      </c>
      <c r="L17" s="17">
        <f>+D17-G17</f>
        <v>424251365.60000002</v>
      </c>
    </row>
    <row r="18" spans="2:12" ht="23.25" customHeight="1" x14ac:dyDescent="0.25">
      <c r="B18" s="11" t="s">
        <v>9</v>
      </c>
      <c r="C18" s="11">
        <f t="shared" ref="C18:H18" si="1">SUM(C14:C17)</f>
        <v>3173074525</v>
      </c>
      <c r="D18" s="11">
        <f t="shared" si="1"/>
        <v>3297458499</v>
      </c>
      <c r="E18" s="11">
        <f t="shared" si="1"/>
        <v>2308220949.3000002</v>
      </c>
      <c r="F18" s="11">
        <f t="shared" si="1"/>
        <v>822217124.77000022</v>
      </c>
      <c r="G18" s="11">
        <f t="shared" si="1"/>
        <v>160521340.95999989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6.9543316903297403E-2</v>
      </c>
      <c r="K18" s="15">
        <f>IF(ISERROR(+H18/E18)=TRUE,0,++H18/E18)</f>
        <v>0</v>
      </c>
      <c r="L18" s="18">
        <f>SUM(L14:L17)</f>
        <v>3136937158.04</v>
      </c>
    </row>
    <row r="20" spans="2:12" x14ac:dyDescent="0.2">
      <c r="B20" s="12" t="s">
        <v>26</v>
      </c>
    </row>
  </sheetData>
  <mergeCells count="10"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>
      <selection activeCell="E14" sqref="E14:E17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7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2:12" ht="15.75" x14ac:dyDescent="0.25">
      <c r="B8" s="2" t="s">
        <v>11</v>
      </c>
    </row>
    <row r="9" spans="2:12" x14ac:dyDescent="0.2">
      <c r="B9" s="3" t="s">
        <v>2</v>
      </c>
    </row>
    <row r="11" spans="2:12" x14ac:dyDescent="0.25">
      <c r="B11" s="4"/>
      <c r="I11" s="37"/>
      <c r="J11" s="37"/>
      <c r="K11" s="37"/>
    </row>
    <row r="12" spans="2:12" s="5" customFormat="1" ht="15" customHeight="1" x14ac:dyDescent="0.25">
      <c r="B12" s="35" t="s">
        <v>1</v>
      </c>
      <c r="C12" s="34" t="s">
        <v>0</v>
      </c>
      <c r="D12" s="34"/>
      <c r="E12" s="32" t="s">
        <v>13</v>
      </c>
      <c r="F12" s="32" t="s">
        <v>14</v>
      </c>
      <c r="G12" s="32" t="s">
        <v>24</v>
      </c>
      <c r="H12" s="32" t="s">
        <v>21</v>
      </c>
      <c r="I12" s="38" t="s">
        <v>23</v>
      </c>
      <c r="J12" s="38"/>
      <c r="K12" s="38"/>
      <c r="L12" s="29" t="s">
        <v>22</v>
      </c>
    </row>
    <row r="13" spans="2:12" s="5" customFormat="1" ht="40.5" customHeight="1" x14ac:dyDescent="0.25">
      <c r="B13" s="36"/>
      <c r="C13" s="21" t="s">
        <v>8</v>
      </c>
      <c r="D13" s="21" t="s">
        <v>7</v>
      </c>
      <c r="E13" s="33"/>
      <c r="F13" s="33"/>
      <c r="G13" s="33"/>
      <c r="H13" s="33"/>
      <c r="I13" s="21" t="s">
        <v>15</v>
      </c>
      <c r="J13" s="21" t="s">
        <v>16</v>
      </c>
      <c r="K13" s="22" t="s">
        <v>17</v>
      </c>
      <c r="L13" s="30"/>
    </row>
    <row r="14" spans="2:12" ht="20.100000000000001" customHeight="1" x14ac:dyDescent="0.25">
      <c r="B14" s="6" t="s">
        <v>3</v>
      </c>
      <c r="C14" s="8">
        <v>49074294</v>
      </c>
      <c r="D14" s="8">
        <v>49074294</v>
      </c>
      <c r="E14" s="19">
        <f>+D14*70/100</f>
        <v>34352005.799999997</v>
      </c>
      <c r="F14" s="19">
        <v>22629827.260000002</v>
      </c>
      <c r="G14" s="8">
        <v>3793152.74</v>
      </c>
      <c r="H14" s="8"/>
      <c r="I14" s="13">
        <f>IF(ISERROR(+#REF!/E14)=TRUE,0,++#REF!/E14)</f>
        <v>0</v>
      </c>
      <c r="J14" s="13">
        <f>IF(ISERROR(+G14/E14)=TRUE,0,++G14/E14)</f>
        <v>0.11042012399753381</v>
      </c>
      <c r="K14" s="13">
        <f>IF(ISERROR(+H14/E14)=TRUE,0,++H14/E14)</f>
        <v>0</v>
      </c>
      <c r="L14" s="16">
        <f>+D14-G14</f>
        <v>45281141.259999998</v>
      </c>
    </row>
    <row r="15" spans="2:12" ht="20.100000000000001" customHeight="1" x14ac:dyDescent="0.25">
      <c r="B15" s="7" t="s">
        <v>4</v>
      </c>
      <c r="C15" s="9">
        <v>0</v>
      </c>
      <c r="D15" s="9">
        <v>3198000</v>
      </c>
      <c r="E15" s="20">
        <f t="shared" ref="E15:E17" si="0">+D15*70/100</f>
        <v>2238600</v>
      </c>
      <c r="F15" s="23">
        <v>129251.02000000002</v>
      </c>
      <c r="G15" s="9">
        <v>15920</v>
      </c>
      <c r="H15" s="9"/>
      <c r="I15" s="14">
        <f>IF(ISERROR(+#REF!/E15)=TRUE,0,++#REF!/E15)</f>
        <v>0</v>
      </c>
      <c r="J15" s="14">
        <f>IF(ISERROR(+G15/E15)=TRUE,0,++G15/E15)</f>
        <v>7.1115875993924774E-3</v>
      </c>
      <c r="K15" s="14">
        <f>IF(ISERROR(+H15/E15)=TRUE,0,++H15/E15)</f>
        <v>0</v>
      </c>
      <c r="L15" s="17">
        <f>+D15-G15</f>
        <v>3182080</v>
      </c>
    </row>
    <row r="16" spans="2:12" ht="20.100000000000001" customHeight="1" x14ac:dyDescent="0.25">
      <c r="B16" s="7" t="s">
        <v>5</v>
      </c>
      <c r="C16" s="9">
        <v>136107</v>
      </c>
      <c r="D16" s="9">
        <v>836107</v>
      </c>
      <c r="E16" s="20">
        <f t="shared" si="0"/>
        <v>585274.9</v>
      </c>
      <c r="F16" s="23">
        <v>424147.04000000004</v>
      </c>
      <c r="G16" s="9">
        <v>89886.78</v>
      </c>
      <c r="H16" s="9"/>
      <c r="I16" s="14">
        <f>IF(ISERROR(+#REF!/E16)=TRUE,0,++#REF!/E16)</f>
        <v>0</v>
      </c>
      <c r="J16" s="14">
        <f>IF(ISERROR(+G16/E16)=TRUE,0,++G16/E16)</f>
        <v>0.1535804457016694</v>
      </c>
      <c r="K16" s="14">
        <f>IF(ISERROR(+H16/E16)=TRUE,0,++H16/E16)</f>
        <v>0</v>
      </c>
      <c r="L16" s="17">
        <f>+D16-G16</f>
        <v>746220.22</v>
      </c>
    </row>
    <row r="17" spans="2:12" ht="20.100000000000001" customHeight="1" x14ac:dyDescent="0.25">
      <c r="B17" s="7" t="s">
        <v>6</v>
      </c>
      <c r="C17" s="9">
        <v>100000</v>
      </c>
      <c r="D17" s="9">
        <v>100000</v>
      </c>
      <c r="E17" s="20">
        <f t="shared" si="0"/>
        <v>70000</v>
      </c>
      <c r="F17" s="23">
        <v>80951.55</v>
      </c>
      <c r="G17" s="9">
        <v>25861.55</v>
      </c>
      <c r="H17" s="9"/>
      <c r="I17" s="14">
        <f>IF(ISERROR(+#REF!/E17)=TRUE,0,++#REF!/E17)</f>
        <v>0</v>
      </c>
      <c r="J17" s="14">
        <f>IF(ISERROR(+G17/E17)=TRUE,0,++G17/E17)</f>
        <v>0.3694507142857143</v>
      </c>
      <c r="K17" s="14">
        <f>IF(ISERROR(+H17/E17)=TRUE,0,++H17/E17)</f>
        <v>0</v>
      </c>
      <c r="L17" s="17">
        <f>+D17-G17</f>
        <v>74138.45</v>
      </c>
    </row>
    <row r="18" spans="2:12" ht="23.25" customHeight="1" x14ac:dyDescent="0.25">
      <c r="B18" s="11" t="s">
        <v>9</v>
      </c>
      <c r="C18" s="11">
        <f t="shared" ref="C18:H18" si="1">SUM(C14:C17)</f>
        <v>49310401</v>
      </c>
      <c r="D18" s="11">
        <f t="shared" si="1"/>
        <v>53208401</v>
      </c>
      <c r="E18" s="11">
        <f t="shared" si="1"/>
        <v>37245880.699999996</v>
      </c>
      <c r="F18" s="11">
        <f t="shared" si="1"/>
        <v>23264176.870000001</v>
      </c>
      <c r="G18" s="11">
        <f t="shared" si="1"/>
        <v>3924821.07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0.10537597705402091</v>
      </c>
      <c r="K18" s="15">
        <f>IF(ISERROR(+H18/E18)=TRUE,0,++H18/E18)</f>
        <v>0</v>
      </c>
      <c r="L18" s="18">
        <f>SUM(L14:L17)</f>
        <v>49283579.93</v>
      </c>
    </row>
    <row r="20" spans="2:12" x14ac:dyDescent="0.2">
      <c r="B20" s="12" t="s">
        <v>26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>
      <selection activeCell="G18" sqref="G18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7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2:12" ht="15.75" x14ac:dyDescent="0.25">
      <c r="B8" s="2" t="s">
        <v>12</v>
      </c>
    </row>
    <row r="9" spans="2:12" x14ac:dyDescent="0.2">
      <c r="B9" s="3" t="s">
        <v>2</v>
      </c>
    </row>
    <row r="11" spans="2:12" x14ac:dyDescent="0.25">
      <c r="B11" s="4"/>
      <c r="I11" s="37"/>
      <c r="J11" s="37"/>
      <c r="K11" s="37"/>
    </row>
    <row r="12" spans="2:12" s="5" customFormat="1" ht="15" customHeight="1" x14ac:dyDescent="0.25">
      <c r="B12" s="35" t="s">
        <v>1</v>
      </c>
      <c r="C12" s="34" t="s">
        <v>0</v>
      </c>
      <c r="D12" s="34"/>
      <c r="E12" s="32" t="s">
        <v>13</v>
      </c>
      <c r="F12" s="32" t="s">
        <v>14</v>
      </c>
      <c r="G12" s="32" t="s">
        <v>24</v>
      </c>
      <c r="H12" s="32" t="s">
        <v>21</v>
      </c>
      <c r="I12" s="38" t="s">
        <v>23</v>
      </c>
      <c r="J12" s="38"/>
      <c r="K12" s="38"/>
      <c r="L12" s="29" t="s">
        <v>22</v>
      </c>
    </row>
    <row r="13" spans="2:12" s="5" customFormat="1" ht="40.5" customHeight="1" x14ac:dyDescent="0.25">
      <c r="B13" s="36"/>
      <c r="C13" s="21" t="s">
        <v>8</v>
      </c>
      <c r="D13" s="21" t="s">
        <v>7</v>
      </c>
      <c r="E13" s="33"/>
      <c r="F13" s="33"/>
      <c r="G13" s="33"/>
      <c r="H13" s="33"/>
      <c r="I13" s="21" t="s">
        <v>15</v>
      </c>
      <c r="J13" s="21" t="s">
        <v>16</v>
      </c>
      <c r="K13" s="22" t="s">
        <v>17</v>
      </c>
      <c r="L13" s="30"/>
    </row>
    <row r="14" spans="2:12" ht="20.100000000000001" customHeight="1" x14ac:dyDescent="0.25">
      <c r="B14" s="25" t="s">
        <v>3</v>
      </c>
      <c r="C14" s="26">
        <v>0</v>
      </c>
      <c r="D14" s="26">
        <v>0</v>
      </c>
      <c r="E14" s="27">
        <f>+D14*70/100</f>
        <v>0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2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+D15*70/100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24" t="s">
        <v>5</v>
      </c>
      <c r="C16" s="28">
        <v>0</v>
      </c>
      <c r="D16" s="28">
        <v>5462652</v>
      </c>
      <c r="E16" s="23">
        <f t="shared" si="0"/>
        <v>3823856.4</v>
      </c>
      <c r="F16" s="23">
        <v>1064808.49</v>
      </c>
      <c r="G16" s="9">
        <v>165397.70000000001</v>
      </c>
      <c r="H16" s="9"/>
      <c r="I16" s="14">
        <f>IF(ISERROR(+#REF!/E16)=TRUE,0,++#REF!/E16)</f>
        <v>0</v>
      </c>
      <c r="J16" s="14">
        <f>IF(ISERROR(+G16/E16)=TRUE,0,++G16/E16)</f>
        <v>4.3254160904159483E-2</v>
      </c>
      <c r="K16" s="14">
        <f>IF(ISERROR(+H16/E16)=TRUE,0,++H16/E16)</f>
        <v>0</v>
      </c>
      <c r="L16" s="17">
        <f>+D16-G16</f>
        <v>5297254.3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9</v>
      </c>
      <c r="C18" s="11">
        <f t="shared" ref="C18:H18" si="1">SUM(C14:C17)</f>
        <v>0</v>
      </c>
      <c r="D18" s="11">
        <f t="shared" si="1"/>
        <v>5462652</v>
      </c>
      <c r="E18" s="11">
        <f t="shared" si="1"/>
        <v>3823856.4</v>
      </c>
      <c r="F18" s="11">
        <f t="shared" si="1"/>
        <v>1064808.49</v>
      </c>
      <c r="G18" s="11">
        <f t="shared" si="1"/>
        <v>165397.70000000001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4.3254160904159483E-2</v>
      </c>
      <c r="K18" s="15">
        <f>IF(ISERROR(+H18/E18)=TRUE,0,++H18/E18)</f>
        <v>0</v>
      </c>
      <c r="L18" s="18">
        <f>SUM(L14:L17)</f>
        <v>5297254.3</v>
      </c>
    </row>
    <row r="20" spans="2:12" x14ac:dyDescent="0.2">
      <c r="B20" s="12" t="s">
        <v>26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>
      <selection activeCell="G18" sqref="G18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7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2:12" ht="15.75" x14ac:dyDescent="0.25">
      <c r="B8" s="2" t="s">
        <v>18</v>
      </c>
    </row>
    <row r="9" spans="2:12" x14ac:dyDescent="0.2">
      <c r="B9" s="3" t="s">
        <v>2</v>
      </c>
    </row>
    <row r="11" spans="2:12" x14ac:dyDescent="0.25">
      <c r="B11" s="4"/>
      <c r="I11" s="37"/>
      <c r="J11" s="37"/>
      <c r="K11" s="37"/>
    </row>
    <row r="12" spans="2:12" s="5" customFormat="1" ht="15" customHeight="1" x14ac:dyDescent="0.25">
      <c r="B12" s="35" t="s">
        <v>1</v>
      </c>
      <c r="C12" s="34" t="s">
        <v>0</v>
      </c>
      <c r="D12" s="34"/>
      <c r="E12" s="32" t="s">
        <v>13</v>
      </c>
      <c r="F12" s="32" t="s">
        <v>14</v>
      </c>
      <c r="G12" s="32" t="s">
        <v>24</v>
      </c>
      <c r="H12" s="32" t="s">
        <v>21</v>
      </c>
      <c r="I12" s="38" t="s">
        <v>23</v>
      </c>
      <c r="J12" s="38"/>
      <c r="K12" s="38"/>
      <c r="L12" s="29" t="s">
        <v>22</v>
      </c>
    </row>
    <row r="13" spans="2:12" s="5" customFormat="1" ht="40.5" customHeight="1" x14ac:dyDescent="0.25">
      <c r="B13" s="36"/>
      <c r="C13" s="21" t="s">
        <v>8</v>
      </c>
      <c r="D13" s="21" t="s">
        <v>7</v>
      </c>
      <c r="E13" s="33"/>
      <c r="F13" s="33"/>
      <c r="G13" s="33"/>
      <c r="H13" s="33"/>
      <c r="I13" s="21" t="s">
        <v>15</v>
      </c>
      <c r="J13" s="21" t="s">
        <v>16</v>
      </c>
      <c r="K13" s="22" t="s">
        <v>17</v>
      </c>
      <c r="L13" s="30"/>
    </row>
    <row r="14" spans="2:12" ht="20.100000000000001" customHeight="1" x14ac:dyDescent="0.25">
      <c r="B14" s="6" t="s">
        <v>3</v>
      </c>
      <c r="C14" s="8">
        <v>0</v>
      </c>
      <c r="D14" s="8">
        <v>0</v>
      </c>
      <c r="E14" s="19">
        <f>+D14*70/100</f>
        <v>0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2:12" ht="20.100000000000001" customHeight="1" x14ac:dyDescent="0.25">
      <c r="B15" s="7" t="s">
        <v>4</v>
      </c>
      <c r="C15" s="9">
        <v>0</v>
      </c>
      <c r="D15" s="9">
        <v>0</v>
      </c>
      <c r="E15" s="20">
        <f t="shared" ref="E15:E17" si="0">+D15*70/100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7" t="s">
        <v>5</v>
      </c>
      <c r="C16" s="9">
        <v>28656068</v>
      </c>
      <c r="D16" s="9">
        <v>28656068</v>
      </c>
      <c r="E16" s="20">
        <f t="shared" si="0"/>
        <v>20059247.600000001</v>
      </c>
      <c r="F16" s="20">
        <v>4329685.92</v>
      </c>
      <c r="G16" s="9">
        <v>1127586.8</v>
      </c>
      <c r="H16" s="9"/>
      <c r="I16" s="14">
        <f>IF(ISERROR(+#REF!/E16)=TRUE,0,++#REF!/E16)</f>
        <v>0</v>
      </c>
      <c r="J16" s="14">
        <f>IF(ISERROR(+G16/E16)=TRUE,0,++G16/E16)</f>
        <v>5.6212816277316405E-2</v>
      </c>
      <c r="K16" s="14">
        <f>IF(ISERROR(+H16/E16)=TRUE,0,++H16/E16)</f>
        <v>0</v>
      </c>
      <c r="L16" s="17">
        <f>+D16-G16</f>
        <v>27528481.199999999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 t="shared" si="0"/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9</v>
      </c>
      <c r="C18" s="11">
        <f t="shared" ref="C18:H18" si="1">SUM(C14:C17)</f>
        <v>28656068</v>
      </c>
      <c r="D18" s="11">
        <f t="shared" si="1"/>
        <v>28656068</v>
      </c>
      <c r="E18" s="11">
        <f t="shared" si="1"/>
        <v>20059247.600000001</v>
      </c>
      <c r="F18" s="11">
        <f t="shared" si="1"/>
        <v>4329685.92</v>
      </c>
      <c r="G18" s="11">
        <f t="shared" si="1"/>
        <v>1127586.8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5.6212816277316405E-2</v>
      </c>
      <c r="K18" s="15">
        <f>IF(ISERROR(+H18/E18)=TRUE,0,++H18/E18)</f>
        <v>0</v>
      </c>
      <c r="L18" s="18">
        <f>SUM(L14:L17)</f>
        <v>27528481.199999999</v>
      </c>
    </row>
    <row r="20" spans="2:12" x14ac:dyDescent="0.2">
      <c r="B20" s="12" t="s">
        <v>26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20"/>
  <sheetViews>
    <sheetView showGridLines="0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1" t="s">
        <v>25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7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2:12" ht="15.75" x14ac:dyDescent="0.25">
      <c r="B8" s="2" t="s">
        <v>20</v>
      </c>
    </row>
    <row r="9" spans="2:12" x14ac:dyDescent="0.2">
      <c r="B9" s="3" t="s">
        <v>2</v>
      </c>
    </row>
    <row r="11" spans="2:12" x14ac:dyDescent="0.25">
      <c r="B11" s="4"/>
      <c r="I11" s="37"/>
      <c r="J11" s="37"/>
      <c r="K11" s="37"/>
    </row>
    <row r="12" spans="2:12" s="5" customFormat="1" ht="15" customHeight="1" x14ac:dyDescent="0.25">
      <c r="B12" s="35" t="s">
        <v>1</v>
      </c>
      <c r="C12" s="34" t="s">
        <v>0</v>
      </c>
      <c r="D12" s="34"/>
      <c r="E12" s="32" t="s">
        <v>13</v>
      </c>
      <c r="F12" s="32" t="s">
        <v>14</v>
      </c>
      <c r="G12" s="32" t="s">
        <v>24</v>
      </c>
      <c r="H12" s="32" t="s">
        <v>21</v>
      </c>
      <c r="I12" s="38" t="s">
        <v>23</v>
      </c>
      <c r="J12" s="38"/>
      <c r="K12" s="38"/>
      <c r="L12" s="29" t="s">
        <v>22</v>
      </c>
    </row>
    <row r="13" spans="2:12" s="5" customFormat="1" ht="40.5" customHeight="1" x14ac:dyDescent="0.25">
      <c r="B13" s="36"/>
      <c r="C13" s="21" t="s">
        <v>8</v>
      </c>
      <c r="D13" s="21" t="s">
        <v>7</v>
      </c>
      <c r="E13" s="33"/>
      <c r="F13" s="33"/>
      <c r="G13" s="33"/>
      <c r="H13" s="33"/>
      <c r="I13" s="21" t="s">
        <v>15</v>
      </c>
      <c r="J13" s="21" t="s">
        <v>16</v>
      </c>
      <c r="K13" s="22" t="s">
        <v>17</v>
      </c>
      <c r="L13" s="30"/>
    </row>
    <row r="14" spans="2:12" ht="20.100000000000001" customHeight="1" x14ac:dyDescent="0.25">
      <c r="B14" s="25" t="s">
        <v>3</v>
      </c>
      <c r="C14" s="26">
        <v>500000000</v>
      </c>
      <c r="D14" s="26">
        <v>500000000</v>
      </c>
      <c r="E14" s="27">
        <f>+D14*70/100</f>
        <v>350000000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500000000</v>
      </c>
    </row>
    <row r="15" spans="2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+D15*70/100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24" t="s">
        <v>5</v>
      </c>
      <c r="C16" s="28">
        <v>0</v>
      </c>
      <c r="D16" s="28">
        <v>0</v>
      </c>
      <c r="E16" s="23">
        <f t="shared" si="0"/>
        <v>0</v>
      </c>
      <c r="F16" s="23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9</v>
      </c>
      <c r="C18" s="11">
        <f t="shared" ref="C18:H18" si="1">SUM(C14:C17)</f>
        <v>500000000</v>
      </c>
      <c r="D18" s="11">
        <f t="shared" si="1"/>
        <v>500000000</v>
      </c>
      <c r="E18" s="11">
        <f t="shared" si="1"/>
        <v>350000000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500000000</v>
      </c>
    </row>
    <row r="20" spans="2:12" x14ac:dyDescent="0.2">
      <c r="B20" s="12" t="s">
        <v>26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2015-03-27T14:34:15Z</dcterms:modified>
</cp:coreProperties>
</file>