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r:id="rId5"/>
  </sheets>
  <definedNames>
    <definedName name="_xlnm.Print_Area" localSheetId="2">DYT!$B$2:$L$20</definedName>
    <definedName name="_xlnm.Print_Area" localSheetId="4">RD!$B$2:$L$20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E17" i="4" l="1"/>
  <c r="E16" i="4"/>
  <c r="E15" i="4"/>
  <c r="E17" i="6"/>
  <c r="E16" i="6"/>
  <c r="E15" i="6"/>
  <c r="E17" i="5"/>
  <c r="E16" i="5"/>
  <c r="E15" i="5"/>
  <c r="E17" i="7"/>
  <c r="E16" i="7"/>
  <c r="E15" i="7"/>
  <c r="E17" i="1"/>
  <c r="E16" i="1"/>
  <c r="E15" i="1"/>
  <c r="E14" i="4"/>
  <c r="E14" i="6"/>
  <c r="E14" i="5"/>
  <c r="E14" i="7"/>
  <c r="E14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<sst xmlns="http://schemas.openxmlformats.org/spreadsheetml/2006/main" count="115" uniqueCount="28">
  <si>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</si>
  <si>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</si>
  <si>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</si>
  <si>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</si>
  <si>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</si>
  <si>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</si>
  <si>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</si>
  <si>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</si>
  <si>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</si>
  <si>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</si>
  <si>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</si>
  <si>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</si>
  <si>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</si>
  <si>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</si>
  <si>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</si>
  <si>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</si>
  <si>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</si>
  <si>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</si>
  <si>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</si>
  <si>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</si>
  <si>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</si>
  <si>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</si>
  <si>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</si>
  <si>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</si>
  <si>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EJECUCION PRESUPUESTAL MENSUALIZADA DE GASTOS 
MINISTERIO DE SALUD 2015
AL MES DE JUNIO</t>
  </si>
  <si>
    <t>Fuente: Consulta Amigable y Base de Datos al 30 de Junio del 2015</t>
  </si>
  <si>
    <t>DEVENGADO
II TRIMESTRE
(4)</t>
  </si>
  <si>
    <t>*/ La Ejecución se encuentra en la Fase de Devengados, la cual para el 2015 solo se tiene a cargo (04) Unidades Ejecutoras en el Pliego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</si>
</sst>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tabSelected="1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19</v>
      </c>
      <c r="F12" s="33" t="s">
        <v>14</v>
      </c>
      <c r="G12" s="33" t="s">
        <v>26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2633508537</v>
      </c>
      <c r="D14" s="8">
        <v>1903796439</v>
      </c>
      <c r="E14" s="19">
        <f>+D14*85/100</f>
        <v>1618226973.1500001</v>
      </c>
      <c r="F14" s="19">
        <v>924871346.38999963</v>
      </c>
      <c r="G14" s="8">
        <v>447901720.29000032</v>
      </c>
      <c r="H14" s="8"/>
      <c r="I14" s="13">
        <f>IF(ISERROR(+#REF!/E14)=TRUE,0,++#REF!/E14)</f>
        <v>0</v>
      </c>
      <c r="J14" s="13">
        <f>IF(ISERROR(+G14/E14)=TRUE,0,++G14/E14)</f>
        <v>0.2767854743010037</v>
      </c>
      <c r="K14" s="13">
        <f>IF(ISERROR(+H14/E14)=TRUE,0,++H14/E14)</f>
        <v>0</v>
      </c>
      <c r="L14" s="16">
        <f>+D14-G14</f>
        <v>1455894718.7099996</v>
      </c>
    </row>
    <row r="15" spans="2:12" ht="20.100000000000001" customHeight="1" x14ac:dyDescent="0.25">
      <c r="B15" s="7" t="s">
        <v>4</v>
      </c>
      <c r="C15" s="9">
        <v>0</v>
      </c>
      <c r="D15" s="9">
        <v>54591166</v>
      </c>
      <c r="E15" s="20">
        <f t="shared" ref="E15:E17" si="0">+D15*85/100</f>
        <v>46402491.100000001</v>
      </c>
      <c r="F15" s="20">
        <v>21092606.86999999</v>
      </c>
      <c r="G15" s="9">
        <v>19017029.009999983</v>
      </c>
      <c r="H15" s="9"/>
      <c r="I15" s="14">
        <f>IF(ISERROR(+#REF!/E15)=TRUE,0,++#REF!/E15)</f>
        <v>0</v>
      </c>
      <c r="J15" s="14">
        <f>IF(ISERROR(+G15/E15)=TRUE,0,++G15/E15)</f>
        <v>0.40982776051865849</v>
      </c>
      <c r="K15" s="14">
        <f>IF(ISERROR(+H15/E15)=TRUE,0,++H15/E15)</f>
        <v>0</v>
      </c>
      <c r="L15" s="17">
        <f>+D15-G15</f>
        <v>35574136.990000017</v>
      </c>
    </row>
    <row r="16" spans="2:12" ht="20.100000000000001" customHeight="1" x14ac:dyDescent="0.25">
      <c r="B16" s="7" t="s">
        <v>5</v>
      </c>
      <c r="C16" s="9">
        <v>102765988</v>
      </c>
      <c r="D16" s="9">
        <v>116586796</v>
      </c>
      <c r="E16" s="20">
        <f t="shared" si="0"/>
        <v>99098776.599999994</v>
      </c>
      <c r="F16" s="23">
        <v>54616801.089999996</v>
      </c>
      <c r="G16" s="9">
        <v>38215361.770000011</v>
      </c>
      <c r="H16" s="9"/>
      <c r="I16" s="14">
        <f>IF(ISERROR(+#REF!/E16)=TRUE,0,++#REF!/E16)</f>
        <v>0</v>
      </c>
      <c r="J16" s="14">
        <f>IF(ISERROR(+G16/E16)=TRUE,0,++G16/E16)</f>
        <v>0.38562899645322174</v>
      </c>
      <c r="K16" s="14">
        <f>IF(ISERROR(+H16/E16)=TRUE,0,++H16/E16)</f>
        <v>0</v>
      </c>
      <c r="L16" s="17">
        <f>+D16-G16</f>
        <v>78371434.229999989</v>
      </c>
    </row>
    <row r="17" spans="2:12" ht="20.100000000000001" customHeight="1" x14ac:dyDescent="0.25">
      <c r="B17" s="7" t="s">
        <v>6</v>
      </c>
      <c r="C17" s="9">
        <v>436800000</v>
      </c>
      <c r="D17" s="9">
        <v>436800000</v>
      </c>
      <c r="E17" s="20">
        <f t="shared" si="0"/>
        <v>371280000</v>
      </c>
      <c r="F17" s="23">
        <v>306562375.33999968</v>
      </c>
      <c r="G17" s="9">
        <v>273637202.7699995</v>
      </c>
      <c r="H17" s="9"/>
      <c r="I17" s="14">
        <f>IF(ISERROR(+#REF!/E17)=TRUE,0,++#REF!/E17)</f>
        <v>0</v>
      </c>
      <c r="J17" s="14">
        <f>IF(ISERROR(+G17/E17)=TRUE,0,++G17/E17)</f>
        <v>0.73701035005925308</v>
      </c>
      <c r="K17" s="14">
        <f>IF(ISERROR(+H17/E17)=TRUE,0,++H17/E17)</f>
        <v>0</v>
      </c>
      <c r="L17" s="17">
        <f>+D17-G17</f>
        <v>163162797.2300005</v>
      </c>
    </row>
    <row r="18" spans="2:12" ht="23.25" customHeight="1" x14ac:dyDescent="0.25">
      <c r="B18" s="11" t="s">
        <v>9</v>
      </c>
      <c r="C18" s="11">
        <f t="shared" ref="C18:H18" si="1">SUM(C14:C17)</f>
        <v>3173074525</v>
      </c>
      <c r="D18" s="11">
        <f t="shared" si="1"/>
        <v>2511774401</v>
      </c>
      <c r="E18" s="11">
        <f t="shared" si="1"/>
        <v>2135008240.8499999</v>
      </c>
      <c r="F18" s="11">
        <f t="shared" si="1"/>
        <v>1307143129.6899993</v>
      </c>
      <c r="G18" s="11">
        <f t="shared" si="1"/>
        <v>778771313.83999979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0.3647626734826801</v>
      </c>
      <c r="K18" s="15">
        <f>IF(ISERROR(+H18/E18)=TRUE,0,++H18/E18)</f>
        <v>0</v>
      </c>
      <c r="L18" s="18">
        <f>SUM(L14:L17)</f>
        <v>1733003087.1600001</v>
      </c>
    </row>
    <row r="19" spans="2:12" x14ac:dyDescent="0.25">
      <c r="B19" s="1" t="s">
        <v>27</v>
      </c>
    </row>
    <row r="20" spans="2:12" x14ac:dyDescent="0.2">
      <c r="B20" s="12" t="s">
        <v>25</v>
      </c>
    </row>
  </sheetData>
  <mergeCells count="10"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11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26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+D14*85/100</f>
        <v>67213149.900000006</v>
      </c>
      <c r="F14" s="19">
        <v>42548943.270000003</v>
      </c>
      <c r="G14" s="8">
        <v>28719097.499999996</v>
      </c>
      <c r="H14" s="8"/>
      <c r="I14" s="13">
        <f>IF(ISERROR(+#REF!/E14)=TRUE,0,++#REF!/E14)</f>
        <v>0</v>
      </c>
      <c r="J14" s="13">
        <f>IF(ISERROR(+G14/E14)=TRUE,0,++G14/E14)</f>
        <v>0.42728391010878652</v>
      </c>
      <c r="K14" s="13">
        <f>IF(ISERROR(+H14/E14)=TRUE,0,++H14/E14)</f>
        <v>0</v>
      </c>
      <c r="L14" s="16">
        <f>+D14-G14</f>
        <v>50355196.5</v>
      </c>
    </row>
    <row r="15" spans="2:12" ht="20.100000000000001" customHeight="1" x14ac:dyDescent="0.25">
      <c r="B15" s="7" t="s">
        <v>4</v>
      </c>
      <c r="C15" s="9">
        <v>0</v>
      </c>
      <c r="D15" s="9">
        <v>5044003</v>
      </c>
      <c r="E15" s="20">
        <f t="shared" ref="E15:E17" si="0">+D15*85/100</f>
        <v>4287402.55</v>
      </c>
      <c r="F15" s="23">
        <v>1745271.0799999998</v>
      </c>
      <c r="G15" s="9">
        <v>1596527.2199999997</v>
      </c>
      <c r="H15" s="9"/>
      <c r="I15" s="14">
        <f>IF(ISERROR(+#REF!/E15)=TRUE,0,++#REF!/E15)</f>
        <v>0</v>
      </c>
      <c r="J15" s="14">
        <f>IF(ISERROR(+G15/E15)=TRUE,0,++G15/E15)</f>
        <v>0.37237632841357521</v>
      </c>
      <c r="K15" s="14">
        <f>IF(ISERROR(+H15/E15)=TRUE,0,++H15/E15)</f>
        <v>0</v>
      </c>
      <c r="L15" s="17">
        <f>+D15-G15</f>
        <v>3447475.7800000003</v>
      </c>
    </row>
    <row r="16" spans="2:12" ht="20.100000000000001" customHeight="1" x14ac:dyDescent="0.25">
      <c r="B16" s="7" t="s">
        <v>5</v>
      </c>
      <c r="C16" s="9">
        <v>136107</v>
      </c>
      <c r="D16" s="9">
        <v>836107</v>
      </c>
      <c r="E16" s="20">
        <f t="shared" si="0"/>
        <v>710690.95</v>
      </c>
      <c r="F16" s="23">
        <v>646350.52</v>
      </c>
      <c r="G16" s="9">
        <v>392678.74999999994</v>
      </c>
      <c r="H16" s="9"/>
      <c r="I16" s="14">
        <f>IF(ISERROR(+#REF!/E16)=TRUE,0,++#REF!/E16)</f>
        <v>0</v>
      </c>
      <c r="J16" s="14">
        <f>IF(ISERROR(+G16/E16)=TRUE,0,++G16/E16)</f>
        <v>0.5525309559661622</v>
      </c>
      <c r="K16" s="14">
        <f>IF(ISERROR(+H16/E16)=TRUE,0,++H16/E16)</f>
        <v>0</v>
      </c>
      <c r="L16" s="17">
        <f>+D16-G16</f>
        <v>443428.25000000006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 t="shared" si="0"/>
        <v>2265948.7000000002</v>
      </c>
      <c r="F17" s="23">
        <v>340929.68999999994</v>
      </c>
      <c r="G17" s="9">
        <v>178695.69</v>
      </c>
      <c r="H17" s="9"/>
      <c r="I17" s="14">
        <f>IF(ISERROR(+#REF!/E17)=TRUE,0,++#REF!/E17)</f>
        <v>0</v>
      </c>
      <c r="J17" s="14">
        <f>IF(ISERROR(+G17/E17)=TRUE,0,++G17/E17)</f>
        <v>7.8861313144467912E-2</v>
      </c>
      <c r="K17" s="14">
        <f>IF(ISERROR(+H17/E17)=TRUE,0,++H17/E17)</f>
        <v>0</v>
      </c>
      <c r="L17" s="17">
        <f>+D17-G17</f>
        <v>2487126.31</v>
      </c>
    </row>
    <row r="18" spans="2:12" ht="23.25" customHeight="1" x14ac:dyDescent="0.25">
      <c r="B18" s="11" t="s">
        <v>9</v>
      </c>
      <c r="C18" s="11">
        <f t="shared" ref="C18:H18" si="1">SUM(C14:C17)</f>
        <v>49310401</v>
      </c>
      <c r="D18" s="11">
        <f t="shared" si="1"/>
        <v>87620226</v>
      </c>
      <c r="E18" s="11">
        <f t="shared" si="1"/>
        <v>74477192.100000009</v>
      </c>
      <c r="F18" s="11">
        <f t="shared" si="1"/>
        <v>45281494.560000002</v>
      </c>
      <c r="G18" s="11">
        <f t="shared" si="1"/>
        <v>30886999.159999996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0.41471755700091695</v>
      </c>
      <c r="K18" s="15">
        <f>IF(ISERROR(+H18/E18)=TRUE,0,++H18/E18)</f>
        <v>0</v>
      </c>
      <c r="L18" s="18">
        <f>SUM(L14:L17)</f>
        <v>56733226.840000004</v>
      </c>
    </row>
    <row r="19" spans="2:12" x14ac:dyDescent="0.25">
      <c r="B19" s="1" t="s">
        <v>27</v>
      </c>
    </row>
    <row r="20" spans="2:12" x14ac:dyDescent="0.2">
      <c r="B20" s="12" t="s">
        <v>25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12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26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+D14*85/100</f>
        <v>1320798.8500000001</v>
      </c>
      <c r="F14" s="27">
        <v>179900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0.13620544869493184</v>
      </c>
      <c r="K14" s="13">
        <f>IF(ISERROR(+H14/E14)=TRUE,0,++H14/E14)</f>
        <v>0</v>
      </c>
      <c r="L14" s="16">
        <f>+D14-G14</f>
        <v>1373981</v>
      </c>
    </row>
    <row r="15" spans="2:12" ht="20.100000000000001" customHeight="1" x14ac:dyDescent="0.25">
      <c r="B15" s="24" t="s">
        <v>4</v>
      </c>
      <c r="C15" s="28">
        <v>0</v>
      </c>
      <c r="D15" s="28">
        <v>5072</v>
      </c>
      <c r="E15" s="23">
        <f t="shared" ref="E15:E17" si="0">+D15*85/100</f>
        <v>4311.2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2:12" ht="20.100000000000001" customHeight="1" x14ac:dyDescent="0.25">
      <c r="B16" s="24" t="s">
        <v>5</v>
      </c>
      <c r="C16" s="28">
        <v>0</v>
      </c>
      <c r="D16" s="29">
        <v>7071972</v>
      </c>
      <c r="E16" s="23">
        <f t="shared" si="0"/>
        <v>6011176.2000000002</v>
      </c>
      <c r="F16" s="23">
        <v>4080610.5100000002</v>
      </c>
      <c r="G16" s="9">
        <v>2803163.94</v>
      </c>
      <c r="H16" s="9"/>
      <c r="I16" s="14">
        <f>IF(ISERROR(+#REF!/E16)=TRUE,0,++#REF!/E16)</f>
        <v>0</v>
      </c>
      <c r="J16" s="14">
        <f>IF(ISERROR(+G16/E16)=TRUE,0,++G16/E16)</f>
        <v>0.46632536574123379</v>
      </c>
      <c r="K16" s="14">
        <f>IF(ISERROR(+H16/E16)=TRUE,0,++H16/E16)</f>
        <v>0</v>
      </c>
      <c r="L16" s="17">
        <f>+D16-G16</f>
        <v>4268808.0600000005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0</v>
      </c>
      <c r="D18" s="11">
        <f t="shared" si="1"/>
        <v>8630925</v>
      </c>
      <c r="E18" s="11">
        <f t="shared" si="1"/>
        <v>7336286.25</v>
      </c>
      <c r="F18" s="11">
        <f t="shared" si="1"/>
        <v>4260510.51</v>
      </c>
      <c r="G18" s="11">
        <f t="shared" si="1"/>
        <v>2983063.94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0.4066177134241456</v>
      </c>
      <c r="K18" s="15">
        <f>IF(ISERROR(+H18/E18)=TRUE,0,++H18/E18)</f>
        <v>0</v>
      </c>
      <c r="L18" s="18">
        <f>SUM(L14:L17)</f>
        <v>5647861.0600000005</v>
      </c>
    </row>
    <row r="19" spans="2:12" x14ac:dyDescent="0.25">
      <c r="B19" s="1" t="s">
        <v>27</v>
      </c>
    </row>
    <row r="20" spans="2:12" x14ac:dyDescent="0.2">
      <c r="B20" s="12" t="s">
        <v>25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18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26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6" t="s">
        <v>3</v>
      </c>
      <c r="C14" s="8">
        <v>0</v>
      </c>
      <c r="D14" s="8">
        <v>94549</v>
      </c>
      <c r="E14" s="19">
        <f>+D14*85/100</f>
        <v>80366.649999999994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2:12" ht="20.100000000000001" customHeight="1" x14ac:dyDescent="0.25">
      <c r="B15" s="7" t="s">
        <v>4</v>
      </c>
      <c r="C15" s="9">
        <v>0</v>
      </c>
      <c r="D15" s="9">
        <v>0</v>
      </c>
      <c r="E15" s="20">
        <f t="shared" ref="E15:E17" si="0">+D15*85/100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 t="shared" si="0"/>
        <v>26274274.350000001</v>
      </c>
      <c r="F16" s="20">
        <v>15641358.379999999</v>
      </c>
      <c r="G16" s="9">
        <v>6776729.9899999993</v>
      </c>
      <c r="H16" s="9"/>
      <c r="I16" s="14">
        <f>IF(ISERROR(+#REF!/E16)=TRUE,0,++#REF!/E16)</f>
        <v>0</v>
      </c>
      <c r="J16" s="14">
        <f>IF(ISERROR(+G16/E16)=TRUE,0,++G16/E16)</f>
        <v>0.25792263183854586</v>
      </c>
      <c r="K16" s="14">
        <f>IF(ISERROR(+H16/E16)=TRUE,0,++H16/E16)</f>
        <v>0</v>
      </c>
      <c r="L16" s="17">
        <f>+D16-G16</f>
        <v>24134181.010000002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28656068</v>
      </c>
      <c r="D18" s="11">
        <f t="shared" si="1"/>
        <v>31005460</v>
      </c>
      <c r="E18" s="11">
        <f t="shared" si="1"/>
        <v>26354641</v>
      </c>
      <c r="F18" s="11">
        <f t="shared" si="1"/>
        <v>15641358.379999999</v>
      </c>
      <c r="G18" s="11">
        <f t="shared" si="1"/>
        <v>6776729.9899999993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0.25713611466003272</v>
      </c>
      <c r="K18" s="15">
        <f>IF(ISERROR(+H18/E18)=TRUE,0,++H18/E18)</f>
        <v>0</v>
      </c>
      <c r="L18" s="18">
        <f>SUM(L14:L17)</f>
        <v>24228730.010000002</v>
      </c>
    </row>
    <row r="19" spans="2:12" x14ac:dyDescent="0.25">
      <c r="B19" s="1" t="s">
        <v>27</v>
      </c>
    </row>
    <row r="20" spans="2:12" x14ac:dyDescent="0.2">
      <c r="B20" s="12" t="s">
        <v>25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8" spans="2:12" ht="15.75" x14ac:dyDescent="0.25">
      <c r="B8" s="2" t="s">
        <v>20</v>
      </c>
    </row>
    <row r="9" spans="2:12" x14ac:dyDescent="0.2">
      <c r="B9" s="3" t="s">
        <v>2</v>
      </c>
    </row>
    <row r="11" spans="2:12" x14ac:dyDescent="0.25">
      <c r="B11" s="4"/>
      <c r="I11" s="38"/>
      <c r="J11" s="38"/>
      <c r="K11" s="38"/>
    </row>
    <row r="12" spans="2:12" s="5" customFormat="1" ht="15" customHeight="1" x14ac:dyDescent="0.25">
      <c r="B12" s="36" t="s">
        <v>1</v>
      </c>
      <c r="C12" s="35" t="s">
        <v>0</v>
      </c>
      <c r="D12" s="35"/>
      <c r="E12" s="33" t="s">
        <v>13</v>
      </c>
      <c r="F12" s="33" t="s">
        <v>14</v>
      </c>
      <c r="G12" s="33" t="s">
        <v>26</v>
      </c>
      <c r="H12" s="33" t="s">
        <v>21</v>
      </c>
      <c r="I12" s="39" t="s">
        <v>23</v>
      </c>
      <c r="J12" s="39"/>
      <c r="K12" s="39"/>
      <c r="L12" s="30" t="s">
        <v>22</v>
      </c>
    </row>
    <row r="13" spans="2:12" s="5" customFormat="1" ht="40.5" customHeight="1" x14ac:dyDescent="0.25">
      <c r="B13" s="37"/>
      <c r="C13" s="21" t="s">
        <v>8</v>
      </c>
      <c r="D13" s="21" t="s">
        <v>7</v>
      </c>
      <c r="E13" s="34"/>
      <c r="F13" s="34"/>
      <c r="G13" s="34"/>
      <c r="H13" s="34"/>
      <c r="I13" s="21" t="s">
        <v>15</v>
      </c>
      <c r="J13" s="21" t="s">
        <v>16</v>
      </c>
      <c r="K13" s="22" t="s">
        <v>17</v>
      </c>
      <c r="L13" s="31"/>
    </row>
    <row r="14" spans="2:12" ht="20.100000000000001" customHeight="1" x14ac:dyDescent="0.25">
      <c r="B14" s="25" t="s">
        <v>3</v>
      </c>
      <c r="C14" s="26">
        <v>500000000</v>
      </c>
      <c r="D14" s="26">
        <v>207235568</v>
      </c>
      <c r="E14" s="27">
        <f>+D14*85/100</f>
        <v>176150232.80000001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207235568</v>
      </c>
    </row>
    <row r="15" spans="2:12" ht="20.100000000000001" customHeight="1" x14ac:dyDescent="0.25">
      <c r="B15" s="24" t="s">
        <v>4</v>
      </c>
      <c r="C15" s="28">
        <v>0</v>
      </c>
      <c r="D15" s="28">
        <v>0</v>
      </c>
      <c r="E15" s="23">
        <f t="shared" ref="E15:E17" si="0">+D15*85/100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5</v>
      </c>
      <c r="C16" s="28">
        <v>0</v>
      </c>
      <c r="D16" s="28">
        <v>0</v>
      </c>
      <c r="E16" s="23">
        <f t="shared" si="0"/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9</v>
      </c>
      <c r="C18" s="11">
        <f t="shared" ref="C18:H18" si="1">SUM(C14:C17)</f>
        <v>500000000</v>
      </c>
      <c r="D18" s="11">
        <f t="shared" si="1"/>
        <v>207235568</v>
      </c>
      <c r="E18" s="11">
        <f t="shared" si="1"/>
        <v>176150232.80000001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207235568</v>
      </c>
    </row>
    <row r="19" spans="2:12" x14ac:dyDescent="0.25">
      <c r="B19" s="1" t="s">
        <v>27</v>
      </c>
    </row>
    <row r="20" spans="2:12" x14ac:dyDescent="0.2">
      <c r="B20" s="12" t="s">
        <v>25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2015-07-09T17:51:38Z</dcterms:modified>
</cp:coreProperties>
</file>