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225" windowWidth="17595" windowHeight="9855"/>
  </bookViews>
  <sheets>
    <sheet name="RO" sheetId="1" r:id="rId1"/>
    <sheet name="RDR" sheetId="4" r:id="rId2"/>
    <sheet name="DYT" sheetId="6" r:id="rId3"/>
    <sheet name="ROOC" sheetId="5" r:id="rId4"/>
    <sheet name="RD" sheetId="7" r:id="rId5"/>
  </sheets>
  <definedNames>
    <definedName name="_xlnm.Print_Area" localSheetId="2">DYT!$B$2:$L$20</definedName>
    <definedName name="_xlnm.Print_Area" localSheetId="4">RD!$B$2:$L$20</definedName>
    <definedName name="_xlnm.Print_Area" localSheetId="1">RDR!$B$2:$L$20</definedName>
    <definedName name="_xlnm.Print_Area" localSheetId="0">RO!$B$2:$L$20</definedName>
    <definedName name="_xlnm.Print_Area" localSheetId="3">ROOC!$B$2:$L$20</definedName>
  </definedNames>
  <calcPr calcId="145621"/>
</workbook>
</file>

<file path=xl/calcChain.xml><?xml version="1.0" encoding="utf-8"?>
<calcChain xmlns="http://schemas.openxmlformats.org/spreadsheetml/2006/main">
  <c r="E17" i="4" l="1"/>
  <c r="E16" i="4"/>
  <c r="E15" i="4"/>
  <c r="E17" i="6"/>
  <c r="E16" i="6"/>
  <c r="E15" i="6"/>
  <c r="E17" i="5"/>
  <c r="E16" i="5"/>
  <c r="E15" i="5"/>
  <c r="E17" i="7"/>
  <c r="E16" i="7"/>
  <c r="E15" i="7"/>
  <c r="E17" i="1"/>
  <c r="E16" i="1"/>
  <c r="E15" i="1"/>
  <c r="E14" i="4"/>
  <c r="E14" i="6"/>
  <c r="E14" i="5"/>
  <c r="E14" i="7"/>
  <c r="E14" i="1"/>
  <c r="G18" i="4" l="1"/>
  <c r="F18" i="4"/>
  <c r="D18" i="4"/>
  <c r="G18" i="6"/>
  <c r="F18" i="6"/>
  <c r="D18" i="6"/>
  <c r="G18" i="5"/>
  <c r="F18" i="5"/>
  <c r="D18" i="5"/>
  <c r="G18" i="7"/>
  <c r="F18" i="7"/>
  <c r="E18" i="7"/>
  <c r="D18" i="7"/>
  <c r="G18" i="1"/>
  <c r="F18" i="1"/>
  <c r="D18" i="1"/>
  <c r="C18" i="4"/>
  <c r="C18" i="6"/>
  <c r="C18" i="5"/>
  <c r="C18" i="7"/>
  <c r="C18" i="1"/>
  <c r="L17" i="4" l="1"/>
  <c r="L16" i="4"/>
  <c r="L15" i="4"/>
  <c r="L17" i="6"/>
  <c r="L16" i="6"/>
  <c r="L15" i="6"/>
  <c r="L17" i="5"/>
  <c r="L16" i="5"/>
  <c r="L15" i="5"/>
  <c r="L17" i="7"/>
  <c r="L16" i="7"/>
  <c r="L15" i="7"/>
  <c r="L17" i="1"/>
  <c r="L16" i="1"/>
  <c r="L15" i="1"/>
  <c r="L14" i="4"/>
  <c r="L14" i="6"/>
  <c r="L14" i="5"/>
  <c r="L14" i="7"/>
  <c r="L14" i="1"/>
  <c r="E18" i="5"/>
  <c r="E18" i="4"/>
  <c r="E18" i="1" l="1"/>
  <c r="E18" i="6"/>
  <c r="H18" i="7" l="1"/>
  <c r="K17" i="7"/>
  <c r="J17" i="7"/>
  <c r="I17" i="7"/>
  <c r="K16" i="7"/>
  <c r="J16" i="7"/>
  <c r="I16" i="7"/>
  <c r="K15" i="7"/>
  <c r="J15" i="7"/>
  <c r="I15" i="7"/>
  <c r="L18" i="7"/>
  <c r="K14" i="7"/>
  <c r="J14" i="7"/>
  <c r="I14" i="7"/>
  <c r="H18" i="1"/>
  <c r="I14" i="1"/>
  <c r="I15" i="1"/>
  <c r="I16" i="1"/>
  <c r="I17" i="1"/>
  <c r="H18" i="6"/>
  <c r="K17" i="6"/>
  <c r="J17" i="6"/>
  <c r="I17" i="6"/>
  <c r="K16" i="6"/>
  <c r="J16" i="6"/>
  <c r="I16" i="6"/>
  <c r="K15" i="6"/>
  <c r="J15" i="6"/>
  <c r="I15" i="6"/>
  <c r="K14" i="6"/>
  <c r="J14" i="6"/>
  <c r="I14" i="6"/>
  <c r="H18" i="5"/>
  <c r="K17" i="5"/>
  <c r="J17" i="5"/>
  <c r="I17" i="5"/>
  <c r="K16" i="5"/>
  <c r="J16" i="5"/>
  <c r="I16" i="5"/>
  <c r="K15" i="5"/>
  <c r="J15" i="5"/>
  <c r="I15" i="5"/>
  <c r="K14" i="5"/>
  <c r="J14" i="5"/>
  <c r="I14" i="5"/>
  <c r="H18" i="4"/>
  <c r="K17" i="4"/>
  <c r="J17" i="4"/>
  <c r="I17" i="4"/>
  <c r="K16" i="4"/>
  <c r="J16" i="4"/>
  <c r="I16" i="4"/>
  <c r="K15" i="4"/>
  <c r="J15" i="4"/>
  <c r="I15" i="4"/>
  <c r="K14" i="4"/>
  <c r="J14" i="4"/>
  <c r="I14" i="4"/>
  <c r="K17" i="1"/>
  <c r="J17" i="1"/>
  <c r="K16" i="1"/>
  <c r="J16" i="1"/>
  <c r="K15" i="1"/>
  <c r="J15" i="1"/>
  <c r="K14" i="1"/>
  <c r="J14" i="1"/>
  <c r="L18" i="5" l="1"/>
  <c r="L18" i="6"/>
  <c r="L18" i="4"/>
  <c r="L18" i="1"/>
  <c r="I18" i="7"/>
  <c r="K18" i="7"/>
  <c r="J18" i="7"/>
  <c r="J18" i="6"/>
  <c r="I18" i="6"/>
  <c r="K18" i="6"/>
  <c r="I18" i="5"/>
  <c r="K18" i="5"/>
  <c r="J18" i="5"/>
  <c r="I18" i="4"/>
  <c r="K18" i="4"/>
  <c r="J18" i="4"/>
  <c r="K18" i="1"/>
  <c r="I18" i="1" l="1"/>
  <c r="J18" i="1"/>
</calcChain>
</file>

<file path=xl/sharedStrings.xml><?xml version="1.0" encoding="utf-8"?>
<sst xmlns="http://schemas.openxmlformats.org/spreadsheetml/2006/main" count="110" uniqueCount="27">
  <si>
    <t>PRESUPUESTO</t>
  </si>
  <si>
    <t>UNIDAD EJECUTORA</t>
  </si>
  <si>
    <t>PLIEGO 011 MINISTERIO DE SALUD</t>
  </si>
  <si>
    <t>001 Administración Central</t>
  </si>
  <si>
    <t>022 Dirección de Salud II Lima Sur</t>
  </si>
  <si>
    <t>123 Programa de Apoyo a la Reforma del Sector Salud PARSALUD</t>
  </si>
  <si>
    <t>124 Direcciòn de Abastecimientos de Recursos Estrategicos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</si>
  <si>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</si>
  <si>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</si>
  <si>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</si>
  <si>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</si>
  <si>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</si>
  <si>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</si>
  <si>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</si>
  <si>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COMPROMISO
ANUALIZADO
(2)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</si>
  <si>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</si>
  <si>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</si>
  <si>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</si>
  <si>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</si>
  <si>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</si>
  <si>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</si>
  <si>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</si>
  <si>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</si>
  <si>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</si>
  <si>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Fuente: Consulta Amigable y Base de Datos  MEF al 28 de Febrero del 2015</t>
  </si>
  <si>
    <t>EJECUCION PRESUPUESTAL MENSUALIZADA DE GASTOS 
MINISTERIO DE SALUD 2015
AL MES DE MARZO (I TRIMESTRE)</t>
  </si>
  <si>
    <t>DEVENGADO
I TRIMESTRE
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</si>
</sst>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64" formatCode="0.0%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43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</cellStyleXfs>
  <cellXfs count="39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164" fontId="0" fillId="0" borderId="0" xfId="1" applyNumberFormat="1" applyFont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4" fontId="1" fillId="33" borderId="2" xfId="1" applyNumberFormat="1" applyFont="1" applyFill="1" applyBorder="1" applyAlignment="1">
      <alignment vertical="center"/>
    </xf>
    <xf numFmtId="164" fontId="1" fillId="33" borderId="3" xfId="1" applyNumberFormat="1" applyFont="1" applyFill="1" applyBorder="1" applyAlignment="1">
      <alignment vertical="center"/>
    </xf>
    <xf numFmtId="164" fontId="6" fillId="33" borderId="1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6" fillId="33" borderId="1" xfId="1" applyNumberFormat="1" applyFont="1" applyFill="1" applyBorder="1" applyAlignment="1">
      <alignment vertical="center"/>
    </xf>
    <xf numFmtId="41" fontId="0" fillId="34" borderId="2" xfId="0" applyNumberFormat="1" applyFill="1" applyBorder="1" applyAlignment="1">
      <alignment vertical="center"/>
    </xf>
    <xf numFmtId="41" fontId="0" fillId="34" borderId="3" xfId="0" applyNumberFormat="1" applyFill="1" applyBorder="1" applyAlignment="1">
      <alignment vertical="center"/>
    </xf>
    <xf numFmtId="3" fontId="19" fillId="35" borderId="18" xfId="0" applyNumberFormat="1" applyFont="1" applyFill="1" applyBorder="1" applyAlignment="1">
      <alignment horizontal="center" vertical="center" wrapText="1"/>
    </xf>
    <xf numFmtId="164" fontId="19" fillId="35" borderId="18" xfId="1" applyNumberFormat="1" applyFont="1" applyFill="1" applyBorder="1" applyAlignment="1">
      <alignment horizontal="center" vertical="center" wrapText="1"/>
    </xf>
    <xf numFmtId="41" fontId="23" fillId="34" borderId="3" xfId="0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34" borderId="2" xfId="0" applyNumberFormat="1" applyFont="1" applyFill="1" applyBorder="1" applyAlignment="1">
      <alignment vertical="center"/>
    </xf>
    <xf numFmtId="41" fontId="23" fillId="0" borderId="3" xfId="0" applyNumberFormat="1" applyFont="1" applyBorder="1" applyAlignment="1">
      <alignment vertical="center"/>
    </xf>
    <xf numFmtId="3" fontId="19" fillId="35" borderId="16" xfId="0" applyNumberFormat="1" applyFont="1" applyFill="1" applyBorder="1" applyAlignment="1">
      <alignment horizontal="center" vertical="center" wrapText="1"/>
    </xf>
    <xf numFmtId="3" fontId="19" fillId="35" borderId="19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3" fontId="19" fillId="35" borderId="15" xfId="0" applyNumberFormat="1" applyFont="1" applyFill="1" applyBorder="1" applyAlignment="1">
      <alignment horizontal="center" vertical="center" wrapText="1"/>
    </xf>
    <xf numFmtId="3" fontId="19" fillId="35" borderId="18" xfId="0" applyNumberFormat="1" applyFont="1" applyFill="1" applyBorder="1" applyAlignment="1">
      <alignment horizontal="center" vertical="center"/>
    </xf>
    <xf numFmtId="3" fontId="19" fillId="35" borderId="15" xfId="0" applyNumberFormat="1" applyFont="1" applyFill="1" applyBorder="1" applyAlignment="1">
      <alignment horizontal="center" vertical="center"/>
    </xf>
    <xf numFmtId="3" fontId="19" fillId="35" borderId="14" xfId="0" applyNumberFormat="1" applyFont="1" applyFill="1" applyBorder="1" applyAlignment="1">
      <alignment horizontal="center" vertical="center"/>
    </xf>
    <xf numFmtId="3" fontId="19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4" fontId="19" fillId="35" borderId="15" xfId="1" applyNumberFormat="1" applyFont="1" applyFill="1" applyBorder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85726</xdr:colOff>
      <xdr:row>1</xdr:row>
      <xdr:rowOff>76200</xdr:rowOff>
    </xdr:from>
    <xdr:to>
      <xdr:col>1</xdr:col>
      <xdr:colOff>1028700</xdr:colOff>
      <xdr:row>6</xdr:row>
      <xdr:rowOff>29701</xdr:rowOff>
    </xdr:to>
    <xdr:pic>
      <xdr:nvPicPr>
        <xdr:cNvPr id="2" name="1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1</xdr:row>
      <xdr:rowOff>76200</xdr:rowOff>
    </xdr:from>
    <xdr:to>
      <xdr:col>1</xdr:col>
      <xdr:colOff>1028700</xdr:colOff>
      <xdr:row>6</xdr:row>
      <xdr:rowOff>29701</xdr:rowOff>
    </xdr:to>
    <xdr:pic>
      <xdr:nvPicPr>
        <xdr:cNvPr id="3" name="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3" name="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4" name="3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5" name="4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6" name="5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7" name="6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4" name="3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3" name="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5" name="4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6" name="5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7" name="6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8" name="7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9" name="8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0" name="9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1" name="10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2" name="11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3" name="1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3" name="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4" name="3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5" name="4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6" name="5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7" name="6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8" name="7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2" name="1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3" name="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4" name="3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5" name="4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6" name="5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7" name="6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8" name="7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9" name="8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0" name="9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1" name="10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2" name="11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L20"/>
  <sheetViews>
    <sheetView showGridLines="0" tabSelected="1" zoomScale="85" zoomScaleNormal="85" workbookViewId="0"/>
  </sheetViews>
  <sheetFormatPr baseColWidth="10" defaultRowHeight="15" x14ac:dyDescent="0.25"/>
  <cols>
    <col min="1" max="1" width="5.85546875" style="1" customWidth="1"/>
    <col min="2" max="2" width="47.14062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2" spans="2:12" ht="15" customHeight="1" x14ac:dyDescent="0.25">
      <c r="B2" s="31" t="s">
        <v>25</v>
      </c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2:12" ht="15.75" customHeight="1" x14ac:dyDescent="0.25"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2:12" ht="15" customHeight="1" x14ac:dyDescent="0.25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2:12" ht="15" customHeight="1" x14ac:dyDescent="0.25"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2:12" ht="15" customHeight="1" x14ac:dyDescent="0.25"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8" spans="2:12" ht="15.75" x14ac:dyDescent="0.25">
      <c r="B8" s="2" t="s">
        <v>10</v>
      </c>
    </row>
    <row r="9" spans="2:12" x14ac:dyDescent="0.2">
      <c r="B9" s="3" t="s">
        <v>2</v>
      </c>
    </row>
    <row r="11" spans="2:12" x14ac:dyDescent="0.25">
      <c r="B11" s="4"/>
      <c r="I11" s="37"/>
      <c r="J11" s="37"/>
      <c r="K11" s="37"/>
    </row>
    <row r="12" spans="2:12" s="5" customFormat="1" ht="15" customHeight="1" x14ac:dyDescent="0.25">
      <c r="B12" s="35" t="s">
        <v>1</v>
      </c>
      <c r="C12" s="34" t="s">
        <v>0</v>
      </c>
      <c r="D12" s="34"/>
      <c r="E12" s="32" t="s">
        <v>19</v>
      </c>
      <c r="F12" s="32" t="s">
        <v>14</v>
      </c>
      <c r="G12" s="32" t="s">
        <v>26</v>
      </c>
      <c r="H12" s="32" t="s">
        <v>21</v>
      </c>
      <c r="I12" s="38" t="s">
        <v>23</v>
      </c>
      <c r="J12" s="38"/>
      <c r="K12" s="38"/>
      <c r="L12" s="29" t="s">
        <v>22</v>
      </c>
    </row>
    <row r="13" spans="2:12" s="5" customFormat="1" ht="40.5" customHeight="1" x14ac:dyDescent="0.25">
      <c r="B13" s="36"/>
      <c r="C13" s="21" t="s">
        <v>8</v>
      </c>
      <c r="D13" s="21" t="s">
        <v>7</v>
      </c>
      <c r="E13" s="33"/>
      <c r="F13" s="33"/>
      <c r="G13" s="33"/>
      <c r="H13" s="33"/>
      <c r="I13" s="21" t="s">
        <v>15</v>
      </c>
      <c r="J13" s="21" t="s">
        <v>16</v>
      </c>
      <c r="K13" s="22" t="s">
        <v>17</v>
      </c>
      <c r="L13" s="30"/>
    </row>
    <row r="14" spans="2:12" ht="20.100000000000001" customHeight="1" x14ac:dyDescent="0.25">
      <c r="B14" s="6" t="s">
        <v>3</v>
      </c>
      <c r="C14" s="8">
        <v>2633508537</v>
      </c>
      <c r="D14" s="8">
        <v>2197347533</v>
      </c>
      <c r="E14" s="19">
        <f>+D14*70/100</f>
        <v>1538143273.0999999</v>
      </c>
      <c r="F14" s="19">
        <v>776476051</v>
      </c>
      <c r="G14" s="8">
        <v>208777923</v>
      </c>
      <c r="H14" s="8"/>
      <c r="I14" s="13">
        <f>IF(ISERROR(+#REF!/E14)=TRUE,0,++#REF!/E14)</f>
        <v>0</v>
      </c>
      <c r="J14" s="13">
        <f>IF(ISERROR(+G14/E14)=TRUE,0,++G14/E14)</f>
        <v>0.13573372952392493</v>
      </c>
      <c r="K14" s="13">
        <f>IF(ISERROR(+H14/E14)=TRUE,0,++H14/E14)</f>
        <v>0</v>
      </c>
      <c r="L14" s="16">
        <f>+D14-G14</f>
        <v>1988569610</v>
      </c>
    </row>
    <row r="15" spans="2:12" ht="20.100000000000001" customHeight="1" x14ac:dyDescent="0.25">
      <c r="B15" s="7" t="s">
        <v>4</v>
      </c>
      <c r="C15" s="9">
        <v>0</v>
      </c>
      <c r="D15" s="9">
        <v>53318674</v>
      </c>
      <c r="E15" s="20">
        <f t="shared" ref="E15:E17" si="0">+D15*70/100</f>
        <v>37323071.799999997</v>
      </c>
      <c r="F15" s="20">
        <v>12037881</v>
      </c>
      <c r="G15" s="9">
        <v>9871011</v>
      </c>
      <c r="H15" s="9"/>
      <c r="I15" s="14">
        <f>IF(ISERROR(+#REF!/E15)=TRUE,0,++#REF!/E15)</f>
        <v>0</v>
      </c>
      <c r="J15" s="14">
        <f>IF(ISERROR(+G15/E15)=TRUE,0,++G15/E15)</f>
        <v>0.26447477455486396</v>
      </c>
      <c r="K15" s="14">
        <f>IF(ISERROR(+H15/E15)=TRUE,0,++H15/E15)</f>
        <v>0</v>
      </c>
      <c r="L15" s="17">
        <f>+D15-G15</f>
        <v>43447663</v>
      </c>
    </row>
    <row r="16" spans="2:12" ht="20.100000000000001" customHeight="1" x14ac:dyDescent="0.25">
      <c r="B16" s="7" t="s">
        <v>5</v>
      </c>
      <c r="C16" s="9">
        <v>102765988</v>
      </c>
      <c r="D16" s="9">
        <v>116586796</v>
      </c>
      <c r="E16" s="20">
        <f t="shared" si="0"/>
        <v>81610757.200000003</v>
      </c>
      <c r="F16" s="23">
        <v>43931527</v>
      </c>
      <c r="G16" s="9">
        <v>20948129</v>
      </c>
      <c r="H16" s="9"/>
      <c r="I16" s="14">
        <f>IF(ISERROR(+#REF!/E16)=TRUE,0,++#REF!/E16)</f>
        <v>0</v>
      </c>
      <c r="J16" s="14">
        <f>IF(ISERROR(+G16/E16)=TRUE,0,++G16/E16)</f>
        <v>0.25668342898306057</v>
      </c>
      <c r="K16" s="14">
        <f>IF(ISERROR(+H16/E16)=TRUE,0,++H16/E16)</f>
        <v>0</v>
      </c>
      <c r="L16" s="17">
        <f>+D16-G16</f>
        <v>95638667</v>
      </c>
    </row>
    <row r="17" spans="2:12" ht="20.100000000000001" customHeight="1" x14ac:dyDescent="0.25">
      <c r="B17" s="7" t="s">
        <v>6</v>
      </c>
      <c r="C17" s="9">
        <v>436800000</v>
      </c>
      <c r="D17" s="9">
        <v>436800000</v>
      </c>
      <c r="E17" s="20">
        <f t="shared" si="0"/>
        <v>305760000</v>
      </c>
      <c r="F17" s="23">
        <v>175614383</v>
      </c>
      <c r="G17" s="9">
        <v>138281973</v>
      </c>
      <c r="H17" s="9"/>
      <c r="I17" s="14">
        <f>IF(ISERROR(+#REF!/E17)=TRUE,0,++#REF!/E17)</f>
        <v>0</v>
      </c>
      <c r="J17" s="14">
        <f>IF(ISERROR(+G17/E17)=TRUE,0,++G17/E17)</f>
        <v>0.45225658359497645</v>
      </c>
      <c r="K17" s="14">
        <f>IF(ISERROR(+H17/E17)=TRUE,0,++H17/E17)</f>
        <v>0</v>
      </c>
      <c r="L17" s="17">
        <f>+D17-G17</f>
        <v>298518027</v>
      </c>
    </row>
    <row r="18" spans="2:12" ht="23.25" customHeight="1" x14ac:dyDescent="0.25">
      <c r="B18" s="11" t="s">
        <v>9</v>
      </c>
      <c r="C18" s="11">
        <f t="shared" ref="C18:H18" si="1">SUM(C14:C17)</f>
        <v>3173074525</v>
      </c>
      <c r="D18" s="11">
        <f t="shared" si="1"/>
        <v>2804053003</v>
      </c>
      <c r="E18" s="11">
        <f t="shared" si="1"/>
        <v>1962837102.0999999</v>
      </c>
      <c r="F18" s="11">
        <f t="shared" si="1"/>
        <v>1008059842</v>
      </c>
      <c r="G18" s="11">
        <f t="shared" si="1"/>
        <v>377879036</v>
      </c>
      <c r="H18" s="11">
        <f t="shared" si="1"/>
        <v>0</v>
      </c>
      <c r="I18" s="15">
        <f>IF(ISERROR(+#REF!/E18)=TRUE,0,++#REF!/E18)</f>
        <v>0</v>
      </c>
      <c r="J18" s="15">
        <f>IF(ISERROR(+G18/E18)=TRUE,0,++G18/E18)</f>
        <v>0.19251675831668091</v>
      </c>
      <c r="K18" s="15">
        <f>IF(ISERROR(+H18/E18)=TRUE,0,++H18/E18)</f>
        <v>0</v>
      </c>
      <c r="L18" s="18">
        <f>SUM(L14:L17)</f>
        <v>2426173967</v>
      </c>
    </row>
    <row r="19" spans="2:12" ht="9" customHeight="1" x14ac:dyDescent="0.25"/>
    <row r="20" spans="2:12" x14ac:dyDescent="0.2">
      <c r="B20" s="12" t="s">
        <v>24</v>
      </c>
    </row>
  </sheetData>
  <mergeCells count="10">
    <mergeCell ref="L12:L13"/>
    <mergeCell ref="B2:L6"/>
    <mergeCell ref="H12:H13"/>
    <mergeCell ref="C12:D12"/>
    <mergeCell ref="B12:B13"/>
    <mergeCell ref="F12:F13"/>
    <mergeCell ref="G12:G13"/>
    <mergeCell ref="I11:K11"/>
    <mergeCell ref="E12:E13"/>
    <mergeCell ref="I12:K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L20"/>
  <sheetViews>
    <sheetView showGridLines="0" zoomScale="85" zoomScaleNormal="85" workbookViewId="0"/>
  </sheetViews>
  <sheetFormatPr baseColWidth="10" defaultRowHeight="15" x14ac:dyDescent="0.25"/>
  <cols>
    <col min="1" max="1" width="5.85546875" style="1" customWidth="1"/>
    <col min="2" max="2" width="35.855468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2" spans="2:12" ht="15" customHeight="1" x14ac:dyDescent="0.25">
      <c r="B2" s="31" t="s">
        <v>25</v>
      </c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2:12" ht="15.75" customHeight="1" x14ac:dyDescent="0.25"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2:12" ht="15" customHeight="1" x14ac:dyDescent="0.25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2:12" ht="15" customHeight="1" x14ac:dyDescent="0.25"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2:12" ht="15" customHeight="1" x14ac:dyDescent="0.25"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8" spans="2:12" ht="15.75" x14ac:dyDescent="0.25">
      <c r="B8" s="2" t="s">
        <v>11</v>
      </c>
    </row>
    <row r="9" spans="2:12" x14ac:dyDescent="0.2">
      <c r="B9" s="3" t="s">
        <v>2</v>
      </c>
    </row>
    <row r="11" spans="2:12" x14ac:dyDescent="0.25">
      <c r="B11" s="4"/>
      <c r="I11" s="37"/>
      <c r="J11" s="37"/>
      <c r="K11" s="37"/>
    </row>
    <row r="12" spans="2:12" s="5" customFormat="1" ht="15" customHeight="1" x14ac:dyDescent="0.25">
      <c r="B12" s="35" t="s">
        <v>1</v>
      </c>
      <c r="C12" s="34" t="s">
        <v>0</v>
      </c>
      <c r="D12" s="34"/>
      <c r="E12" s="32" t="s">
        <v>13</v>
      </c>
      <c r="F12" s="32" t="s">
        <v>14</v>
      </c>
      <c r="G12" s="32" t="s">
        <v>26</v>
      </c>
      <c r="H12" s="32" t="s">
        <v>21</v>
      </c>
      <c r="I12" s="38" t="s">
        <v>23</v>
      </c>
      <c r="J12" s="38"/>
      <c r="K12" s="38"/>
      <c r="L12" s="29" t="s">
        <v>22</v>
      </c>
    </row>
    <row r="13" spans="2:12" s="5" customFormat="1" ht="40.5" customHeight="1" x14ac:dyDescent="0.25">
      <c r="B13" s="36"/>
      <c r="C13" s="21" t="s">
        <v>8</v>
      </c>
      <c r="D13" s="21" t="s">
        <v>7</v>
      </c>
      <c r="E13" s="33"/>
      <c r="F13" s="33"/>
      <c r="G13" s="33"/>
      <c r="H13" s="33"/>
      <c r="I13" s="21" t="s">
        <v>15</v>
      </c>
      <c r="J13" s="21" t="s">
        <v>16</v>
      </c>
      <c r="K13" s="22" t="s">
        <v>17</v>
      </c>
      <c r="L13" s="30"/>
    </row>
    <row r="14" spans="2:12" ht="20.100000000000001" customHeight="1" x14ac:dyDescent="0.25">
      <c r="B14" s="6" t="s">
        <v>3</v>
      </c>
      <c r="C14" s="8">
        <v>49074294</v>
      </c>
      <c r="D14" s="8">
        <v>79074294</v>
      </c>
      <c r="E14" s="19">
        <f>+D14*70/100</f>
        <v>55352005.799999997</v>
      </c>
      <c r="F14" s="19">
        <v>27559120</v>
      </c>
      <c r="G14" s="8">
        <v>9301369</v>
      </c>
      <c r="H14" s="8"/>
      <c r="I14" s="13">
        <f>IF(ISERROR(+#REF!/E14)=TRUE,0,++#REF!/E14)</f>
        <v>0</v>
      </c>
      <c r="J14" s="13">
        <f>IF(ISERROR(+G14/E14)=TRUE,0,++G14/E14)</f>
        <v>0.16804032420447537</v>
      </c>
      <c r="K14" s="13">
        <f>IF(ISERROR(+H14/E14)=TRUE,0,++H14/E14)</f>
        <v>0</v>
      </c>
      <c r="L14" s="16">
        <f>+D14-G14</f>
        <v>69772925</v>
      </c>
    </row>
    <row r="15" spans="2:12" ht="20.100000000000001" customHeight="1" x14ac:dyDescent="0.25">
      <c r="B15" s="7" t="s">
        <v>4</v>
      </c>
      <c r="C15" s="9">
        <v>0</v>
      </c>
      <c r="D15" s="9">
        <v>3198000</v>
      </c>
      <c r="E15" s="20">
        <f t="shared" ref="E15:E17" si="0">+D15*70/100</f>
        <v>2238600</v>
      </c>
      <c r="F15" s="23">
        <v>302209</v>
      </c>
      <c r="G15" s="9">
        <v>195740</v>
      </c>
      <c r="H15" s="9"/>
      <c r="I15" s="14">
        <f>IF(ISERROR(+#REF!/E15)=TRUE,0,++#REF!/E15)</f>
        <v>0</v>
      </c>
      <c r="J15" s="14">
        <f>IF(ISERROR(+G15/E15)=TRUE,0,++G15/E15)</f>
        <v>8.7438577682480118E-2</v>
      </c>
      <c r="K15" s="14">
        <f>IF(ISERROR(+H15/E15)=TRUE,0,++H15/E15)</f>
        <v>0</v>
      </c>
      <c r="L15" s="17">
        <f>+D15-G15</f>
        <v>3002260</v>
      </c>
    </row>
    <row r="16" spans="2:12" ht="20.100000000000001" customHeight="1" x14ac:dyDescent="0.25">
      <c r="B16" s="7" t="s">
        <v>5</v>
      </c>
      <c r="C16" s="9">
        <v>136107</v>
      </c>
      <c r="D16" s="9">
        <v>836107</v>
      </c>
      <c r="E16" s="20">
        <f t="shared" si="0"/>
        <v>585274.9</v>
      </c>
      <c r="F16" s="23">
        <v>520169</v>
      </c>
      <c r="G16" s="9">
        <v>165332</v>
      </c>
      <c r="H16" s="9"/>
      <c r="I16" s="14">
        <f>IF(ISERROR(+#REF!/E16)=TRUE,0,++#REF!/E16)</f>
        <v>0</v>
      </c>
      <c r="J16" s="14">
        <f>IF(ISERROR(+G16/E16)=TRUE,0,++G16/E16)</f>
        <v>0.28248605911512692</v>
      </c>
      <c r="K16" s="14">
        <f>IF(ISERROR(+H16/E16)=TRUE,0,++H16/E16)</f>
        <v>0</v>
      </c>
      <c r="L16" s="17">
        <f>+D16-G16</f>
        <v>670775</v>
      </c>
    </row>
    <row r="17" spans="2:12" ht="20.100000000000001" customHeight="1" x14ac:dyDescent="0.25">
      <c r="B17" s="7" t="s">
        <v>6</v>
      </c>
      <c r="C17" s="9">
        <v>100000</v>
      </c>
      <c r="D17" s="9">
        <v>2665822</v>
      </c>
      <c r="E17" s="20">
        <f t="shared" si="0"/>
        <v>1866075.4</v>
      </c>
      <c r="F17" s="23">
        <v>80952</v>
      </c>
      <c r="G17" s="9">
        <v>25862</v>
      </c>
      <c r="H17" s="9"/>
      <c r="I17" s="14">
        <f>IF(ISERROR(+#REF!/E17)=TRUE,0,++#REF!/E17)</f>
        <v>0</v>
      </c>
      <c r="J17" s="14">
        <f>IF(ISERROR(+G17/E17)=TRUE,0,++G17/E17)</f>
        <v>1.3859032705752405E-2</v>
      </c>
      <c r="K17" s="14">
        <f>IF(ISERROR(+H17/E17)=TRUE,0,++H17/E17)</f>
        <v>0</v>
      </c>
      <c r="L17" s="17">
        <f>+D17-G17</f>
        <v>2639960</v>
      </c>
    </row>
    <row r="18" spans="2:12" ht="23.25" customHeight="1" x14ac:dyDescent="0.25">
      <c r="B18" s="11" t="s">
        <v>9</v>
      </c>
      <c r="C18" s="11">
        <f t="shared" ref="C18:H18" si="1">SUM(C14:C17)</f>
        <v>49310401</v>
      </c>
      <c r="D18" s="11">
        <f t="shared" si="1"/>
        <v>85774223</v>
      </c>
      <c r="E18" s="11">
        <f t="shared" si="1"/>
        <v>60041956.099999994</v>
      </c>
      <c r="F18" s="11">
        <f t="shared" si="1"/>
        <v>28462450</v>
      </c>
      <c r="G18" s="11">
        <f t="shared" si="1"/>
        <v>9688303</v>
      </c>
      <c r="H18" s="11">
        <f t="shared" si="1"/>
        <v>0</v>
      </c>
      <c r="I18" s="15">
        <f>IF(ISERROR(+#REF!/E18)=TRUE,0,++#REF!/E18)</f>
        <v>0</v>
      </c>
      <c r="J18" s="15">
        <f>IF(ISERROR(+G18/E18)=TRUE,0,++G18/E18)</f>
        <v>0.16135888350912672</v>
      </c>
      <c r="K18" s="15">
        <f>IF(ISERROR(+H18/E18)=TRUE,0,++H18/E18)</f>
        <v>0</v>
      </c>
      <c r="L18" s="18">
        <f>SUM(L14:L17)</f>
        <v>76085920</v>
      </c>
    </row>
    <row r="20" spans="2:12" x14ac:dyDescent="0.2">
      <c r="B20" s="12" t="s">
        <v>24</v>
      </c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L20"/>
  <sheetViews>
    <sheetView showGridLines="0" zoomScale="85" zoomScaleNormal="85" workbookViewId="0"/>
  </sheetViews>
  <sheetFormatPr baseColWidth="10" defaultRowHeight="15" x14ac:dyDescent="0.25"/>
  <cols>
    <col min="1" max="1" width="5.85546875" style="1" customWidth="1"/>
    <col min="2" max="2" width="35.855468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2" spans="2:12" ht="15" customHeight="1" x14ac:dyDescent="0.25">
      <c r="B2" s="31" t="s">
        <v>25</v>
      </c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2:12" ht="15.75" customHeight="1" x14ac:dyDescent="0.25"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2:12" ht="15" customHeight="1" x14ac:dyDescent="0.25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2:12" ht="15" customHeight="1" x14ac:dyDescent="0.25"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2:12" ht="15" customHeight="1" x14ac:dyDescent="0.25"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8" spans="2:12" ht="15.75" x14ac:dyDescent="0.25">
      <c r="B8" s="2" t="s">
        <v>12</v>
      </c>
    </row>
    <row r="9" spans="2:12" x14ac:dyDescent="0.2">
      <c r="B9" s="3" t="s">
        <v>2</v>
      </c>
    </row>
    <row r="11" spans="2:12" x14ac:dyDescent="0.25">
      <c r="B11" s="4"/>
      <c r="I11" s="37"/>
      <c r="J11" s="37"/>
      <c r="K11" s="37"/>
    </row>
    <row r="12" spans="2:12" s="5" customFormat="1" ht="15" customHeight="1" x14ac:dyDescent="0.25">
      <c r="B12" s="35" t="s">
        <v>1</v>
      </c>
      <c r="C12" s="34" t="s">
        <v>0</v>
      </c>
      <c r="D12" s="34"/>
      <c r="E12" s="32" t="s">
        <v>13</v>
      </c>
      <c r="F12" s="32" t="s">
        <v>14</v>
      </c>
      <c r="G12" s="32" t="s">
        <v>26</v>
      </c>
      <c r="H12" s="32" t="s">
        <v>21</v>
      </c>
      <c r="I12" s="38" t="s">
        <v>23</v>
      </c>
      <c r="J12" s="38"/>
      <c r="K12" s="38"/>
      <c r="L12" s="29" t="s">
        <v>22</v>
      </c>
    </row>
    <row r="13" spans="2:12" s="5" customFormat="1" ht="40.5" customHeight="1" x14ac:dyDescent="0.25">
      <c r="B13" s="36"/>
      <c r="C13" s="21" t="s">
        <v>8</v>
      </c>
      <c r="D13" s="21" t="s">
        <v>7</v>
      </c>
      <c r="E13" s="33"/>
      <c r="F13" s="33"/>
      <c r="G13" s="33"/>
      <c r="H13" s="33"/>
      <c r="I13" s="21" t="s">
        <v>15</v>
      </c>
      <c r="J13" s="21" t="s">
        <v>16</v>
      </c>
      <c r="K13" s="22" t="s">
        <v>17</v>
      </c>
      <c r="L13" s="30"/>
    </row>
    <row r="14" spans="2:12" ht="20.100000000000001" customHeight="1" x14ac:dyDescent="0.25">
      <c r="B14" s="25" t="s">
        <v>3</v>
      </c>
      <c r="C14" s="26">
        <v>0</v>
      </c>
      <c r="D14" s="26">
        <v>1553881</v>
      </c>
      <c r="E14" s="27">
        <f>+D14*70/100</f>
        <v>1087716.7</v>
      </c>
      <c r="F14" s="27">
        <v>0</v>
      </c>
      <c r="G14" s="8">
        <v>0</v>
      </c>
      <c r="H14" s="8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6">
        <f>+D14-G14</f>
        <v>1553881</v>
      </c>
    </row>
    <row r="15" spans="2:12" ht="20.100000000000001" customHeight="1" x14ac:dyDescent="0.25">
      <c r="B15" s="24" t="s">
        <v>4</v>
      </c>
      <c r="C15" s="28">
        <v>0</v>
      </c>
      <c r="D15" s="28">
        <v>0</v>
      </c>
      <c r="E15" s="23">
        <f t="shared" ref="E15:E17" si="0">+D15*70/100</f>
        <v>0</v>
      </c>
      <c r="F15" s="23">
        <v>0</v>
      </c>
      <c r="G15" s="9">
        <v>0</v>
      </c>
      <c r="H15" s="9"/>
      <c r="I15" s="14">
        <f>IF(ISERROR(+#REF!/E15)=TRUE,0,++#REF!/E15)</f>
        <v>0</v>
      </c>
      <c r="J15" s="14">
        <f>IF(ISERROR(+G15/E15)=TRUE,0,++G15/E15)</f>
        <v>0</v>
      </c>
      <c r="K15" s="14">
        <f>IF(ISERROR(+H15/E15)=TRUE,0,++H15/E15)</f>
        <v>0</v>
      </c>
      <c r="L15" s="17">
        <f>+D15-G15</f>
        <v>0</v>
      </c>
    </row>
    <row r="16" spans="2:12" ht="20.100000000000001" customHeight="1" x14ac:dyDescent="0.25">
      <c r="B16" s="24" t="s">
        <v>5</v>
      </c>
      <c r="C16" s="28">
        <v>0</v>
      </c>
      <c r="D16" s="28">
        <v>5462652</v>
      </c>
      <c r="E16" s="23">
        <f t="shared" si="0"/>
        <v>3823856.4</v>
      </c>
      <c r="F16" s="23">
        <v>3180613</v>
      </c>
      <c r="G16" s="9">
        <v>680719</v>
      </c>
      <c r="H16" s="9"/>
      <c r="I16" s="14">
        <f>IF(ISERROR(+#REF!/E16)=TRUE,0,++#REF!/E16)</f>
        <v>0</v>
      </c>
      <c r="J16" s="14">
        <f>IF(ISERROR(+G16/E16)=TRUE,0,++G16/E16)</f>
        <v>0.17801897581718812</v>
      </c>
      <c r="K16" s="14">
        <f>IF(ISERROR(+H16/E16)=TRUE,0,++H16/E16)</f>
        <v>0</v>
      </c>
      <c r="L16" s="17">
        <f>+D16-G16</f>
        <v>4781933</v>
      </c>
    </row>
    <row r="17" spans="2:12" ht="20.100000000000001" customHeight="1" x14ac:dyDescent="0.25">
      <c r="B17" s="24" t="s">
        <v>6</v>
      </c>
      <c r="C17" s="28">
        <v>0</v>
      </c>
      <c r="D17" s="28">
        <v>0</v>
      </c>
      <c r="E17" s="23">
        <f t="shared" si="0"/>
        <v>0</v>
      </c>
      <c r="F17" s="23">
        <v>0</v>
      </c>
      <c r="G17" s="9">
        <v>0</v>
      </c>
      <c r="H17" s="9"/>
      <c r="I17" s="14">
        <f>IF(ISERROR(+#REF!/E17)=TRUE,0,++#REF!/E17)</f>
        <v>0</v>
      </c>
      <c r="J17" s="14">
        <f>IF(ISERROR(+G17/E17)=TRUE,0,++G17/E17)</f>
        <v>0</v>
      </c>
      <c r="K17" s="14">
        <f>IF(ISERROR(+H17/E17)=TRUE,0,++H17/E17)</f>
        <v>0</v>
      </c>
      <c r="L17" s="17">
        <f>+D17-G17</f>
        <v>0</v>
      </c>
    </row>
    <row r="18" spans="2:12" ht="23.25" customHeight="1" x14ac:dyDescent="0.25">
      <c r="B18" s="11" t="s">
        <v>9</v>
      </c>
      <c r="C18" s="11">
        <f t="shared" ref="C18:H18" si="1">SUM(C14:C17)</f>
        <v>0</v>
      </c>
      <c r="D18" s="11">
        <f t="shared" si="1"/>
        <v>7016533</v>
      </c>
      <c r="E18" s="11">
        <f t="shared" si="1"/>
        <v>4911573.0999999996</v>
      </c>
      <c r="F18" s="11">
        <f t="shared" si="1"/>
        <v>3180613</v>
      </c>
      <c r="G18" s="11">
        <f t="shared" si="1"/>
        <v>680719</v>
      </c>
      <c r="H18" s="11">
        <f t="shared" si="1"/>
        <v>0</v>
      </c>
      <c r="I18" s="15">
        <f>IF(ISERROR(+#REF!/E18)=TRUE,0,++#REF!/E18)</f>
        <v>0</v>
      </c>
      <c r="J18" s="15">
        <f>IF(ISERROR(+G18/E18)=TRUE,0,++G18/E18)</f>
        <v>0.13859490353508128</v>
      </c>
      <c r="K18" s="15">
        <f>IF(ISERROR(+H18/E18)=TRUE,0,++H18/E18)</f>
        <v>0</v>
      </c>
      <c r="L18" s="18">
        <f>SUM(L14:L17)</f>
        <v>6335814</v>
      </c>
    </row>
    <row r="20" spans="2:12" x14ac:dyDescent="0.2">
      <c r="B20" s="12" t="s">
        <v>24</v>
      </c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L20"/>
  <sheetViews>
    <sheetView showGridLines="0" zoomScale="85" zoomScaleNormal="85" workbookViewId="0"/>
  </sheetViews>
  <sheetFormatPr baseColWidth="10" defaultRowHeight="15" x14ac:dyDescent="0.25"/>
  <cols>
    <col min="1" max="1" width="5.85546875" style="1" customWidth="1"/>
    <col min="2" max="2" width="35.855468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2" spans="2:12" ht="15" customHeight="1" x14ac:dyDescent="0.25">
      <c r="B2" s="31" t="s">
        <v>25</v>
      </c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2:12" ht="15.75" customHeight="1" x14ac:dyDescent="0.25"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2:12" ht="15" customHeight="1" x14ac:dyDescent="0.25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2:12" ht="15" customHeight="1" x14ac:dyDescent="0.25"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2:12" ht="15" customHeight="1" x14ac:dyDescent="0.25"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8" spans="2:12" ht="15.75" x14ac:dyDescent="0.25">
      <c r="B8" s="2" t="s">
        <v>18</v>
      </c>
    </row>
    <row r="9" spans="2:12" x14ac:dyDescent="0.2">
      <c r="B9" s="3" t="s">
        <v>2</v>
      </c>
    </row>
    <row r="11" spans="2:12" x14ac:dyDescent="0.25">
      <c r="B11" s="4"/>
      <c r="I11" s="37"/>
      <c r="J11" s="37"/>
      <c r="K11" s="37"/>
    </row>
    <row r="12" spans="2:12" s="5" customFormat="1" ht="15" customHeight="1" x14ac:dyDescent="0.25">
      <c r="B12" s="35" t="s">
        <v>1</v>
      </c>
      <c r="C12" s="34" t="s">
        <v>0</v>
      </c>
      <c r="D12" s="34"/>
      <c r="E12" s="32" t="s">
        <v>13</v>
      </c>
      <c r="F12" s="32" t="s">
        <v>14</v>
      </c>
      <c r="G12" s="32" t="s">
        <v>26</v>
      </c>
      <c r="H12" s="32" t="s">
        <v>21</v>
      </c>
      <c r="I12" s="38" t="s">
        <v>23</v>
      </c>
      <c r="J12" s="38"/>
      <c r="K12" s="38"/>
      <c r="L12" s="29" t="s">
        <v>22</v>
      </c>
    </row>
    <row r="13" spans="2:12" s="5" customFormat="1" ht="40.5" customHeight="1" x14ac:dyDescent="0.25">
      <c r="B13" s="36"/>
      <c r="C13" s="21" t="s">
        <v>8</v>
      </c>
      <c r="D13" s="21" t="s">
        <v>7</v>
      </c>
      <c r="E13" s="33"/>
      <c r="F13" s="33"/>
      <c r="G13" s="33"/>
      <c r="H13" s="33"/>
      <c r="I13" s="21" t="s">
        <v>15</v>
      </c>
      <c r="J13" s="21" t="s">
        <v>16</v>
      </c>
      <c r="K13" s="22" t="s">
        <v>17</v>
      </c>
      <c r="L13" s="30"/>
    </row>
    <row r="14" spans="2:12" ht="20.100000000000001" customHeight="1" x14ac:dyDescent="0.25">
      <c r="B14" s="6" t="s">
        <v>3</v>
      </c>
      <c r="C14" s="8">
        <v>0</v>
      </c>
      <c r="D14" s="8">
        <v>13952476</v>
      </c>
      <c r="E14" s="19">
        <f>+D14*70/100</f>
        <v>9766733.1999999993</v>
      </c>
      <c r="F14" s="19">
        <v>0</v>
      </c>
      <c r="G14" s="8">
        <v>0</v>
      </c>
      <c r="H14" s="8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6">
        <f>+D14-G14</f>
        <v>13952476</v>
      </c>
    </row>
    <row r="15" spans="2:12" ht="20.100000000000001" customHeight="1" x14ac:dyDescent="0.25">
      <c r="B15" s="7" t="s">
        <v>4</v>
      </c>
      <c r="C15" s="9">
        <v>0</v>
      </c>
      <c r="D15" s="9">
        <v>0</v>
      </c>
      <c r="E15" s="20">
        <f t="shared" ref="E15:E17" si="0">+D15*70/100</f>
        <v>0</v>
      </c>
      <c r="F15" s="20">
        <v>0</v>
      </c>
      <c r="G15" s="9">
        <v>0</v>
      </c>
      <c r="H15" s="9"/>
      <c r="I15" s="14">
        <f>IF(ISERROR(+#REF!/E15)=TRUE,0,++#REF!/E15)</f>
        <v>0</v>
      </c>
      <c r="J15" s="14">
        <f>IF(ISERROR(+G15/E15)=TRUE,0,++G15/E15)</f>
        <v>0</v>
      </c>
      <c r="K15" s="14">
        <f>IF(ISERROR(+H15/E15)=TRUE,0,++H15/E15)</f>
        <v>0</v>
      </c>
      <c r="L15" s="17">
        <f>+D15-G15</f>
        <v>0</v>
      </c>
    </row>
    <row r="16" spans="2:12" ht="20.100000000000001" customHeight="1" x14ac:dyDescent="0.25">
      <c r="B16" s="7" t="s">
        <v>5</v>
      </c>
      <c r="C16" s="9"/>
      <c r="D16" s="9">
        <v>30910551</v>
      </c>
      <c r="E16" s="20">
        <f t="shared" si="0"/>
        <v>21637385.699999999</v>
      </c>
      <c r="F16" s="20">
        <v>6531837</v>
      </c>
      <c r="G16" s="9">
        <v>2020219</v>
      </c>
      <c r="H16" s="9"/>
      <c r="I16" s="14">
        <f>IF(ISERROR(+#REF!/E16)=TRUE,0,++#REF!/E16)</f>
        <v>0</v>
      </c>
      <c r="J16" s="14">
        <f>IF(ISERROR(+G16/E16)=TRUE,0,++G16/E16)</f>
        <v>9.3367055891599701E-2</v>
      </c>
      <c r="K16" s="14">
        <f>IF(ISERROR(+H16/E16)=TRUE,0,++H16/E16)</f>
        <v>0</v>
      </c>
      <c r="L16" s="17">
        <f>+D16-G16</f>
        <v>28890332</v>
      </c>
    </row>
    <row r="17" spans="2:12" ht="20.100000000000001" customHeight="1" x14ac:dyDescent="0.25">
      <c r="B17" s="7" t="s">
        <v>6</v>
      </c>
      <c r="C17" s="9">
        <v>0</v>
      </c>
      <c r="D17" s="9">
        <v>0</v>
      </c>
      <c r="E17" s="20">
        <f t="shared" si="0"/>
        <v>0</v>
      </c>
      <c r="F17" s="20">
        <v>0</v>
      </c>
      <c r="G17" s="9">
        <v>0</v>
      </c>
      <c r="H17" s="9"/>
      <c r="I17" s="14">
        <f>IF(ISERROR(+#REF!/E17)=TRUE,0,++#REF!/E17)</f>
        <v>0</v>
      </c>
      <c r="J17" s="14">
        <f>IF(ISERROR(+G17/E17)=TRUE,0,++G17/E17)</f>
        <v>0</v>
      </c>
      <c r="K17" s="14">
        <f>IF(ISERROR(+H17/E17)=TRUE,0,++H17/E17)</f>
        <v>0</v>
      </c>
      <c r="L17" s="17">
        <f>+D17-G17</f>
        <v>0</v>
      </c>
    </row>
    <row r="18" spans="2:12" ht="23.25" customHeight="1" x14ac:dyDescent="0.25">
      <c r="B18" s="11" t="s">
        <v>9</v>
      </c>
      <c r="C18" s="11">
        <f t="shared" ref="C18:H18" si="1">SUM(C14:C17)</f>
        <v>0</v>
      </c>
      <c r="D18" s="11">
        <f t="shared" si="1"/>
        <v>44863027</v>
      </c>
      <c r="E18" s="11">
        <f t="shared" si="1"/>
        <v>31404118.899999999</v>
      </c>
      <c r="F18" s="11">
        <f t="shared" si="1"/>
        <v>6531837</v>
      </c>
      <c r="G18" s="11">
        <f t="shared" si="1"/>
        <v>2020219</v>
      </c>
      <c r="H18" s="11">
        <f t="shared" si="1"/>
        <v>0</v>
      </c>
      <c r="I18" s="15">
        <f>IF(ISERROR(+#REF!/E18)=TRUE,0,++#REF!/E18)</f>
        <v>0</v>
      </c>
      <c r="J18" s="15">
        <f>IF(ISERROR(+G18/E18)=TRUE,0,++G18/E18)</f>
        <v>6.4329746248668038E-2</v>
      </c>
      <c r="K18" s="15">
        <f>IF(ISERROR(+H18/E18)=TRUE,0,++H18/E18)</f>
        <v>0</v>
      </c>
      <c r="L18" s="18">
        <f>SUM(L14:L17)</f>
        <v>42842808</v>
      </c>
    </row>
    <row r="20" spans="2:12" x14ac:dyDescent="0.2">
      <c r="B20" s="12" t="s">
        <v>24</v>
      </c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L20"/>
  <sheetViews>
    <sheetView showGridLines="0" zoomScale="85" zoomScaleNormal="85" workbookViewId="0"/>
  </sheetViews>
  <sheetFormatPr baseColWidth="10" defaultRowHeight="15" x14ac:dyDescent="0.25"/>
  <cols>
    <col min="1" max="1" width="5.85546875" style="1" customWidth="1"/>
    <col min="2" max="2" width="35.855468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2" spans="2:12" ht="15" customHeight="1" x14ac:dyDescent="0.25">
      <c r="B2" s="31" t="s">
        <v>25</v>
      </c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2:12" ht="15.75" customHeight="1" x14ac:dyDescent="0.25"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2:12" ht="15" customHeight="1" x14ac:dyDescent="0.25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2:12" ht="15" customHeight="1" x14ac:dyDescent="0.25"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2:12" ht="15" customHeight="1" x14ac:dyDescent="0.25"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8" spans="2:12" ht="15.75" x14ac:dyDescent="0.25">
      <c r="B8" s="2" t="s">
        <v>20</v>
      </c>
    </row>
    <row r="9" spans="2:12" x14ac:dyDescent="0.2">
      <c r="B9" s="3" t="s">
        <v>2</v>
      </c>
    </row>
    <row r="11" spans="2:12" x14ac:dyDescent="0.25">
      <c r="B11" s="4"/>
      <c r="I11" s="37"/>
      <c r="J11" s="37"/>
      <c r="K11" s="37"/>
    </row>
    <row r="12" spans="2:12" s="5" customFormat="1" ht="15" customHeight="1" x14ac:dyDescent="0.25">
      <c r="B12" s="35" t="s">
        <v>1</v>
      </c>
      <c r="C12" s="34" t="s">
        <v>0</v>
      </c>
      <c r="D12" s="34"/>
      <c r="E12" s="32" t="s">
        <v>13</v>
      </c>
      <c r="F12" s="32" t="s">
        <v>14</v>
      </c>
      <c r="G12" s="32" t="s">
        <v>26</v>
      </c>
      <c r="H12" s="32" t="s">
        <v>21</v>
      </c>
      <c r="I12" s="38" t="s">
        <v>23</v>
      </c>
      <c r="J12" s="38"/>
      <c r="K12" s="38"/>
      <c r="L12" s="29" t="s">
        <v>22</v>
      </c>
    </row>
    <row r="13" spans="2:12" s="5" customFormat="1" ht="40.5" customHeight="1" x14ac:dyDescent="0.25">
      <c r="B13" s="36"/>
      <c r="C13" s="21" t="s">
        <v>8</v>
      </c>
      <c r="D13" s="21" t="s">
        <v>7</v>
      </c>
      <c r="E13" s="33"/>
      <c r="F13" s="33"/>
      <c r="G13" s="33"/>
      <c r="H13" s="33"/>
      <c r="I13" s="21" t="s">
        <v>15</v>
      </c>
      <c r="J13" s="21" t="s">
        <v>16</v>
      </c>
      <c r="K13" s="22" t="s">
        <v>17</v>
      </c>
      <c r="L13" s="30"/>
    </row>
    <row r="14" spans="2:12" ht="20.100000000000001" customHeight="1" x14ac:dyDescent="0.25">
      <c r="B14" s="25" t="s">
        <v>3</v>
      </c>
      <c r="C14" s="26">
        <v>500000000</v>
      </c>
      <c r="D14" s="26">
        <v>500000000</v>
      </c>
      <c r="E14" s="27">
        <f>+D14*70/100</f>
        <v>350000000</v>
      </c>
      <c r="F14" s="27">
        <v>0</v>
      </c>
      <c r="G14" s="8">
        <v>0</v>
      </c>
      <c r="H14" s="8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6">
        <f>+D14-G14</f>
        <v>500000000</v>
      </c>
    </row>
    <row r="15" spans="2:12" ht="20.100000000000001" customHeight="1" x14ac:dyDescent="0.25">
      <c r="B15" s="24" t="s">
        <v>4</v>
      </c>
      <c r="C15" s="28">
        <v>0</v>
      </c>
      <c r="D15" s="28">
        <v>0</v>
      </c>
      <c r="E15" s="23">
        <f t="shared" ref="E15:E17" si="0">+D15*70/100</f>
        <v>0</v>
      </c>
      <c r="F15" s="23">
        <v>0</v>
      </c>
      <c r="G15" s="9">
        <v>0</v>
      </c>
      <c r="H15" s="9"/>
      <c r="I15" s="14">
        <f>IF(ISERROR(+#REF!/E15)=TRUE,0,++#REF!/E15)</f>
        <v>0</v>
      </c>
      <c r="J15" s="14">
        <f>IF(ISERROR(+G15/E15)=TRUE,0,++G15/E15)</f>
        <v>0</v>
      </c>
      <c r="K15" s="14">
        <f>IF(ISERROR(+H15/E15)=TRUE,0,++H15/E15)</f>
        <v>0</v>
      </c>
      <c r="L15" s="17">
        <f>+D15-G15</f>
        <v>0</v>
      </c>
    </row>
    <row r="16" spans="2:12" ht="20.100000000000001" customHeight="1" x14ac:dyDescent="0.25">
      <c r="B16" s="24" t="s">
        <v>5</v>
      </c>
      <c r="C16" s="28">
        <v>0</v>
      </c>
      <c r="D16" s="28">
        <v>0</v>
      </c>
      <c r="E16" s="23">
        <f t="shared" si="0"/>
        <v>0</v>
      </c>
      <c r="F16" s="23">
        <v>0</v>
      </c>
      <c r="G16" s="9">
        <v>0</v>
      </c>
      <c r="H16" s="9"/>
      <c r="I16" s="14">
        <f>IF(ISERROR(+#REF!/E16)=TRUE,0,++#REF!/E16)</f>
        <v>0</v>
      </c>
      <c r="J16" s="14">
        <f>IF(ISERROR(+G16/E16)=TRUE,0,++G16/E16)</f>
        <v>0</v>
      </c>
      <c r="K16" s="14">
        <f>IF(ISERROR(+H16/E16)=TRUE,0,++H16/E16)</f>
        <v>0</v>
      </c>
      <c r="L16" s="17">
        <f>+D16-G16</f>
        <v>0</v>
      </c>
    </row>
    <row r="17" spans="2:12" ht="20.100000000000001" customHeight="1" x14ac:dyDescent="0.25">
      <c r="B17" s="24" t="s">
        <v>6</v>
      </c>
      <c r="C17" s="28">
        <v>0</v>
      </c>
      <c r="D17" s="28">
        <v>0</v>
      </c>
      <c r="E17" s="23">
        <f t="shared" si="0"/>
        <v>0</v>
      </c>
      <c r="F17" s="23">
        <v>0</v>
      </c>
      <c r="G17" s="9">
        <v>0</v>
      </c>
      <c r="H17" s="9"/>
      <c r="I17" s="14">
        <f>IF(ISERROR(+#REF!/E17)=TRUE,0,++#REF!/E17)</f>
        <v>0</v>
      </c>
      <c r="J17" s="14">
        <f>IF(ISERROR(+G17/E17)=TRUE,0,++G17/E17)</f>
        <v>0</v>
      </c>
      <c r="K17" s="14">
        <f>IF(ISERROR(+H17/E17)=TRUE,0,++H17/E17)</f>
        <v>0</v>
      </c>
      <c r="L17" s="17">
        <f>+D17-G17</f>
        <v>0</v>
      </c>
    </row>
    <row r="18" spans="2:12" ht="23.25" customHeight="1" x14ac:dyDescent="0.25">
      <c r="B18" s="11" t="s">
        <v>9</v>
      </c>
      <c r="C18" s="11">
        <f t="shared" ref="C18:H18" si="1">SUM(C14:C17)</f>
        <v>500000000</v>
      </c>
      <c r="D18" s="11">
        <f t="shared" si="1"/>
        <v>500000000</v>
      </c>
      <c r="E18" s="11">
        <f t="shared" si="1"/>
        <v>350000000</v>
      </c>
      <c r="F18" s="11">
        <f t="shared" si="1"/>
        <v>0</v>
      </c>
      <c r="G18" s="11">
        <f t="shared" si="1"/>
        <v>0</v>
      </c>
      <c r="H18" s="11">
        <f t="shared" si="1"/>
        <v>0</v>
      </c>
      <c r="I18" s="15">
        <f>IF(ISERROR(+#REF!/E18)=TRUE,0,++#REF!/E18)</f>
        <v>0</v>
      </c>
      <c r="J18" s="15">
        <f>IF(ISERROR(+G18/E18)=TRUE,0,++G18/E18)</f>
        <v>0</v>
      </c>
      <c r="K18" s="15">
        <f>IF(ISERROR(+H18/E18)=TRUE,0,++H18/E18)</f>
        <v>0</v>
      </c>
      <c r="L18" s="18">
        <f>SUM(L14:L17)</f>
        <v>500000000</v>
      </c>
    </row>
    <row r="20" spans="2:12" x14ac:dyDescent="0.2">
      <c r="B20" s="12" t="s">
        <v>24</v>
      </c>
    </row>
  </sheetData>
  <mergeCells count="10">
    <mergeCell ref="L12:L13"/>
    <mergeCell ref="B2:L6"/>
    <mergeCell ref="I11:K11"/>
    <mergeCell ref="B12:B13"/>
    <mergeCell ref="C12:D12"/>
    <mergeCell ref="E12:E13"/>
    <mergeCell ref="F12:F13"/>
    <mergeCell ref="G12:G13"/>
    <mergeCell ref="H12:H13"/>
    <mergeCell ref="I12:K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DYT</vt:lpstr>
      <vt:lpstr>ROOC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2015-04-21T20:35:54Z</dcterms:modified>
</cp:coreProperties>
</file>