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r:id="rId5"/>
  </sheets>
  <definedNames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45621"/>
</workbook>
</file>

<file path=xl/calcChain.xml><?xml version="1.0" encoding="utf-8"?>
<calcChain xmlns="http://schemas.openxmlformats.org/spreadsheetml/2006/main">
  <c r="E17" i="4" l="1"/>
  <c r="E16" i="4"/>
  <c r="E15" i="4"/>
  <c r="E17" i="6"/>
  <c r="E16" i="6"/>
  <c r="E15" i="6"/>
  <c r="E17" i="5"/>
  <c r="E16" i="5"/>
  <c r="E15" i="5"/>
  <c r="E17" i="7"/>
  <c r="E16" i="7"/>
  <c r="E15" i="7"/>
  <c r="E17" i="1"/>
  <c r="E16" i="1"/>
  <c r="E15" i="1"/>
  <c r="E14" i="4"/>
  <c r="E14" i="6"/>
  <c r="E14" i="5"/>
  <c r="E14" i="7"/>
  <c r="E14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<sst xmlns="http://schemas.openxmlformats.org/spreadsheetml/2006/main" count="110" uniqueCount="27">
  <si>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</si>
  <si>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</si>
  <si>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</si>
  <si>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</si>
  <si>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</si>
  <si>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</si>
  <si>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</si>
  <si>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</si>
  <si>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</si>
  <si>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</si>
  <si>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</si>
  <si>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</si>
  <si>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</si>
  <si>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</si>
  <si>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</si>
  <si>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</si>
  <si>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</si>
  <si>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</si>
  <si>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</si>
  <si>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</si>
  <si>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</si>
  <si>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</si>
  <si>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</si>
  <si>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</si>
  <si>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Fuente: Consulta Amigable y Base de Datos  MEF al 28 de Febrero del 2015</t>
  </si>
  <si>
    <t>EJECUCION PRESUPUESTAL MENSUALIZADA DE GASTOS 
MINISTERIO DE SALUD 2015
AL MES DE MARZO (I TRIMESTRE)</t>
  </si>
  <si>
    <t>DEVENGADO
I TRIMESTRE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</si>
</sst>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3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tabSelected="1" zoomScale="85" zoomScaleNormal="85" workbookViewId="0"/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10</v>
      </c>
    </row>
    <row r="9" spans="2:12" x14ac:dyDescent="0.2">
      <c r="B9" s="3" t="s">
        <v>2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1</v>
      </c>
      <c r="C12" s="34" t="s">
        <v>0</v>
      </c>
      <c r="D12" s="34"/>
      <c r="E12" s="32" t="s">
        <v>19</v>
      </c>
      <c r="F12" s="32" t="s">
        <v>14</v>
      </c>
      <c r="G12" s="32" t="s">
        <v>26</v>
      </c>
      <c r="H12" s="32" t="s">
        <v>21</v>
      </c>
      <c r="I12" s="38" t="s">
        <v>23</v>
      </c>
      <c r="J12" s="38"/>
      <c r="K12" s="38"/>
      <c r="L12" s="29" t="s">
        <v>22</v>
      </c>
    </row>
    <row r="13" spans="2:12" s="5" customFormat="1" ht="40.5" customHeight="1" x14ac:dyDescent="0.25">
      <c r="B13" s="36"/>
      <c r="C13" s="21" t="s">
        <v>8</v>
      </c>
      <c r="D13" s="21" t="s">
        <v>7</v>
      </c>
      <c r="E13" s="33"/>
      <c r="F13" s="33"/>
      <c r="G13" s="33"/>
      <c r="H13" s="33"/>
      <c r="I13" s="21" t="s">
        <v>15</v>
      </c>
      <c r="J13" s="21" t="s">
        <v>16</v>
      </c>
      <c r="K13" s="22" t="s">
        <v>17</v>
      </c>
      <c r="L13" s="30"/>
    </row>
    <row r="14" spans="2:12" ht="20.100000000000001" customHeight="1" x14ac:dyDescent="0.25">
      <c r="B14" s="6" t="s">
        <v>3</v>
      </c>
      <c r="C14" s="8">
        <v>2633508537</v>
      </c>
      <c r="D14" s="8">
        <v>2197347533</v>
      </c>
      <c r="E14" s="19">
        <f>+D14*70/100</f>
        <v>1538143273.0999999</v>
      </c>
      <c r="F14" s="19">
        <v>776476051</v>
      </c>
      <c r="G14" s="8">
        <v>208777923</v>
      </c>
      <c r="H14" s="8"/>
      <c r="I14" s="13">
        <f>IF(ISERROR(+#REF!/E14)=TRUE,0,++#REF!/E14)</f>
        <v>0</v>
      </c>
      <c r="J14" s="13">
        <f>IF(ISERROR(+G14/E14)=TRUE,0,++G14/E14)</f>
        <v>0.13573372952392493</v>
      </c>
      <c r="K14" s="13">
        <f>IF(ISERROR(+H14/E14)=TRUE,0,++H14/E14)</f>
        <v>0</v>
      </c>
      <c r="L14" s="16">
        <f>+D14-G14</f>
        <v>1988569610</v>
      </c>
    </row>
    <row r="15" spans="2:12" ht="20.100000000000001" customHeight="1" x14ac:dyDescent="0.25">
      <c r="B15" s="7" t="s">
        <v>4</v>
      </c>
      <c r="C15" s="9">
        <v>0</v>
      </c>
      <c r="D15" s="9">
        <v>53318674</v>
      </c>
      <c r="E15" s="20">
        <f t="shared" ref="E15:E17" si="0">+D15*70/100</f>
        <v>37323071.799999997</v>
      </c>
      <c r="F15" s="20">
        <v>12037881</v>
      </c>
      <c r="G15" s="9">
        <v>9871011</v>
      </c>
      <c r="H15" s="9"/>
      <c r="I15" s="14">
        <f>IF(ISERROR(+#REF!/E15)=TRUE,0,++#REF!/E15)</f>
        <v>0</v>
      </c>
      <c r="J15" s="14">
        <f>IF(ISERROR(+G15/E15)=TRUE,0,++G15/E15)</f>
        <v>0.26447477455486396</v>
      </c>
      <c r="K15" s="14">
        <f>IF(ISERROR(+H15/E15)=TRUE,0,++H15/E15)</f>
        <v>0</v>
      </c>
      <c r="L15" s="17">
        <f>+D15-G15</f>
        <v>43447663</v>
      </c>
    </row>
    <row r="16" spans="2:12" ht="20.100000000000001" customHeight="1" x14ac:dyDescent="0.25">
      <c r="B16" s="7" t="s">
        <v>5</v>
      </c>
      <c r="C16" s="9">
        <v>102765988</v>
      </c>
      <c r="D16" s="9">
        <v>116586796</v>
      </c>
      <c r="E16" s="20">
        <f t="shared" si="0"/>
        <v>81610757.200000003</v>
      </c>
      <c r="F16" s="23">
        <v>43931527</v>
      </c>
      <c r="G16" s="9">
        <v>20948129</v>
      </c>
      <c r="H16" s="9"/>
      <c r="I16" s="14">
        <f>IF(ISERROR(+#REF!/E16)=TRUE,0,++#REF!/E16)</f>
        <v>0</v>
      </c>
      <c r="J16" s="14">
        <f>IF(ISERROR(+G16/E16)=TRUE,0,++G16/E16)</f>
        <v>0.25668342898306057</v>
      </c>
      <c r="K16" s="14">
        <f>IF(ISERROR(+H16/E16)=TRUE,0,++H16/E16)</f>
        <v>0</v>
      </c>
      <c r="L16" s="17">
        <f>+D16-G16</f>
        <v>95638667</v>
      </c>
    </row>
    <row r="17" spans="2:12" ht="20.100000000000001" customHeight="1" x14ac:dyDescent="0.25">
      <c r="B17" s="7" t="s">
        <v>6</v>
      </c>
      <c r="C17" s="9">
        <v>436800000</v>
      </c>
      <c r="D17" s="9">
        <v>436800000</v>
      </c>
      <c r="E17" s="20">
        <f t="shared" si="0"/>
        <v>305760000</v>
      </c>
      <c r="F17" s="23">
        <v>175614383</v>
      </c>
      <c r="G17" s="9">
        <v>138281973</v>
      </c>
      <c r="H17" s="9"/>
      <c r="I17" s="14">
        <f>IF(ISERROR(+#REF!/E17)=TRUE,0,++#REF!/E17)</f>
        <v>0</v>
      </c>
      <c r="J17" s="14">
        <f>IF(ISERROR(+G17/E17)=TRUE,0,++G17/E17)</f>
        <v>0.45225658359497645</v>
      </c>
      <c r="K17" s="14">
        <f>IF(ISERROR(+H17/E17)=TRUE,0,++H17/E17)</f>
        <v>0</v>
      </c>
      <c r="L17" s="17">
        <f>+D17-G17</f>
        <v>298518027</v>
      </c>
    </row>
    <row r="18" spans="2:12" ht="23.25" customHeight="1" x14ac:dyDescent="0.25">
      <c r="B18" s="11" t="s">
        <v>9</v>
      </c>
      <c r="C18" s="11">
        <f t="shared" ref="C18:H18" si="1">SUM(C14:C17)</f>
        <v>3173074525</v>
      </c>
      <c r="D18" s="11">
        <f t="shared" si="1"/>
        <v>2804053003</v>
      </c>
      <c r="E18" s="11">
        <f t="shared" si="1"/>
        <v>1962837102.0999999</v>
      </c>
      <c r="F18" s="11">
        <f t="shared" si="1"/>
        <v>1008059842</v>
      </c>
      <c r="G18" s="11">
        <f t="shared" si="1"/>
        <v>377879036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0.19251675831668091</v>
      </c>
      <c r="K18" s="15">
        <f>IF(ISERROR(+H18/E18)=TRUE,0,++H18/E18)</f>
        <v>0</v>
      </c>
      <c r="L18" s="18">
        <f>SUM(L14:L17)</f>
        <v>2426173967</v>
      </c>
    </row>
    <row r="19" spans="2:12" ht="9" customHeight="1" x14ac:dyDescent="0.25"/>
    <row r="20" spans="2:12" x14ac:dyDescent="0.2">
      <c r="B20" s="12" t="s">
        <v>24</v>
      </c>
    </row>
  </sheetData>
  <mergeCells count="10"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11</v>
      </c>
    </row>
    <row r="9" spans="2:12" x14ac:dyDescent="0.2">
      <c r="B9" s="3" t="s">
        <v>2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1</v>
      </c>
      <c r="C12" s="34" t="s">
        <v>0</v>
      </c>
      <c r="D12" s="34"/>
      <c r="E12" s="32" t="s">
        <v>13</v>
      </c>
      <c r="F12" s="32" t="s">
        <v>14</v>
      </c>
      <c r="G12" s="32" t="s">
        <v>26</v>
      </c>
      <c r="H12" s="32" t="s">
        <v>21</v>
      </c>
      <c r="I12" s="38" t="s">
        <v>23</v>
      </c>
      <c r="J12" s="38"/>
      <c r="K12" s="38"/>
      <c r="L12" s="29" t="s">
        <v>22</v>
      </c>
    </row>
    <row r="13" spans="2:12" s="5" customFormat="1" ht="40.5" customHeight="1" x14ac:dyDescent="0.25">
      <c r="B13" s="36"/>
      <c r="C13" s="21" t="s">
        <v>8</v>
      </c>
      <c r="D13" s="21" t="s">
        <v>7</v>
      </c>
      <c r="E13" s="33"/>
      <c r="F13" s="33"/>
      <c r="G13" s="33"/>
      <c r="H13" s="33"/>
      <c r="I13" s="21" t="s">
        <v>15</v>
      </c>
      <c r="J13" s="21" t="s">
        <v>16</v>
      </c>
      <c r="K13" s="22" t="s">
        <v>17</v>
      </c>
      <c r="L13" s="30"/>
    </row>
    <row r="14" spans="2:12" ht="20.100000000000001" customHeight="1" x14ac:dyDescent="0.25">
      <c r="B14" s="6" t="s">
        <v>3</v>
      </c>
      <c r="C14" s="8">
        <v>49074294</v>
      </c>
      <c r="D14" s="8">
        <v>79074294</v>
      </c>
      <c r="E14" s="19">
        <f>+D14*70/100</f>
        <v>55352005.799999997</v>
      </c>
      <c r="F14" s="19">
        <v>27559120</v>
      </c>
      <c r="G14" s="8">
        <v>9301369</v>
      </c>
      <c r="H14" s="8"/>
      <c r="I14" s="13">
        <f>IF(ISERROR(+#REF!/E14)=TRUE,0,++#REF!/E14)</f>
        <v>0</v>
      </c>
      <c r="J14" s="13">
        <f>IF(ISERROR(+G14/E14)=TRUE,0,++G14/E14)</f>
        <v>0.16804032420447537</v>
      </c>
      <c r="K14" s="13">
        <f>IF(ISERROR(+H14/E14)=TRUE,0,++H14/E14)</f>
        <v>0</v>
      </c>
      <c r="L14" s="16">
        <f>+D14-G14</f>
        <v>69772925</v>
      </c>
    </row>
    <row r="15" spans="2:12" ht="20.100000000000001" customHeight="1" x14ac:dyDescent="0.25">
      <c r="B15" s="7" t="s">
        <v>4</v>
      </c>
      <c r="C15" s="9">
        <v>0</v>
      </c>
      <c r="D15" s="9">
        <v>3198000</v>
      </c>
      <c r="E15" s="20">
        <f t="shared" ref="E15:E17" si="0">+D15*70/100</f>
        <v>2238600</v>
      </c>
      <c r="F15" s="23">
        <v>302209</v>
      </c>
      <c r="G15" s="9">
        <v>195740</v>
      </c>
      <c r="H15" s="9"/>
      <c r="I15" s="14">
        <f>IF(ISERROR(+#REF!/E15)=TRUE,0,++#REF!/E15)</f>
        <v>0</v>
      </c>
      <c r="J15" s="14">
        <f>IF(ISERROR(+G15/E15)=TRUE,0,++G15/E15)</f>
        <v>8.7438577682480118E-2</v>
      </c>
      <c r="K15" s="14">
        <f>IF(ISERROR(+H15/E15)=TRUE,0,++H15/E15)</f>
        <v>0</v>
      </c>
      <c r="L15" s="17">
        <f>+D15-G15</f>
        <v>3002260</v>
      </c>
    </row>
    <row r="16" spans="2:12" ht="20.100000000000001" customHeight="1" x14ac:dyDescent="0.25">
      <c r="B16" s="7" t="s">
        <v>5</v>
      </c>
      <c r="C16" s="9">
        <v>136107</v>
      </c>
      <c r="D16" s="9">
        <v>836107</v>
      </c>
      <c r="E16" s="20">
        <f t="shared" si="0"/>
        <v>585274.9</v>
      </c>
      <c r="F16" s="23">
        <v>520169</v>
      </c>
      <c r="G16" s="9">
        <v>165332</v>
      </c>
      <c r="H16" s="9"/>
      <c r="I16" s="14">
        <f>IF(ISERROR(+#REF!/E16)=TRUE,0,++#REF!/E16)</f>
        <v>0</v>
      </c>
      <c r="J16" s="14">
        <f>IF(ISERROR(+G16/E16)=TRUE,0,++G16/E16)</f>
        <v>0.28248605911512692</v>
      </c>
      <c r="K16" s="14">
        <f>IF(ISERROR(+H16/E16)=TRUE,0,++H16/E16)</f>
        <v>0</v>
      </c>
      <c r="L16" s="17">
        <f>+D16-G16</f>
        <v>670775</v>
      </c>
    </row>
    <row r="17" spans="2:12" ht="20.100000000000001" customHeight="1" x14ac:dyDescent="0.25">
      <c r="B17" s="7" t="s">
        <v>6</v>
      </c>
      <c r="C17" s="9">
        <v>100000</v>
      </c>
      <c r="D17" s="9">
        <v>2665822</v>
      </c>
      <c r="E17" s="20">
        <f t="shared" si="0"/>
        <v>1866075.4</v>
      </c>
      <c r="F17" s="23">
        <v>80952</v>
      </c>
      <c r="G17" s="9">
        <v>25862</v>
      </c>
      <c r="H17" s="9"/>
      <c r="I17" s="14">
        <f>IF(ISERROR(+#REF!/E17)=TRUE,0,++#REF!/E17)</f>
        <v>0</v>
      </c>
      <c r="J17" s="14">
        <f>IF(ISERROR(+G17/E17)=TRUE,0,++G17/E17)</f>
        <v>1.3859032705752405E-2</v>
      </c>
      <c r="K17" s="14">
        <f>IF(ISERROR(+H17/E17)=TRUE,0,++H17/E17)</f>
        <v>0</v>
      </c>
      <c r="L17" s="17">
        <f>+D17-G17</f>
        <v>2639960</v>
      </c>
    </row>
    <row r="18" spans="2:12" ht="23.25" customHeight="1" x14ac:dyDescent="0.25">
      <c r="B18" s="11" t="s">
        <v>9</v>
      </c>
      <c r="C18" s="11">
        <f t="shared" ref="C18:H18" si="1">SUM(C14:C17)</f>
        <v>49310401</v>
      </c>
      <c r="D18" s="11">
        <f t="shared" si="1"/>
        <v>85774223</v>
      </c>
      <c r="E18" s="11">
        <f t="shared" si="1"/>
        <v>60041956.099999994</v>
      </c>
      <c r="F18" s="11">
        <f t="shared" si="1"/>
        <v>28462450</v>
      </c>
      <c r="G18" s="11">
        <f t="shared" si="1"/>
        <v>9688303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0.16135888350912672</v>
      </c>
      <c r="K18" s="15">
        <f>IF(ISERROR(+H18/E18)=TRUE,0,++H18/E18)</f>
        <v>0</v>
      </c>
      <c r="L18" s="18">
        <f>SUM(L14:L17)</f>
        <v>76085920</v>
      </c>
    </row>
    <row r="20" spans="2:12" x14ac:dyDescent="0.2">
      <c r="B20" s="12" t="s">
        <v>24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12</v>
      </c>
    </row>
    <row r="9" spans="2:12" x14ac:dyDescent="0.2">
      <c r="B9" s="3" t="s">
        <v>2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1</v>
      </c>
      <c r="C12" s="34" t="s">
        <v>0</v>
      </c>
      <c r="D12" s="34"/>
      <c r="E12" s="32" t="s">
        <v>13</v>
      </c>
      <c r="F12" s="32" t="s">
        <v>14</v>
      </c>
      <c r="G12" s="32" t="s">
        <v>26</v>
      </c>
      <c r="H12" s="32" t="s">
        <v>21</v>
      </c>
      <c r="I12" s="38" t="s">
        <v>23</v>
      </c>
      <c r="J12" s="38"/>
      <c r="K12" s="38"/>
      <c r="L12" s="29" t="s">
        <v>22</v>
      </c>
    </row>
    <row r="13" spans="2:12" s="5" customFormat="1" ht="40.5" customHeight="1" x14ac:dyDescent="0.25">
      <c r="B13" s="36"/>
      <c r="C13" s="21" t="s">
        <v>8</v>
      </c>
      <c r="D13" s="21" t="s">
        <v>7</v>
      </c>
      <c r="E13" s="33"/>
      <c r="F13" s="33"/>
      <c r="G13" s="33"/>
      <c r="H13" s="33"/>
      <c r="I13" s="21" t="s">
        <v>15</v>
      </c>
      <c r="J13" s="21" t="s">
        <v>16</v>
      </c>
      <c r="K13" s="22" t="s">
        <v>17</v>
      </c>
      <c r="L13" s="30"/>
    </row>
    <row r="14" spans="2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+D14*70/100</f>
        <v>1087716.7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1553881</v>
      </c>
    </row>
    <row r="15" spans="2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+D15*70/100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24" t="s">
        <v>5</v>
      </c>
      <c r="C16" s="28">
        <v>0</v>
      </c>
      <c r="D16" s="28">
        <v>5462652</v>
      </c>
      <c r="E16" s="23">
        <f t="shared" si="0"/>
        <v>3823856.4</v>
      </c>
      <c r="F16" s="23">
        <v>3180613</v>
      </c>
      <c r="G16" s="9">
        <v>680719</v>
      </c>
      <c r="H16" s="9"/>
      <c r="I16" s="14">
        <f>IF(ISERROR(+#REF!/E16)=TRUE,0,++#REF!/E16)</f>
        <v>0</v>
      </c>
      <c r="J16" s="14">
        <f>IF(ISERROR(+G16/E16)=TRUE,0,++G16/E16)</f>
        <v>0.17801897581718812</v>
      </c>
      <c r="K16" s="14">
        <f>IF(ISERROR(+H16/E16)=TRUE,0,++H16/E16)</f>
        <v>0</v>
      </c>
      <c r="L16" s="17">
        <f>+D16-G16</f>
        <v>4781933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0</v>
      </c>
      <c r="D18" s="11">
        <f t="shared" si="1"/>
        <v>7016533</v>
      </c>
      <c r="E18" s="11">
        <f t="shared" si="1"/>
        <v>4911573.0999999996</v>
      </c>
      <c r="F18" s="11">
        <f t="shared" si="1"/>
        <v>3180613</v>
      </c>
      <c r="G18" s="11">
        <f t="shared" si="1"/>
        <v>680719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0.13859490353508128</v>
      </c>
      <c r="K18" s="15">
        <f>IF(ISERROR(+H18/E18)=TRUE,0,++H18/E18)</f>
        <v>0</v>
      </c>
      <c r="L18" s="18">
        <f>SUM(L14:L17)</f>
        <v>6335814</v>
      </c>
    </row>
    <row r="20" spans="2:12" x14ac:dyDescent="0.2">
      <c r="B20" s="12" t="s">
        <v>24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18</v>
      </c>
    </row>
    <row r="9" spans="2:12" x14ac:dyDescent="0.2">
      <c r="B9" s="3" t="s">
        <v>2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1</v>
      </c>
      <c r="C12" s="34" t="s">
        <v>0</v>
      </c>
      <c r="D12" s="34"/>
      <c r="E12" s="32" t="s">
        <v>13</v>
      </c>
      <c r="F12" s="32" t="s">
        <v>14</v>
      </c>
      <c r="G12" s="32" t="s">
        <v>26</v>
      </c>
      <c r="H12" s="32" t="s">
        <v>21</v>
      </c>
      <c r="I12" s="38" t="s">
        <v>23</v>
      </c>
      <c r="J12" s="38"/>
      <c r="K12" s="38"/>
      <c r="L12" s="29" t="s">
        <v>22</v>
      </c>
    </row>
    <row r="13" spans="2:12" s="5" customFormat="1" ht="40.5" customHeight="1" x14ac:dyDescent="0.25">
      <c r="B13" s="36"/>
      <c r="C13" s="21" t="s">
        <v>8</v>
      </c>
      <c r="D13" s="21" t="s">
        <v>7</v>
      </c>
      <c r="E13" s="33"/>
      <c r="F13" s="33"/>
      <c r="G13" s="33"/>
      <c r="H13" s="33"/>
      <c r="I13" s="21" t="s">
        <v>15</v>
      </c>
      <c r="J13" s="21" t="s">
        <v>16</v>
      </c>
      <c r="K13" s="22" t="s">
        <v>17</v>
      </c>
      <c r="L13" s="30"/>
    </row>
    <row r="14" spans="2:12" ht="20.100000000000001" customHeight="1" x14ac:dyDescent="0.25">
      <c r="B14" s="6" t="s">
        <v>3</v>
      </c>
      <c r="C14" s="8">
        <v>0</v>
      </c>
      <c r="D14" s="8">
        <v>13952476</v>
      </c>
      <c r="E14" s="19">
        <f>+D14*70/100</f>
        <v>9766733.1999999993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13952476</v>
      </c>
    </row>
    <row r="15" spans="2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+D15*70/100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7" t="s">
        <v>5</v>
      </c>
      <c r="C16" s="9"/>
      <c r="D16" s="9">
        <v>30910551</v>
      </c>
      <c r="E16" s="20">
        <f t="shared" si="0"/>
        <v>21637385.699999999</v>
      </c>
      <c r="F16" s="20">
        <v>6531837</v>
      </c>
      <c r="G16" s="9">
        <v>2020219</v>
      </c>
      <c r="H16" s="9"/>
      <c r="I16" s="14">
        <f>IF(ISERROR(+#REF!/E16)=TRUE,0,++#REF!/E16)</f>
        <v>0</v>
      </c>
      <c r="J16" s="14">
        <f>IF(ISERROR(+G16/E16)=TRUE,0,++G16/E16)</f>
        <v>9.3367055891599701E-2</v>
      </c>
      <c r="K16" s="14">
        <f>IF(ISERROR(+H16/E16)=TRUE,0,++H16/E16)</f>
        <v>0</v>
      </c>
      <c r="L16" s="17">
        <f>+D16-G16</f>
        <v>28890332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0</v>
      </c>
      <c r="D18" s="11">
        <f t="shared" si="1"/>
        <v>44863027</v>
      </c>
      <c r="E18" s="11">
        <f t="shared" si="1"/>
        <v>31404118.899999999</v>
      </c>
      <c r="F18" s="11">
        <f t="shared" si="1"/>
        <v>6531837</v>
      </c>
      <c r="G18" s="11">
        <f t="shared" si="1"/>
        <v>2020219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6.4329746248668038E-2</v>
      </c>
      <c r="K18" s="15">
        <f>IF(ISERROR(+H18/E18)=TRUE,0,++H18/E18)</f>
        <v>0</v>
      </c>
      <c r="L18" s="18">
        <f>SUM(L14:L17)</f>
        <v>42842808</v>
      </c>
    </row>
    <row r="20" spans="2:12" x14ac:dyDescent="0.2">
      <c r="B20" s="12" t="s">
        <v>24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20</v>
      </c>
    </row>
    <row r="9" spans="2:12" x14ac:dyDescent="0.2">
      <c r="B9" s="3" t="s">
        <v>2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1</v>
      </c>
      <c r="C12" s="34" t="s">
        <v>0</v>
      </c>
      <c r="D12" s="34"/>
      <c r="E12" s="32" t="s">
        <v>13</v>
      </c>
      <c r="F12" s="32" t="s">
        <v>14</v>
      </c>
      <c r="G12" s="32" t="s">
        <v>26</v>
      </c>
      <c r="H12" s="32" t="s">
        <v>21</v>
      </c>
      <c r="I12" s="38" t="s">
        <v>23</v>
      </c>
      <c r="J12" s="38"/>
      <c r="K12" s="38"/>
      <c r="L12" s="29" t="s">
        <v>22</v>
      </c>
    </row>
    <row r="13" spans="2:12" s="5" customFormat="1" ht="40.5" customHeight="1" x14ac:dyDescent="0.25">
      <c r="B13" s="36"/>
      <c r="C13" s="21" t="s">
        <v>8</v>
      </c>
      <c r="D13" s="21" t="s">
        <v>7</v>
      </c>
      <c r="E13" s="33"/>
      <c r="F13" s="33"/>
      <c r="G13" s="33"/>
      <c r="H13" s="33"/>
      <c r="I13" s="21" t="s">
        <v>15</v>
      </c>
      <c r="J13" s="21" t="s">
        <v>16</v>
      </c>
      <c r="K13" s="22" t="s">
        <v>17</v>
      </c>
      <c r="L13" s="30"/>
    </row>
    <row r="14" spans="2:12" ht="20.100000000000001" customHeight="1" x14ac:dyDescent="0.25">
      <c r="B14" s="25" t="s">
        <v>3</v>
      </c>
      <c r="C14" s="26">
        <v>500000000</v>
      </c>
      <c r="D14" s="26">
        <v>500000000</v>
      </c>
      <c r="E14" s="27">
        <f>+D14*70/100</f>
        <v>350000000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500000000</v>
      </c>
    </row>
    <row r="15" spans="2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+D15*70/100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24" t="s">
        <v>5</v>
      </c>
      <c r="C16" s="28">
        <v>0</v>
      </c>
      <c r="D16" s="28">
        <v>0</v>
      </c>
      <c r="E16" s="23">
        <f t="shared" si="0"/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500000000</v>
      </c>
      <c r="D18" s="11">
        <f t="shared" si="1"/>
        <v>500000000</v>
      </c>
      <c r="E18" s="11">
        <f t="shared" si="1"/>
        <v>350000000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500000000</v>
      </c>
    </row>
    <row r="20" spans="2:12" x14ac:dyDescent="0.2">
      <c r="B20" s="12" t="s">
        <v>24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2015-04-21T20:35:54Z</dcterms:modified>
</cp:coreProperties>
</file>