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r:id="rId5"/>
  </sheets>
  <definedNames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E17" i="4" l="1"/>
  <c r="E16" i="4"/>
  <c r="E15" i="4"/>
  <c r="E17" i="6"/>
  <c r="E16" i="6"/>
  <c r="E15" i="6"/>
  <c r="E17" i="5"/>
  <c r="E16" i="5"/>
  <c r="E15" i="5"/>
  <c r="E17" i="7"/>
  <c r="E16" i="7"/>
  <c r="E15" i="7"/>
  <c r="E17" i="1"/>
  <c r="E16" i="1"/>
  <c r="E15" i="1"/>
  <c r="E14" i="4"/>
  <c r="E14" i="6"/>
  <c r="E14" i="5"/>
  <c r="E14" i="7"/>
  <c r="E14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<sst xmlns="http://schemas.openxmlformats.org/spreadsheetml/2006/main" count="110" uniqueCount="27">
  <si>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</si>
  <si>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</si>
  <si>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</si>
  <si>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</si>
  <si>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</si>
  <si>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</si>
  <si>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</si>
  <si>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</si>
  <si>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</si>
  <si>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</si>
  <si>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</si>
  <si>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</si>
  <si>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</si>
  <si>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</si>
  <si>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</si>
  <si>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</si>
  <si>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</si>
  <si>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</si>
  <si>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</si>
  <si>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</si>
  <si>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</si>
  <si>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</si>
  <si>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</si>
  <si>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</si>
  <si>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DEVENGADO
I TRIMESTRE
(4)</t>
  </si>
  <si>
    <t>EJECUCION PRESUPUESTAL MENSUALIZADA DE GASTOS 
MINISTERIO DE SALUD 2015
AL MES DE MAYO</t>
  </si>
  <si>
    <t>Fuente: Consulta Amigable y Base de Datos al 10 de Junio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</si>
</sst>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10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19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2633508537</v>
      </c>
      <c r="D14" s="8">
        <v>1971473659</v>
      </c>
      <c r="E14" s="19">
        <f>+D14*85/100</f>
        <v>1675752610.1500001</v>
      </c>
      <c r="F14" s="19">
        <v>910971852.44999957</v>
      </c>
      <c r="G14" s="8">
        <v>368723822.81000018</v>
      </c>
      <c r="H14" s="8"/>
      <c r="I14" s="13">
        <f>IF(ISERROR(+#REF!/E14)=TRUE,0,++#REF!/E14)</f>
        <v>0</v>
      </c>
      <c r="J14" s="13">
        <f>IF(ISERROR(+G14/E14)=TRUE,0,++G14/E14)</f>
        <v>0.2200347596516618</v>
      </c>
      <c r="K14" s="13">
        <f>IF(ISERROR(+H14/E14)=TRUE,0,++H14/E14)</f>
        <v>0</v>
      </c>
      <c r="L14" s="16">
        <f>+D14-G14</f>
        <v>1602749836.1899998</v>
      </c>
    </row>
    <row r="15" spans="2:12" ht="20.100000000000001" customHeight="1" x14ac:dyDescent="0.25">
      <c r="B15" s="7" t="s">
        <v>4</v>
      </c>
      <c r="C15" s="9">
        <v>0</v>
      </c>
      <c r="D15" s="9">
        <v>54591166</v>
      </c>
      <c r="E15" s="20">
        <f t="shared" ref="E15:E17" si="0">+D15*85/100</f>
        <v>46402491.100000001</v>
      </c>
      <c r="F15" s="20">
        <v>18038261.159999985</v>
      </c>
      <c r="G15" s="9">
        <v>15635214.039999999</v>
      </c>
      <c r="H15" s="9"/>
      <c r="I15" s="14">
        <f>IF(ISERROR(+#REF!/E15)=TRUE,0,++#REF!/E15)</f>
        <v>0</v>
      </c>
      <c r="J15" s="14">
        <f>IF(ISERROR(+G15/E15)=TRUE,0,++G15/E15)</f>
        <v>0.33694772994633471</v>
      </c>
      <c r="K15" s="14">
        <f>IF(ISERROR(+H15/E15)=TRUE,0,++H15/E15)</f>
        <v>0</v>
      </c>
      <c r="L15" s="17">
        <f>+D15-G15</f>
        <v>38955951.960000001</v>
      </c>
    </row>
    <row r="16" spans="2:12" ht="20.100000000000001" customHeight="1" x14ac:dyDescent="0.25">
      <c r="B16" s="7" t="s">
        <v>5</v>
      </c>
      <c r="C16" s="9">
        <v>102765988</v>
      </c>
      <c r="D16" s="9">
        <v>116586796</v>
      </c>
      <c r="E16" s="20">
        <f t="shared" si="0"/>
        <v>99098776.599999994</v>
      </c>
      <c r="F16" s="23">
        <v>53236264.229999997</v>
      </c>
      <c r="G16" s="9">
        <v>33195455.75</v>
      </c>
      <c r="H16" s="9"/>
      <c r="I16" s="14">
        <f>IF(ISERROR(+#REF!/E16)=TRUE,0,++#REF!/E16)</f>
        <v>0</v>
      </c>
      <c r="J16" s="14">
        <f>IF(ISERROR(+G16/E16)=TRUE,0,++G16/E16)</f>
        <v>0.3349734163115794</v>
      </c>
      <c r="K16" s="14">
        <f>IF(ISERROR(+H16/E16)=TRUE,0,++H16/E16)</f>
        <v>0</v>
      </c>
      <c r="L16" s="17">
        <f>+D16-G16</f>
        <v>83391340.25</v>
      </c>
    </row>
    <row r="17" spans="2:12" ht="20.100000000000001" customHeight="1" x14ac:dyDescent="0.25">
      <c r="B17" s="7" t="s">
        <v>6</v>
      </c>
      <c r="C17" s="9">
        <v>436800000</v>
      </c>
      <c r="D17" s="9">
        <v>436800000</v>
      </c>
      <c r="E17" s="20">
        <f t="shared" si="0"/>
        <v>371280000</v>
      </c>
      <c r="F17" s="23">
        <v>274447460.68000019</v>
      </c>
      <c r="G17" s="9">
        <v>231341282.93000019</v>
      </c>
      <c r="H17" s="9"/>
      <c r="I17" s="14">
        <f>IF(ISERROR(+#REF!/E17)=TRUE,0,++#REF!/E17)</f>
        <v>0</v>
      </c>
      <c r="J17" s="14">
        <f>IF(ISERROR(+G17/E17)=TRUE,0,++G17/E17)</f>
        <v>0.62309115204158638</v>
      </c>
      <c r="K17" s="14">
        <f>IF(ISERROR(+H17/E17)=TRUE,0,++H17/E17)</f>
        <v>0</v>
      </c>
      <c r="L17" s="17">
        <f>+D17-G17</f>
        <v>205458717.06999981</v>
      </c>
    </row>
    <row r="18" spans="2:12" ht="23.25" customHeight="1" x14ac:dyDescent="0.25">
      <c r="B18" s="11" t="s">
        <v>9</v>
      </c>
      <c r="C18" s="11">
        <f t="shared" ref="C18:H18" si="1">SUM(C14:C17)</f>
        <v>3173074525</v>
      </c>
      <c r="D18" s="11">
        <f t="shared" si="1"/>
        <v>2579451621</v>
      </c>
      <c r="E18" s="11">
        <f t="shared" si="1"/>
        <v>2192533877.8499999</v>
      </c>
      <c r="F18" s="11">
        <f t="shared" si="1"/>
        <v>1256693838.5199997</v>
      </c>
      <c r="G18" s="11">
        <f t="shared" si="1"/>
        <v>648895775.53000045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0.29595701215176118</v>
      </c>
      <c r="K18" s="15">
        <f>IF(ISERROR(+H18/E18)=TRUE,0,++H18/E18)</f>
        <v>0</v>
      </c>
      <c r="L18" s="18">
        <f>SUM(L14:L17)</f>
        <v>1930555845.4699998</v>
      </c>
    </row>
    <row r="19" spans="2:12" ht="9" customHeight="1" x14ac:dyDescent="0.25"/>
    <row r="20" spans="2:12" x14ac:dyDescent="0.2">
      <c r="B20" s="12" t="s">
        <v>26</v>
      </c>
    </row>
  </sheetData>
  <mergeCells count="10"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11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49074294</v>
      </c>
      <c r="D14" s="8">
        <v>79074294</v>
      </c>
      <c r="E14" s="19">
        <f>+D14*85/100</f>
        <v>67213149.900000006</v>
      </c>
      <c r="F14" s="19">
        <v>36313666.620000005</v>
      </c>
      <c r="G14" s="8">
        <v>21950491.610000011</v>
      </c>
      <c r="H14" s="8"/>
      <c r="I14" s="13">
        <f>IF(ISERROR(+#REF!/E14)=TRUE,0,++#REF!/E14)</f>
        <v>0</v>
      </c>
      <c r="J14" s="13">
        <f>IF(ISERROR(+G14/E14)=TRUE,0,++G14/E14)</f>
        <v>0.32658031415962563</v>
      </c>
      <c r="K14" s="13">
        <f>IF(ISERROR(+H14/E14)=TRUE,0,++H14/E14)</f>
        <v>0</v>
      </c>
      <c r="L14" s="16">
        <f>+D14-G14</f>
        <v>57123802.389999986</v>
      </c>
    </row>
    <row r="15" spans="2:12" ht="20.100000000000001" customHeight="1" x14ac:dyDescent="0.25">
      <c r="B15" s="7" t="s">
        <v>4</v>
      </c>
      <c r="C15" s="9">
        <v>0</v>
      </c>
      <c r="D15" s="9">
        <v>3198000</v>
      </c>
      <c r="E15" s="20">
        <f t="shared" ref="E15:E17" si="0">+D15*85/100</f>
        <v>2718300</v>
      </c>
      <c r="F15" s="23">
        <v>1554076.2799999998</v>
      </c>
      <c r="G15" s="9">
        <v>1369220.38</v>
      </c>
      <c r="H15" s="9"/>
      <c r="I15" s="14">
        <f>IF(ISERROR(+#REF!/E15)=TRUE,0,++#REF!/E15)</f>
        <v>0</v>
      </c>
      <c r="J15" s="14">
        <f>IF(ISERROR(+G15/E15)=TRUE,0,++G15/E15)</f>
        <v>0.50370466100136113</v>
      </c>
      <c r="K15" s="14">
        <f>IF(ISERROR(+H15/E15)=TRUE,0,++H15/E15)</f>
        <v>0</v>
      </c>
      <c r="L15" s="17">
        <f>+D15-G15</f>
        <v>1828779.62</v>
      </c>
    </row>
    <row r="16" spans="2:12" ht="20.100000000000001" customHeight="1" x14ac:dyDescent="0.25">
      <c r="B16" s="7" t="s">
        <v>5</v>
      </c>
      <c r="C16" s="9">
        <v>136107</v>
      </c>
      <c r="D16" s="9">
        <v>836107</v>
      </c>
      <c r="E16" s="20">
        <f t="shared" si="0"/>
        <v>710690.95</v>
      </c>
      <c r="F16" s="23">
        <v>607324.19000000006</v>
      </c>
      <c r="G16" s="9">
        <v>347866.72000000003</v>
      </c>
      <c r="H16" s="9"/>
      <c r="I16" s="14">
        <f>IF(ISERROR(+#REF!/E16)=TRUE,0,++#REF!/E16)</f>
        <v>0</v>
      </c>
      <c r="J16" s="14">
        <f>IF(ISERROR(+G16/E16)=TRUE,0,++G16/E16)</f>
        <v>0.48947678312211523</v>
      </c>
      <c r="K16" s="14">
        <f>IF(ISERROR(+H16/E16)=TRUE,0,++H16/E16)</f>
        <v>0</v>
      </c>
      <c r="L16" s="17">
        <f>+D16-G16</f>
        <v>488240.27999999997</v>
      </c>
    </row>
    <row r="17" spans="2:12" ht="20.100000000000001" customHeight="1" x14ac:dyDescent="0.25">
      <c r="B17" s="7" t="s">
        <v>6</v>
      </c>
      <c r="C17" s="9">
        <v>100000</v>
      </c>
      <c r="D17" s="9">
        <v>2665822</v>
      </c>
      <c r="E17" s="20">
        <f t="shared" si="0"/>
        <v>2265948.7000000002</v>
      </c>
      <c r="F17" s="23">
        <v>241810.99</v>
      </c>
      <c r="G17" s="9">
        <v>174696.17</v>
      </c>
      <c r="H17" s="9"/>
      <c r="I17" s="14">
        <f>IF(ISERROR(+#REF!/E17)=TRUE,0,++#REF!/E17)</f>
        <v>0</v>
      </c>
      <c r="J17" s="14">
        <f>IF(ISERROR(+G17/E17)=TRUE,0,++G17/E17)</f>
        <v>7.7096259946220311E-2</v>
      </c>
      <c r="K17" s="14">
        <f>IF(ISERROR(+H17/E17)=TRUE,0,++H17/E17)</f>
        <v>0</v>
      </c>
      <c r="L17" s="17">
        <f>+D17-G17</f>
        <v>2491125.83</v>
      </c>
    </row>
    <row r="18" spans="2:12" ht="23.25" customHeight="1" x14ac:dyDescent="0.25">
      <c r="B18" s="11" t="s">
        <v>9</v>
      </c>
      <c r="C18" s="11">
        <f t="shared" ref="C18:H18" si="1">SUM(C14:C17)</f>
        <v>49310401</v>
      </c>
      <c r="D18" s="11">
        <f t="shared" si="1"/>
        <v>85774223</v>
      </c>
      <c r="E18" s="11">
        <f t="shared" si="1"/>
        <v>72908089.550000012</v>
      </c>
      <c r="F18" s="11">
        <f t="shared" si="1"/>
        <v>38716878.080000006</v>
      </c>
      <c r="G18" s="11">
        <f t="shared" si="1"/>
        <v>23842274.88000001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0.32701823662035601</v>
      </c>
      <c r="K18" s="15">
        <f>IF(ISERROR(+H18/E18)=TRUE,0,++H18/E18)</f>
        <v>0</v>
      </c>
      <c r="L18" s="18">
        <f>SUM(L14:L17)</f>
        <v>61931948.119999982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12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+D14*85/100</f>
        <v>1320798.8500000001</v>
      </c>
      <c r="F14" s="27">
        <v>179900</v>
      </c>
      <c r="G14" s="8">
        <v>179900</v>
      </c>
      <c r="H14" s="8"/>
      <c r="I14" s="13">
        <f>IF(ISERROR(+#REF!/E14)=TRUE,0,++#REF!/E14)</f>
        <v>0</v>
      </c>
      <c r="J14" s="13">
        <f>IF(ISERROR(+G14/E14)=TRUE,0,++G14/E14)</f>
        <v>0.13620544869493184</v>
      </c>
      <c r="K14" s="13">
        <f>IF(ISERROR(+H14/E14)=TRUE,0,++H14/E14)</f>
        <v>0</v>
      </c>
      <c r="L14" s="16">
        <f>+D14-G14</f>
        <v>1373981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8">
        <v>0</v>
      </c>
      <c r="D16" s="29">
        <v>5525159</v>
      </c>
      <c r="E16" s="23">
        <f t="shared" si="0"/>
        <v>4696385.1500000004</v>
      </c>
      <c r="F16" s="23">
        <v>3950895.72</v>
      </c>
      <c r="G16" s="9">
        <v>2598882.59</v>
      </c>
      <c r="H16" s="9"/>
      <c r="I16" s="14">
        <f>IF(ISERROR(+#REF!/E16)=TRUE,0,++#REF!/E16)</f>
        <v>0</v>
      </c>
      <c r="J16" s="14">
        <f>IF(ISERROR(+G16/E16)=TRUE,0,++G16/E16)</f>
        <v>0.5533793560351411</v>
      </c>
      <c r="K16" s="14">
        <f>IF(ISERROR(+H16/E16)=TRUE,0,++H16/E16)</f>
        <v>0</v>
      </c>
      <c r="L16" s="17">
        <f>+D16-G16</f>
        <v>2926276.41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0</v>
      </c>
      <c r="D18" s="11">
        <f t="shared" si="1"/>
        <v>7079040</v>
      </c>
      <c r="E18" s="11">
        <f t="shared" si="1"/>
        <v>6017184</v>
      </c>
      <c r="F18" s="11">
        <f t="shared" si="1"/>
        <v>4130795.72</v>
      </c>
      <c r="G18" s="11">
        <f t="shared" si="1"/>
        <v>2778782.59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0.46180781408712113</v>
      </c>
      <c r="K18" s="15">
        <f>IF(ISERROR(+H18/E18)=TRUE,0,++H18/E18)</f>
        <v>0</v>
      </c>
      <c r="L18" s="18">
        <f>SUM(L14:L17)</f>
        <v>4300257.41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18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0</v>
      </c>
      <c r="D14" s="8">
        <v>13952476</v>
      </c>
      <c r="E14" s="19">
        <f>+D14*85/100</f>
        <v>11859604.6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13952476</v>
      </c>
    </row>
    <row r="15" spans="2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7" t="s">
        <v>5</v>
      </c>
      <c r="C16" s="7">
        <v>28656068</v>
      </c>
      <c r="D16" s="7">
        <v>30910911</v>
      </c>
      <c r="E16" s="20">
        <f t="shared" si="0"/>
        <v>26274274.350000001</v>
      </c>
      <c r="F16" s="20">
        <v>13535438.880000001</v>
      </c>
      <c r="G16" s="9">
        <v>5243235.8999999985</v>
      </c>
      <c r="H16" s="9"/>
      <c r="I16" s="14">
        <f>IF(ISERROR(+#REF!/E16)=TRUE,0,++#REF!/E16)</f>
        <v>0</v>
      </c>
      <c r="J16" s="14">
        <f>IF(ISERROR(+G16/E16)=TRUE,0,++G16/E16)</f>
        <v>0.19955778150729397</v>
      </c>
      <c r="K16" s="14">
        <f>IF(ISERROR(+H16/E16)=TRUE,0,++H16/E16)</f>
        <v>0</v>
      </c>
      <c r="L16" s="17">
        <f>+D16-G16</f>
        <v>25667675.100000001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28656068</v>
      </c>
      <c r="D18" s="11">
        <f t="shared" si="1"/>
        <v>44863387</v>
      </c>
      <c r="E18" s="11">
        <f t="shared" si="1"/>
        <v>38133878.950000003</v>
      </c>
      <c r="F18" s="11">
        <f t="shared" si="1"/>
        <v>13535438.880000001</v>
      </c>
      <c r="G18" s="11">
        <f t="shared" si="1"/>
        <v>5243235.8999999985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0.13749547762698811</v>
      </c>
      <c r="K18" s="15">
        <f>IF(ISERROR(+H18/E18)=TRUE,0,++H18/E18)</f>
        <v>0</v>
      </c>
      <c r="L18" s="18">
        <f>SUM(L14:L17)</f>
        <v>39620151.100000001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20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25" t="s">
        <v>3</v>
      </c>
      <c r="C14" s="26">
        <v>500000000</v>
      </c>
      <c r="D14" s="26">
        <v>207235568</v>
      </c>
      <c r="E14" s="27">
        <f>+D14*85/100</f>
        <v>176150232.80000001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207235568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8">
        <v>0</v>
      </c>
      <c r="D16" s="28">
        <v>0</v>
      </c>
      <c r="E16" s="23">
        <f t="shared" si="0"/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500000000</v>
      </c>
      <c r="D18" s="11">
        <f t="shared" si="1"/>
        <v>207235568</v>
      </c>
      <c r="E18" s="11">
        <f t="shared" si="1"/>
        <v>176150232.80000001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207235568</v>
      </c>
    </row>
    <row r="20" spans="2:12" x14ac:dyDescent="0.2">
      <c r="B20" s="12" t="s">
        <v>26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2015-06-10T22:18:25Z</dcterms:modified>
</cp:coreProperties>
</file>