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7\1.- INFORMACION A COMUNICACIONES\PCA - 2017\6. Junio\"/>
    </mc:Choice>
  </mc:AlternateContent>
  <bookViews>
    <workbookView xWindow="120" yWindow="225" windowWidth="17595" windowHeight="9855"/>
  </bookViews>
  <sheets>
    <sheet name="RO" sheetId="1" r:id="rId1"/>
    <sheet name="RDR" sheetId="8" r:id="rId2"/>
    <sheet name="ROOC" sheetId="9" r:id="rId3"/>
    <sheet name="DYT" sheetId="10" r:id="rId4"/>
  </sheets>
  <definedNames>
    <definedName name="_xlnm._FilterDatabase" localSheetId="3" hidden="1">DYT!$B$12:$L$48</definedName>
    <definedName name="_xlnm._FilterDatabase" localSheetId="1" hidden="1">RDR!$B$12:$L$50</definedName>
    <definedName name="_xlnm._FilterDatabase" localSheetId="0" hidden="1">RO!$B$12:$L$51</definedName>
    <definedName name="_xlnm._FilterDatabase" localSheetId="2" hidden="1">ROOC!$B$12:$L$50</definedName>
    <definedName name="_xlnm.Print_Area" localSheetId="3">DYT!$B$2:$L$51</definedName>
    <definedName name="_xlnm.Print_Area" localSheetId="1">RDR!$B$2:$L$53</definedName>
    <definedName name="_xlnm.Print_Area" localSheetId="0">RO!$B$2:$L$54</definedName>
    <definedName name="_xlnm.Print_Area" localSheetId="2">ROOC!$B$2:$L$53</definedName>
  </definedNames>
  <calcPr calcId="152511"/>
</workbook>
</file>

<file path=xl/calcChain.xml><?xml version="1.0" encoding="utf-8"?>
<calcChain xmlns="http://schemas.openxmlformats.org/spreadsheetml/2006/main">
  <c r="G49" i="10" l="1"/>
  <c r="F49" i="10"/>
  <c r="D49" i="10"/>
  <c r="C49" i="10"/>
  <c r="G51" i="9"/>
  <c r="F51" i="9"/>
  <c r="D51" i="9"/>
  <c r="C51" i="9"/>
  <c r="G51" i="8"/>
  <c r="F51" i="8"/>
  <c r="D51" i="8"/>
  <c r="C51" i="8"/>
  <c r="E48" i="10" l="1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36" i="9"/>
  <c r="E35" i="9"/>
  <c r="E34" i="9"/>
  <c r="E33" i="9"/>
  <c r="E32" i="9"/>
  <c r="E31" i="9"/>
  <c r="E30" i="9"/>
  <c r="E29" i="9"/>
  <c r="E28" i="9"/>
  <c r="E27" i="9"/>
  <c r="E16" i="9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L44" i="10" l="1"/>
  <c r="K44" i="10"/>
  <c r="J44" i="10"/>
  <c r="L43" i="10"/>
  <c r="K43" i="10"/>
  <c r="J43" i="10"/>
  <c r="E14" i="10"/>
  <c r="E14" i="8"/>
  <c r="H49" i="10" l="1"/>
  <c r="G56" i="10"/>
  <c r="F56" i="10"/>
  <c r="D56" i="10"/>
  <c r="C56" i="10"/>
  <c r="L48" i="10"/>
  <c r="J48" i="10"/>
  <c r="L46" i="10"/>
  <c r="K46" i="10"/>
  <c r="L45" i="10"/>
  <c r="J45" i="10"/>
  <c r="L42" i="10"/>
  <c r="K42" i="10"/>
  <c r="L41" i="10"/>
  <c r="J41" i="10"/>
  <c r="L40" i="10"/>
  <c r="K40" i="10"/>
  <c r="L39" i="10"/>
  <c r="J39" i="10"/>
  <c r="L38" i="10"/>
  <c r="K38" i="10"/>
  <c r="L37" i="10"/>
  <c r="J37" i="10"/>
  <c r="L36" i="10"/>
  <c r="K36" i="10"/>
  <c r="L35" i="10"/>
  <c r="J35" i="10"/>
  <c r="L34" i="10"/>
  <c r="K34" i="10"/>
  <c r="L33" i="10"/>
  <c r="J33" i="10"/>
  <c r="L32" i="10"/>
  <c r="K32" i="10"/>
  <c r="L31" i="10"/>
  <c r="J31" i="10"/>
  <c r="L30" i="10"/>
  <c r="K30" i="10"/>
  <c r="L29" i="10"/>
  <c r="K29" i="10"/>
  <c r="J29" i="10"/>
  <c r="L28" i="10"/>
  <c r="K28" i="10"/>
  <c r="L27" i="10"/>
  <c r="J27" i="10"/>
  <c r="L26" i="10"/>
  <c r="K26" i="10"/>
  <c r="L25" i="10"/>
  <c r="J25" i="10"/>
  <c r="L24" i="10"/>
  <c r="K24" i="10"/>
  <c r="L23" i="10"/>
  <c r="J23" i="10"/>
  <c r="L22" i="10"/>
  <c r="K22" i="10"/>
  <c r="L21" i="10"/>
  <c r="J21" i="10"/>
  <c r="L20" i="10"/>
  <c r="J20" i="10"/>
  <c r="K20" i="10"/>
  <c r="L19" i="10"/>
  <c r="J19" i="10"/>
  <c r="L18" i="10"/>
  <c r="K18" i="10"/>
  <c r="L17" i="10"/>
  <c r="J17" i="10"/>
  <c r="L16" i="10"/>
  <c r="K16" i="10"/>
  <c r="L15" i="10"/>
  <c r="J15" i="10"/>
  <c r="L14" i="10"/>
  <c r="K14" i="10"/>
  <c r="H51" i="9"/>
  <c r="G58" i="9"/>
  <c r="F58" i="9"/>
  <c r="D58" i="9"/>
  <c r="C58" i="9"/>
  <c r="L50" i="9"/>
  <c r="E50" i="9"/>
  <c r="K50" i="9" s="1"/>
  <c r="L49" i="9"/>
  <c r="E49" i="9"/>
  <c r="I49" i="9" s="1"/>
  <c r="L48" i="9"/>
  <c r="E48" i="9"/>
  <c r="K48" i="9" s="1"/>
  <c r="L47" i="9"/>
  <c r="E47" i="9"/>
  <c r="J47" i="9" s="1"/>
  <c r="L46" i="9"/>
  <c r="E46" i="9"/>
  <c r="K46" i="9" s="1"/>
  <c r="L45" i="9"/>
  <c r="E45" i="9"/>
  <c r="J45" i="9" s="1"/>
  <c r="L44" i="9"/>
  <c r="E44" i="9"/>
  <c r="K44" i="9" s="1"/>
  <c r="L43" i="9"/>
  <c r="E43" i="9"/>
  <c r="J43" i="9" s="1"/>
  <c r="L42" i="9"/>
  <c r="E42" i="9"/>
  <c r="K42" i="9" s="1"/>
  <c r="L41" i="9"/>
  <c r="E41" i="9"/>
  <c r="J41" i="9" s="1"/>
  <c r="L40" i="9"/>
  <c r="E40" i="9"/>
  <c r="K40" i="9" s="1"/>
  <c r="L39" i="9"/>
  <c r="E39" i="9"/>
  <c r="J39" i="9" s="1"/>
  <c r="L38" i="9"/>
  <c r="E38" i="9"/>
  <c r="K38" i="9" s="1"/>
  <c r="L37" i="9"/>
  <c r="E37" i="9"/>
  <c r="J37" i="9" s="1"/>
  <c r="L36" i="9"/>
  <c r="K36" i="9"/>
  <c r="L35" i="9"/>
  <c r="J35" i="9"/>
  <c r="L34" i="9"/>
  <c r="K34" i="9"/>
  <c r="L33" i="9"/>
  <c r="J33" i="9"/>
  <c r="L32" i="9"/>
  <c r="K32" i="9"/>
  <c r="L31" i="9"/>
  <c r="J31" i="9"/>
  <c r="L30" i="9"/>
  <c r="K30" i="9"/>
  <c r="L29" i="9"/>
  <c r="J29" i="9"/>
  <c r="L28" i="9"/>
  <c r="K28" i="9"/>
  <c r="L27" i="9"/>
  <c r="J27" i="9"/>
  <c r="L26" i="9"/>
  <c r="E26" i="9"/>
  <c r="K26" i="9" s="1"/>
  <c r="L25" i="9"/>
  <c r="E25" i="9"/>
  <c r="J25" i="9" s="1"/>
  <c r="L24" i="9"/>
  <c r="E24" i="9"/>
  <c r="K24" i="9" s="1"/>
  <c r="L23" i="9"/>
  <c r="E23" i="9"/>
  <c r="J23" i="9" s="1"/>
  <c r="L22" i="9"/>
  <c r="E22" i="9"/>
  <c r="K22" i="9" s="1"/>
  <c r="L21" i="9"/>
  <c r="E21" i="9"/>
  <c r="J21" i="9" s="1"/>
  <c r="L20" i="9"/>
  <c r="E20" i="9"/>
  <c r="K20" i="9" s="1"/>
  <c r="L19" i="9"/>
  <c r="E19" i="9"/>
  <c r="J19" i="9" s="1"/>
  <c r="L18" i="9"/>
  <c r="E18" i="9"/>
  <c r="K18" i="9" s="1"/>
  <c r="L17" i="9"/>
  <c r="E17" i="9"/>
  <c r="J17" i="9" s="1"/>
  <c r="L16" i="9"/>
  <c r="K16" i="9"/>
  <c r="L15" i="9"/>
  <c r="E15" i="9"/>
  <c r="J15" i="9" s="1"/>
  <c r="L14" i="9"/>
  <c r="E14" i="9"/>
  <c r="K14" i="9" s="1"/>
  <c r="H51" i="8"/>
  <c r="G58" i="8"/>
  <c r="F58" i="8"/>
  <c r="D58" i="8"/>
  <c r="C58" i="8"/>
  <c r="L50" i="8"/>
  <c r="K50" i="8"/>
  <c r="L49" i="8"/>
  <c r="J49" i="8"/>
  <c r="L48" i="8"/>
  <c r="K48" i="8"/>
  <c r="L47" i="8"/>
  <c r="J47" i="8"/>
  <c r="L46" i="8"/>
  <c r="K46" i="8"/>
  <c r="L45" i="8"/>
  <c r="J45" i="8"/>
  <c r="L44" i="8"/>
  <c r="K44" i="8"/>
  <c r="L43" i="8"/>
  <c r="J43" i="8"/>
  <c r="L42" i="8"/>
  <c r="K42" i="8"/>
  <c r="L41" i="8"/>
  <c r="K41" i="8"/>
  <c r="L40" i="8"/>
  <c r="K40" i="8"/>
  <c r="L39" i="8"/>
  <c r="K39" i="8"/>
  <c r="L38" i="8"/>
  <c r="K38" i="8"/>
  <c r="L37" i="8"/>
  <c r="K37" i="8"/>
  <c r="L36" i="8"/>
  <c r="J36" i="8"/>
  <c r="K36" i="8"/>
  <c r="L35" i="8"/>
  <c r="K35" i="8"/>
  <c r="L34" i="8"/>
  <c r="K34" i="8"/>
  <c r="L33" i="8"/>
  <c r="K33" i="8"/>
  <c r="L32" i="8"/>
  <c r="K32" i="8"/>
  <c r="L31" i="8"/>
  <c r="J31" i="8"/>
  <c r="L30" i="8"/>
  <c r="K30" i="8"/>
  <c r="L29" i="8"/>
  <c r="J29" i="8"/>
  <c r="L28" i="8"/>
  <c r="K28" i="8"/>
  <c r="L27" i="8"/>
  <c r="K27" i="8"/>
  <c r="J27" i="8"/>
  <c r="L26" i="8"/>
  <c r="K26" i="8"/>
  <c r="L25" i="8"/>
  <c r="J25" i="8"/>
  <c r="L24" i="8"/>
  <c r="K24" i="8"/>
  <c r="L23" i="8"/>
  <c r="K23" i="8"/>
  <c r="L22" i="8"/>
  <c r="J22" i="8"/>
  <c r="K22" i="8"/>
  <c r="L21" i="8"/>
  <c r="K21" i="8"/>
  <c r="L20" i="8"/>
  <c r="K20" i="8"/>
  <c r="L19" i="8"/>
  <c r="K19" i="8"/>
  <c r="L18" i="8"/>
  <c r="K18" i="8"/>
  <c r="L17" i="8"/>
  <c r="K17" i="8"/>
  <c r="L16" i="8"/>
  <c r="K16" i="8"/>
  <c r="L15" i="8"/>
  <c r="K15" i="8"/>
  <c r="J15" i="8"/>
  <c r="L14" i="8"/>
  <c r="I14" i="8"/>
  <c r="J34" i="9" l="1"/>
  <c r="J20" i="9"/>
  <c r="J26" i="9"/>
  <c r="J30" i="9"/>
  <c r="J36" i="10"/>
  <c r="K45" i="8"/>
  <c r="J20" i="8"/>
  <c r="J22" i="10"/>
  <c r="J46" i="10"/>
  <c r="J30" i="10"/>
  <c r="K37" i="10"/>
  <c r="J14" i="10"/>
  <c r="K21" i="10"/>
  <c r="J28" i="10"/>
  <c r="J38" i="10"/>
  <c r="K48" i="10"/>
  <c r="J18" i="10"/>
  <c r="J26" i="10"/>
  <c r="J34" i="10"/>
  <c r="J42" i="10"/>
  <c r="J16" i="10"/>
  <c r="J24" i="10"/>
  <c r="J32" i="10"/>
  <c r="J40" i="10"/>
  <c r="K19" i="10"/>
  <c r="K27" i="10"/>
  <c r="K35" i="10"/>
  <c r="K45" i="10"/>
  <c r="L49" i="10"/>
  <c r="K17" i="10"/>
  <c r="K25" i="10"/>
  <c r="K33" i="10"/>
  <c r="K41" i="10"/>
  <c r="K15" i="10"/>
  <c r="K23" i="10"/>
  <c r="K31" i="10"/>
  <c r="K39" i="10"/>
  <c r="I14" i="10"/>
  <c r="E49" i="10"/>
  <c r="E56" i="10" s="1"/>
  <c r="J38" i="9"/>
  <c r="J42" i="9"/>
  <c r="J44" i="9"/>
  <c r="J18" i="9"/>
  <c r="J28" i="9"/>
  <c r="J22" i="9"/>
  <c r="J14" i="9"/>
  <c r="J36" i="9"/>
  <c r="J40" i="9"/>
  <c r="J48" i="9"/>
  <c r="J32" i="9"/>
  <c r="K19" i="9"/>
  <c r="K27" i="9"/>
  <c r="K35" i="9"/>
  <c r="K43" i="9"/>
  <c r="J16" i="9"/>
  <c r="J46" i="9"/>
  <c r="K29" i="9"/>
  <c r="K37" i="9"/>
  <c r="J24" i="9"/>
  <c r="L51" i="9"/>
  <c r="K17" i="9"/>
  <c r="K25" i="9"/>
  <c r="K33" i="9"/>
  <c r="K41" i="9"/>
  <c r="J49" i="9"/>
  <c r="K45" i="9"/>
  <c r="K49" i="9"/>
  <c r="K21" i="9"/>
  <c r="K15" i="9"/>
  <c r="K23" i="9"/>
  <c r="K31" i="9"/>
  <c r="K39" i="9"/>
  <c r="K47" i="9"/>
  <c r="I14" i="9"/>
  <c r="E51" i="9"/>
  <c r="J51" i="9" s="1"/>
  <c r="I50" i="9"/>
  <c r="J50" i="9"/>
  <c r="J14" i="8"/>
  <c r="K31" i="8"/>
  <c r="K29" i="8"/>
  <c r="J21" i="8"/>
  <c r="J30" i="8"/>
  <c r="K43" i="8"/>
  <c r="J37" i="8"/>
  <c r="J46" i="8"/>
  <c r="K49" i="8"/>
  <c r="J38" i="8"/>
  <c r="K47" i="8"/>
  <c r="J18" i="8"/>
  <c r="J34" i="8"/>
  <c r="J41" i="8"/>
  <c r="J16" i="8"/>
  <c r="J23" i="8"/>
  <c r="K25" i="8"/>
  <c r="J32" i="8"/>
  <c r="J39" i="8"/>
  <c r="J48" i="8"/>
  <c r="L51" i="8"/>
  <c r="J19" i="8"/>
  <c r="J28" i="8"/>
  <c r="J35" i="8"/>
  <c r="J44" i="8"/>
  <c r="J17" i="8"/>
  <c r="J26" i="8"/>
  <c r="J33" i="8"/>
  <c r="J42" i="8"/>
  <c r="I49" i="8"/>
  <c r="J24" i="8"/>
  <c r="J40" i="8"/>
  <c r="K14" i="8"/>
  <c r="I50" i="8"/>
  <c r="J50" i="8"/>
  <c r="E51" i="8"/>
  <c r="J51" i="8" s="1"/>
  <c r="K48" i="1"/>
  <c r="K46" i="1"/>
  <c r="K45" i="1"/>
  <c r="K43" i="1"/>
  <c r="K41" i="1"/>
  <c r="J38" i="1"/>
  <c r="K37" i="1"/>
  <c r="J32" i="1"/>
  <c r="K29" i="1"/>
  <c r="K27" i="1"/>
  <c r="K25" i="1"/>
  <c r="K21" i="1"/>
  <c r="J16" i="1"/>
  <c r="L48" i="1"/>
  <c r="J48" i="1"/>
  <c r="L47" i="1"/>
  <c r="K47" i="1"/>
  <c r="L46" i="1"/>
  <c r="L45" i="1"/>
  <c r="L44" i="1"/>
  <c r="L43" i="1"/>
  <c r="L42" i="1"/>
  <c r="K42" i="1"/>
  <c r="J42" i="1"/>
  <c r="L41" i="1"/>
  <c r="J41" i="1"/>
  <c r="L40" i="1"/>
  <c r="K40" i="1"/>
  <c r="J40" i="1"/>
  <c r="L39" i="1"/>
  <c r="K39" i="1"/>
  <c r="J39" i="1"/>
  <c r="L38" i="1"/>
  <c r="K38" i="1"/>
  <c r="L37" i="1"/>
  <c r="L36" i="1"/>
  <c r="L35" i="1"/>
  <c r="K35" i="1"/>
  <c r="J35" i="1"/>
  <c r="L34" i="1"/>
  <c r="K34" i="1"/>
  <c r="J34" i="1"/>
  <c r="L33" i="1"/>
  <c r="K33" i="1"/>
  <c r="J33" i="1"/>
  <c r="L32" i="1"/>
  <c r="K32" i="1"/>
  <c r="L31" i="1"/>
  <c r="K31" i="1"/>
  <c r="J31" i="1"/>
  <c r="L30" i="1"/>
  <c r="K30" i="1"/>
  <c r="J30" i="1"/>
  <c r="L29" i="1"/>
  <c r="L28" i="1"/>
  <c r="L27" i="1"/>
  <c r="J27" i="1"/>
  <c r="L26" i="1"/>
  <c r="K26" i="1"/>
  <c r="J26" i="1"/>
  <c r="L25" i="1"/>
  <c r="J25" i="1"/>
  <c r="L24" i="1"/>
  <c r="K24" i="1"/>
  <c r="J24" i="1"/>
  <c r="L23" i="1"/>
  <c r="K23" i="1"/>
  <c r="J23" i="1"/>
  <c r="L22" i="1"/>
  <c r="K22" i="1"/>
  <c r="J22" i="1"/>
  <c r="L21" i="1"/>
  <c r="L20" i="1"/>
  <c r="L19" i="1"/>
  <c r="K19" i="1"/>
  <c r="J19" i="1"/>
  <c r="L18" i="1"/>
  <c r="K18" i="1"/>
  <c r="J18" i="1"/>
  <c r="L17" i="1"/>
  <c r="K17" i="1"/>
  <c r="J17" i="1"/>
  <c r="L16" i="1"/>
  <c r="K16" i="1"/>
  <c r="L15" i="1"/>
  <c r="K15" i="1"/>
  <c r="J15" i="1"/>
  <c r="F52" i="1"/>
  <c r="F59" i="1" s="1"/>
  <c r="J46" i="1" l="1"/>
  <c r="J43" i="1"/>
  <c r="I49" i="10"/>
  <c r="K49" i="10"/>
  <c r="J49" i="10"/>
  <c r="I51" i="9"/>
  <c r="E58" i="9"/>
  <c r="K51" i="9"/>
  <c r="K51" i="8"/>
  <c r="E58" i="8"/>
  <c r="I51" i="8"/>
  <c r="K20" i="1"/>
  <c r="K28" i="1"/>
  <c r="K36" i="1"/>
  <c r="K44" i="1"/>
  <c r="J47" i="1"/>
  <c r="J28" i="1"/>
  <c r="J36" i="1"/>
  <c r="J21" i="1"/>
  <c r="J29" i="1"/>
  <c r="J37" i="1"/>
  <c r="J45" i="1"/>
  <c r="J20" i="1"/>
  <c r="J44" i="1"/>
  <c r="C52" i="1" l="1"/>
  <c r="C59" i="1" s="1"/>
  <c r="D52" i="1"/>
  <c r="D59" i="1" s="1"/>
  <c r="G52" i="1" l="1"/>
  <c r="G59" i="1" s="1"/>
  <c r="L51" i="1" l="1"/>
  <c r="L50" i="1"/>
  <c r="L49" i="1"/>
  <c r="L14" i="1"/>
  <c r="E52" i="1" l="1"/>
  <c r="E59" i="1" s="1"/>
  <c r="H52" i="1" l="1"/>
  <c r="I14" i="1"/>
  <c r="I49" i="1"/>
  <c r="I50" i="1"/>
  <c r="I51" i="1"/>
  <c r="K51" i="1"/>
  <c r="J51" i="1"/>
  <c r="K50" i="1"/>
  <c r="J50" i="1"/>
  <c r="K49" i="1"/>
  <c r="J49" i="1"/>
  <c r="K14" i="1"/>
  <c r="J14" i="1"/>
  <c r="L52" i="1" l="1"/>
  <c r="K52" i="1"/>
  <c r="I52" i="1" l="1"/>
  <c r="J52" i="1"/>
</calcChain>
</file>

<file path=xl/sharedStrings.xml><?xml version="1.0" encoding="utf-8"?>
<sst xmlns="http://schemas.openxmlformats.org/spreadsheetml/2006/main" count="247" uniqueCount="96">
  <si>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</si>
  <si>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</si>
  <si>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</si>
  <si>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</si>
  <si>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</si>
  <si>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</si>
  <si>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</si>
  <si>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</si>
  <si>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COMPROMISO
ANUALIZADO
(2)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</si>
  <si>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</si>
  <si>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</si>
  <si>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</si>
  <si>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</si>
  <si>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</si>
  <si>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</si>
  <si>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</si>
  <si>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</si>
  <si>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</si>
  <si>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</si>
  <si>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</si>
  <si>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</si>
  <si>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DEVENG
AL MES DE DIC</t>
  </si>
  <si>
    <t>001 ADMINISTRACION CENTRAL - MINSA</t>
  </si>
  <si>
    <t>005 INSTITUTO NACIONAL DE SALUD MENTAL</t>
  </si>
  <si>
    <t>008 INSTITUTO NACIONAL DE OFTALMOLOGIA</t>
  </si>
  <si>
    <t>009 INSTITUTO NACIONAL DE REHABILITACION</t>
  </si>
  <si>
    <t>010 INSTITUTO NACIONAL DE SALUD DEL NIÑO</t>
  </si>
  <si>
    <t>011 INSTITUTO NACIONAL MATERNO PERINATAL</t>
  </si>
  <si>
    <t>016 HOSPITAL NACIONAL HIPOLITO UNANUE</t>
  </si>
  <si>
    <t>017 HOSPITAL HERMILIO VALDIZAN</t>
  </si>
  <si>
    <t>020 HOSPITAL SERGIO BERNALES</t>
  </si>
  <si>
    <t>021 HOSPITAL CAYETANO HEREDIA</t>
  </si>
  <si>
    <t>022 DIRECCION DE SALUD DE LIMA METROPOLITANA</t>
  </si>
  <si>
    <t>025 HOSPITAL DE APOYO DEPARTAMENTAL MARIA AUXILIADORA</t>
  </si>
  <si>
    <t>028 HOSPITAL NACIONAL DOS DE MAYO</t>
  </si>
  <si>
    <t>029 HOSPITAL DE APOYO SANTA ROSA</t>
  </si>
  <si>
    <t>031 HOSPITAL DE EMERGENCIAS PEDIATRICAS</t>
  </si>
  <si>
    <t>032 HOSPITAL NACIONAL VICTOR LARCO HERRERA</t>
  </si>
  <si>
    <t>033 HOSPITAL NACIONAL DOCENTE MADRE NIÑO - SAN BARTOLOME</t>
  </si>
  <si>
    <t>036 HOSPITAL CARLOS LANFRANCO LA HOZ</t>
  </si>
  <si>
    <t>042 HOSPITAL "JOSE AGURTO TELLO DE CHOSICA"</t>
  </si>
  <si>
    <t>044 RED DE SALUD RIMAC - SAN MARTIN DE PORRES - LOS OLIVOS</t>
  </si>
  <si>
    <t>045 RED DE SALUD TUPAC AMARU</t>
  </si>
  <si>
    <t>046 RED DE SERVICIOS DE SALUD  " BARRANCO-CHORRILLOS-SURCO"</t>
  </si>
  <si>
    <t>047 RED DE SERVICIOS DE SALUD "SAN JUAN DE MIRAFLORES-VILLA MARIA DEL TRIUNFO"</t>
  </si>
  <si>
    <t>048 RED DE SERVICIOS DE SALUD "VILLA EL SALVADOR - LURIN -PACHACAMAC-PUCUSANA"</t>
  </si>
  <si>
    <t>049 HOSPITAL SAN JUAN DE LURIGANCHO</t>
  </si>
  <si>
    <t>050 HOSPITAL VITARTE</t>
  </si>
  <si>
    <t>053 RED DE SALUD LIMA CIUDAD</t>
  </si>
  <si>
    <t>124 CENTRO NACIONAL DE ABASTECIMIENTOS DE RECURSOS ESTRATEGICOS DE SALUD</t>
  </si>
  <si>
    <t>125 PROGRAMA NACIONAL DE INVERSIONES EN SALUD</t>
  </si>
  <si>
    <t>139 INSTITUTO NACIONAL DE SALUD DEL NIÑO - SAN BORJA</t>
  </si>
  <si>
    <t>140 HOSPITAL DE HUAYCAN</t>
  </si>
  <si>
    <t>141 RED DE SALUD LIMA NORTE IV</t>
  </si>
  <si>
    <t>147 RED DE SALUD LIMA ESTE METROPOLITANA</t>
  </si>
  <si>
    <t>001  ADMINISTRACION CENTRAL - MINSA</t>
  </si>
  <si>
    <t>005  INSTITUTO NACIONAL DE SALUD MENTAL</t>
  </si>
  <si>
    <t>007  INSTITUTO NACIONAL DE CIENCIAS NEUROLOGICAS</t>
  </si>
  <si>
    <t>008  INSTITUTO NACIONAL DE OFTALMOLOGIA</t>
  </si>
  <si>
    <t>009  INSTITUTO NACIONAL DE REHABILITACION</t>
  </si>
  <si>
    <t>010  INSTITUTO NACIONAL DE SALUD DEL NIÑO</t>
  </si>
  <si>
    <t>011  INSTITUTO NACIONAL MATERNO PERINATAL</t>
  </si>
  <si>
    <t>016  HOSPITAL NACIONAL HIPOLITO UNANUE</t>
  </si>
  <si>
    <t>017  HOSPITAL HERMILIO VALDIZAN</t>
  </si>
  <si>
    <t>020  HOSPITAL SERGIO BERNALES</t>
  </si>
  <si>
    <t>021  HOSPITAL CAYETANO HEREDIA</t>
  </si>
  <si>
    <t>022  DIRECCION DE SALUD DE LIMA METROPOLITANA</t>
  </si>
  <si>
    <t>025  HOSPITAL DE APOYO DEPARTAMENTAL MARIA AUXILIADORA</t>
  </si>
  <si>
    <t>027  HOSPITAL NACIONAL ARZOBISPO LOAYZA</t>
  </si>
  <si>
    <t>028  HOSPITAL NACIONAL DOS DE MAYO</t>
  </si>
  <si>
    <t>029  HOSPITAL DE APOYO SANTA ROSA</t>
  </si>
  <si>
    <t>030  HOSPITAL DE EMERGENCIAS CASIMIRO ULLOA</t>
  </si>
  <si>
    <t>031  HOSPITAL DE EMERGENCIAS PEDIATRICAS</t>
  </si>
  <si>
    <t>032  HOSPITAL NACIONAL VICTOR LARCO HERRERA</t>
  </si>
  <si>
    <t>033  HOSPITAL NACIONAL DOCENTE MADRE NIÑO - SAN BARTOLOME</t>
  </si>
  <si>
    <t>036  HOSPITAL CARLOS LANFRANCO LA HOZ</t>
  </si>
  <si>
    <t>042  HOSPITAL "JOSE AGURTO TELLO DE CHOSICA"</t>
  </si>
  <si>
    <t>043  RED DE SALUD SAN JUAN DE LURIGANCHO</t>
  </si>
  <si>
    <t>044  RED DE SALUD RIMAC - SAN MARTIN DE PORRES - LOS OLIVOS</t>
  </si>
  <si>
    <t>045  RED DE SALUD TUPAC AMARU</t>
  </si>
  <si>
    <t>046  RED DE SERVICIOS DE SALUD  " BARRANCO-CHORRILLOS-SURCO"</t>
  </si>
  <si>
    <t>047  RED DE SERVICIOS DE SALUD "SAN JUAN DE MIRAFLORES-VILLA MARIA DEL TRIUNFO"</t>
  </si>
  <si>
    <t>048  RED DE SERVICIOS DE SALUD "VILLA EL SALVADOR - LURIN -PACHACAMAC-PUCUSANA"</t>
  </si>
  <si>
    <t>049  HOSPITAL SAN JUAN DE LURIGANCHO</t>
  </si>
  <si>
    <t>050  HOSPITAL VITARTE</t>
  </si>
  <si>
    <t>053  RED DE SALUD LIMA CIUDAD</t>
  </si>
  <si>
    <t>124  CENTRO NACIONAL DE ABASTECIMIENTOS DE RECURSOS ESTRATEGICOS DE SALUD</t>
  </si>
  <si>
    <t>125  PROGRAMA NACIONAL DE INVERSIONES EN SALUD</t>
  </si>
  <si>
    <t>139  INSTITUTO NACIONAL DE SALUD DEL NIÑO - SAN BORJA</t>
  </si>
  <si>
    <t>140  HOSPITAL DE HUAYCAN</t>
  </si>
  <si>
    <t>141  RED DE SALUD LIMA NORTE IV</t>
  </si>
  <si>
    <t>147  RED DE SALUD LIMA ESTE METROPOLITANA</t>
  </si>
  <si>
    <t>142  HOSPITAL DE EMERGENCIAS VILLA EL SALVADOR</t>
  </si>
  <si>
    <t>EJECUCION PRESUPUESTAL MENSUALIZADA DE GASTOS 
MINISTERIO DE SALUD 2017
MES DE JUNIO</t>
  </si>
  <si>
    <t>DEVENGADO
MES DE JUNIO
(4)</t>
  </si>
  <si>
    <t>Fuente: Base de Datos MEF al cierre del mes de Junio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</si>
</sst>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0.0%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64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164" fontId="0" fillId="0" borderId="0" xfId="1" applyNumberFormat="1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4" fontId="1" fillId="33" borderId="2" xfId="1" applyNumberFormat="1" applyFont="1" applyFill="1" applyBorder="1" applyAlignment="1">
      <alignment vertical="center"/>
    </xf>
    <xf numFmtId="164" fontId="1" fillId="33" borderId="3" xfId="1" applyNumberFormat="1" applyFont="1" applyFill="1" applyBorder="1" applyAlignment="1">
      <alignment vertical="center"/>
    </xf>
    <xf numFmtId="164" fontId="6" fillId="33" borderId="1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6" fillId="33" borderId="1" xfId="1" applyNumberFormat="1" applyFont="1" applyFill="1" applyBorder="1" applyAlignment="1">
      <alignment vertical="center"/>
    </xf>
    <xf numFmtId="41" fontId="0" fillId="34" borderId="2" xfId="0" applyNumberFormat="1" applyFill="1" applyBorder="1" applyAlignment="1">
      <alignment vertical="center"/>
    </xf>
    <xf numFmtId="41" fontId="0" fillId="34" borderId="3" xfId="0" applyNumberFormat="1" applyFill="1" applyBorder="1" applyAlignment="1">
      <alignment vertical="center"/>
    </xf>
    <xf numFmtId="3" fontId="19" fillId="35" borderId="18" xfId="0" applyNumberFormat="1" applyFont="1" applyFill="1" applyBorder="1" applyAlignment="1">
      <alignment horizontal="center" vertical="center" wrapText="1"/>
    </xf>
    <xf numFmtId="164" fontId="19" fillId="35" borderId="18" xfId="1" applyNumberFormat="1" applyFont="1" applyFill="1" applyBorder="1" applyAlignment="1">
      <alignment horizontal="center" vertical="center" wrapText="1"/>
    </xf>
    <xf numFmtId="41" fontId="23" fillId="34" borderId="3" xfId="0" applyNumberFormat="1" applyFont="1" applyFill="1" applyBorder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3" fontId="22" fillId="0" borderId="0" xfId="0" applyNumberFormat="1" applyFont="1" applyAlignment="1">
      <alignment vertical="center"/>
    </xf>
    <xf numFmtId="3" fontId="19" fillId="0" borderId="0" xfId="0" applyNumberFormat="1" applyFont="1" applyFill="1" applyBorder="1" applyAlignment="1">
      <alignment horizontal="center" vertical="center" wrapText="1"/>
    </xf>
    <xf numFmtId="3" fontId="19" fillId="35" borderId="20" xfId="0" applyNumberFormat="1" applyFont="1" applyFill="1" applyBorder="1" applyAlignment="1">
      <alignment horizontal="center" vertical="center" wrapText="1"/>
    </xf>
    <xf numFmtId="3" fontId="19" fillId="0" borderId="0" xfId="0" applyNumberFormat="1" applyFont="1" applyFill="1" applyBorder="1" applyAlignment="1">
      <alignment horizontal="center" vertical="center"/>
    </xf>
    <xf numFmtId="41" fontId="22" fillId="0" borderId="0" xfId="0" applyNumberFormat="1" applyFont="1" applyFill="1" applyBorder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4" fontId="23" fillId="0" borderId="0" xfId="1" applyNumberFormat="1" applyFont="1" applyAlignment="1">
      <alignment vertical="center"/>
    </xf>
    <xf numFmtId="41" fontId="22" fillId="0" borderId="21" xfId="0" applyNumberFormat="1" applyFont="1" applyBorder="1" applyAlignment="1">
      <alignment vertical="center"/>
    </xf>
    <xf numFmtId="164" fontId="19" fillId="0" borderId="0" xfId="1" applyNumberFormat="1" applyFont="1" applyFill="1" applyBorder="1" applyAlignment="1">
      <alignment vertical="center"/>
    </xf>
    <xf numFmtId="3" fontId="19" fillId="0" borderId="0" xfId="1" applyNumberFormat="1" applyFont="1" applyFill="1" applyBorder="1" applyAlignment="1">
      <alignment vertical="center"/>
    </xf>
    <xf numFmtId="3" fontId="0" fillId="0" borderId="23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34" borderId="23" xfId="0" applyNumberFormat="1" applyFill="1" applyBorder="1" applyAlignment="1">
      <alignment vertical="center"/>
    </xf>
    <xf numFmtId="164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3" fillId="0" borderId="0" xfId="0" applyNumberFormat="1" applyFont="1" applyFill="1" applyBorder="1" applyAlignment="1">
      <alignment vertical="center"/>
    </xf>
    <xf numFmtId="41" fontId="23" fillId="0" borderId="0" xfId="0" applyNumberFormat="1" applyFont="1" applyFill="1" applyBorder="1" applyAlignment="1">
      <alignment vertical="center"/>
    </xf>
    <xf numFmtId="164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41" fontId="23" fillId="0" borderId="22" xfId="0" applyNumberFormat="1" applyFont="1" applyBorder="1" applyAlignment="1">
      <alignment vertical="center"/>
    </xf>
    <xf numFmtId="41" fontId="23" fillId="0" borderId="24" xfId="0" applyNumberFormat="1" applyFont="1" applyBorder="1" applyAlignment="1">
      <alignment vertical="center"/>
    </xf>
    <xf numFmtId="41" fontId="22" fillId="0" borderId="24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5" borderId="20" xfId="0" applyNumberFormat="1" applyFont="1" applyFill="1" applyBorder="1" applyAlignment="1">
      <alignment horizontal="center" vertical="center" wrapText="1"/>
    </xf>
    <xf numFmtId="41" fontId="23" fillId="0" borderId="21" xfId="0" applyNumberFormat="1" applyFont="1" applyBorder="1" applyAlignment="1">
      <alignment vertical="center"/>
    </xf>
    <xf numFmtId="164" fontId="19" fillId="0" borderId="0" xfId="1" applyNumberFormat="1" applyFont="1" applyFill="1" applyBorder="1" applyAlignment="1">
      <alignment horizontal="center" vertical="center"/>
    </xf>
    <xf numFmtId="3" fontId="19" fillId="35" borderId="16" xfId="0" applyNumberFormat="1" applyFont="1" applyFill="1" applyBorder="1" applyAlignment="1">
      <alignment horizontal="center" vertical="center" wrapText="1"/>
    </xf>
    <xf numFmtId="3" fontId="19" fillId="35" borderId="19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19" fillId="35" borderId="15" xfId="0" applyNumberFormat="1" applyFont="1" applyFill="1" applyBorder="1" applyAlignment="1">
      <alignment horizontal="center" vertical="center" wrapText="1"/>
    </xf>
    <xf numFmtId="3" fontId="19" fillId="35" borderId="18" xfId="0" applyNumberFormat="1" applyFont="1" applyFill="1" applyBorder="1" applyAlignment="1">
      <alignment horizontal="center" vertical="center"/>
    </xf>
    <xf numFmtId="3" fontId="19" fillId="35" borderId="15" xfId="0" applyNumberFormat="1" applyFont="1" applyFill="1" applyBorder="1" applyAlignment="1">
      <alignment horizontal="center" vertical="center"/>
    </xf>
    <xf numFmtId="3" fontId="19" fillId="35" borderId="14" xfId="0" applyNumberFormat="1" applyFont="1" applyFill="1" applyBorder="1" applyAlignment="1">
      <alignment horizontal="center" vertical="center"/>
    </xf>
    <xf numFmtId="3" fontId="19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4" fontId="19" fillId="35" borderId="15" xfId="1" applyNumberFormat="1" applyFont="1" applyFill="1" applyBorder="1" applyAlignment="1">
      <alignment horizontal="center" vertical="center"/>
    </xf>
    <xf numFmtId="164" fontId="24" fillId="0" borderId="0" xfId="1" applyNumberFormat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EJECUCION PRESUPUESTAL DEL PLIEGO 011 MINSA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2">
                  <a:alpha val="8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alpha val="8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RO!$C$58:$G$58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</c:v>
                </c:pt>
              </c:strCache>
            </c:strRef>
          </c:cat>
          <c:val>
            <c:numRef>
              <c:f>RO!$C$59:$G$59</c:f>
              <c:numCache>
                <c:formatCode>_(* #,##0_);_(* \(#,##0\);_(* "-"_);_(@_)</c:formatCode>
                <c:ptCount val="5"/>
                <c:pt idx="0">
                  <c:v>3462.3909469999999</c:v>
                </c:pt>
                <c:pt idx="1">
                  <c:v>5061.7246020000002</c:v>
                </c:pt>
                <c:pt idx="2">
                  <c:v>5061.7246020000002</c:v>
                </c:pt>
                <c:pt idx="3">
                  <c:v>3018.35313434</c:v>
                </c:pt>
                <c:pt idx="4">
                  <c:v>1674.5379574599995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dk1">
                  <a:lumMod val="35000"/>
                  <a:lumOff val="65000"/>
                </a:schemeClr>
              </a:solidFill>
              <a:prstDash val="dash"/>
            </a:ln>
            <a:effectLst/>
          </c:spPr>
        </c:dropLines>
        <c:marker val="1"/>
        <c:smooth val="0"/>
        <c:axId val="1616344000"/>
        <c:axId val="1616348896"/>
      </c:lineChart>
      <c:catAx>
        <c:axId val="1616344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16348896"/>
        <c:crosses val="autoZero"/>
        <c:auto val="1"/>
        <c:lblAlgn val="ctr"/>
        <c:lblOffset val="100"/>
        <c:noMultiLvlLbl val="0"/>
      </c:catAx>
      <c:valAx>
        <c:axId val="161634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16344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EJECUCION PRESUPUESTAL DEL PLIEGO 011 MINSA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2">
                  <a:alpha val="8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alpha val="8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RDR!$C$57:$G$57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</c:v>
                </c:pt>
              </c:strCache>
            </c:strRef>
          </c:cat>
          <c:val>
            <c:numRef>
              <c:f>RDR!$C$58:$G$58</c:f>
              <c:numCache>
                <c:formatCode>_(* #,##0_);_(* \(#,##0\);_(* "-"_);_(@_)</c:formatCode>
                <c:ptCount val="5"/>
                <c:pt idx="0">
                  <c:v>67.768169</c:v>
                </c:pt>
                <c:pt idx="1">
                  <c:v>288.84461299999998</c:v>
                </c:pt>
                <c:pt idx="2">
                  <c:v>288.84461299999998</c:v>
                </c:pt>
                <c:pt idx="3">
                  <c:v>107.20728720000002</c:v>
                </c:pt>
                <c:pt idx="4">
                  <c:v>70.623768440000006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dk1">
                  <a:lumMod val="35000"/>
                  <a:lumOff val="65000"/>
                </a:schemeClr>
              </a:solidFill>
              <a:prstDash val="dash"/>
            </a:ln>
            <a:effectLst/>
          </c:spPr>
        </c:dropLines>
        <c:marker val="1"/>
        <c:smooth val="0"/>
        <c:axId val="1616351616"/>
        <c:axId val="1616346176"/>
      </c:lineChart>
      <c:catAx>
        <c:axId val="1616351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16346176"/>
        <c:crosses val="autoZero"/>
        <c:auto val="1"/>
        <c:lblAlgn val="ctr"/>
        <c:lblOffset val="100"/>
        <c:noMultiLvlLbl val="0"/>
      </c:catAx>
      <c:valAx>
        <c:axId val="161634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16351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EJECUCION PRESUPUESTAL DEL PLIEGO 011 MINSA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2">
                  <a:alpha val="8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alpha val="8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ROOC!$C$57:$G$57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</c:v>
                </c:pt>
              </c:strCache>
            </c:strRef>
          </c:cat>
          <c:val>
            <c:numRef>
              <c:f>ROOC!$C$58:$G$58</c:f>
              <c:numCache>
                <c:formatCode>_(* #,##0_);_(* \(#,##0\);_(* "-"_);_(@_)</c:formatCode>
                <c:ptCount val="5"/>
                <c:pt idx="0">
                  <c:v>0</c:v>
                </c:pt>
                <c:pt idx="1">
                  <c:v>3.1662249999999998</c:v>
                </c:pt>
                <c:pt idx="2">
                  <c:v>3.1662249999999998</c:v>
                </c:pt>
                <c:pt idx="3">
                  <c:v>2.2995923500000006</c:v>
                </c:pt>
                <c:pt idx="4">
                  <c:v>1.9641861199999999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dk1">
                  <a:lumMod val="35000"/>
                  <a:lumOff val="65000"/>
                </a:schemeClr>
              </a:solidFill>
              <a:prstDash val="dash"/>
            </a:ln>
            <a:effectLst/>
          </c:spPr>
        </c:dropLines>
        <c:marker val="1"/>
        <c:smooth val="0"/>
        <c:axId val="1519992432"/>
        <c:axId val="1519998960"/>
      </c:lineChart>
      <c:catAx>
        <c:axId val="15199924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19998960"/>
        <c:crosses val="autoZero"/>
        <c:auto val="1"/>
        <c:lblAlgn val="ctr"/>
        <c:lblOffset val="100"/>
        <c:noMultiLvlLbl val="0"/>
      </c:catAx>
      <c:valAx>
        <c:axId val="151999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19992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EJECUCION PRESUPUESTAL DEL PLIEGO 011 MINSA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2">
                  <a:alpha val="8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alpha val="8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DYT!$C$55:$G$55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</c:v>
                </c:pt>
              </c:strCache>
            </c:strRef>
          </c:cat>
          <c:val>
            <c:numRef>
              <c:f>DYT!$C$56:$G$56</c:f>
              <c:numCache>
                <c:formatCode>_(* #,##0_);_(* \(#,##0\);_(* "-"_);_(@_)</c:formatCode>
                <c:ptCount val="5"/>
                <c:pt idx="0">
                  <c:v>0</c:v>
                </c:pt>
                <c:pt idx="1">
                  <c:v>361.42671300000001</c:v>
                </c:pt>
                <c:pt idx="2">
                  <c:v>358.80871999999999</c:v>
                </c:pt>
                <c:pt idx="3">
                  <c:v>129.54240232999999</c:v>
                </c:pt>
                <c:pt idx="4">
                  <c:v>79.964986590000009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dk1">
                  <a:lumMod val="35000"/>
                  <a:lumOff val="65000"/>
                </a:schemeClr>
              </a:solidFill>
              <a:prstDash val="dash"/>
            </a:ln>
            <a:effectLst/>
          </c:spPr>
        </c:dropLines>
        <c:marker val="1"/>
        <c:smooth val="0"/>
        <c:axId val="1519993520"/>
        <c:axId val="1519992976"/>
      </c:lineChart>
      <c:catAx>
        <c:axId val="15199935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19992976"/>
        <c:crosses val="autoZero"/>
        <c:auto val="1"/>
        <c:lblAlgn val="ctr"/>
        <c:lblOffset val="100"/>
        <c:noMultiLvlLbl val="0"/>
      </c:catAx>
      <c:valAx>
        <c:axId val="151999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19993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360633</xdr:colOff>
      <xdr:row>54</xdr:row>
      <xdr:rowOff>69273</xdr:rowOff>
    </xdr:from>
    <xdr:to>
      <xdr:col>12</xdr:col>
      <xdr:colOff>57226</xdr:colOff>
      <xdr:row>83</xdr:row>
      <xdr:rowOff>24654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360633</xdr:colOff>
      <xdr:row>53</xdr:row>
      <xdr:rowOff>69273</xdr:rowOff>
    </xdr:from>
    <xdr:to>
      <xdr:col>12</xdr:col>
      <xdr:colOff>57226</xdr:colOff>
      <xdr:row>82</xdr:row>
      <xdr:rowOff>24654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352351</xdr:colOff>
      <xdr:row>52</xdr:row>
      <xdr:rowOff>118969</xdr:rowOff>
    </xdr:from>
    <xdr:to>
      <xdr:col>12</xdr:col>
      <xdr:colOff>48944</xdr:colOff>
      <xdr:row>81</xdr:row>
      <xdr:rowOff>74350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360632</xdr:colOff>
      <xdr:row>50</xdr:row>
      <xdr:rowOff>94121</xdr:rowOff>
    </xdr:from>
    <xdr:to>
      <xdr:col>12</xdr:col>
      <xdr:colOff>57225</xdr:colOff>
      <xdr:row>79</xdr:row>
      <xdr:rowOff>49502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112"/>
  <sheetViews>
    <sheetView showGridLines="0" tabSelected="1" zoomScale="115" zoomScaleNormal="115" workbookViewId="0"/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55" t="s">
        <v>93</v>
      </c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15.75" customHeight="1" x14ac:dyDescent="0.25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15" customHeight="1" x14ac:dyDescent="0.25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ht="15" customHeight="1" x14ac:dyDescent="0.2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ht="15" customHeight="1" x14ac:dyDescent="0.25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8" spans="1:12" ht="15.75" x14ac:dyDescent="0.25">
      <c r="B8" s="2" t="s">
        <v>5</v>
      </c>
    </row>
    <row r="9" spans="1:12" x14ac:dyDescent="0.2">
      <c r="B9" s="3" t="s">
        <v>1</v>
      </c>
    </row>
    <row r="10" spans="1:12" x14ac:dyDescent="0.25">
      <c r="A10" s="25">
        <v>1000000</v>
      </c>
    </row>
    <row r="11" spans="1:12" x14ac:dyDescent="0.25">
      <c r="B11" s="4"/>
      <c r="I11" s="61"/>
      <c r="J11" s="61"/>
      <c r="K11" s="61"/>
      <c r="L11" s="30" t="s">
        <v>20</v>
      </c>
    </row>
    <row r="12" spans="1:12" s="5" customFormat="1" ht="15" customHeight="1" x14ac:dyDescent="0.25">
      <c r="B12" s="59" t="s">
        <v>19</v>
      </c>
      <c r="C12" s="58" t="s">
        <v>0</v>
      </c>
      <c r="D12" s="58"/>
      <c r="E12" s="56" t="s">
        <v>13</v>
      </c>
      <c r="F12" s="56" t="s">
        <v>8</v>
      </c>
      <c r="G12" s="56" t="s">
        <v>94</v>
      </c>
      <c r="H12" s="56" t="s">
        <v>14</v>
      </c>
      <c r="I12" s="62" t="s">
        <v>16</v>
      </c>
      <c r="J12" s="62"/>
      <c r="K12" s="62"/>
      <c r="L12" s="53" t="s">
        <v>15</v>
      </c>
    </row>
    <row r="13" spans="1:12" s="5" customFormat="1" ht="40.5" customHeight="1" x14ac:dyDescent="0.25">
      <c r="B13" s="60"/>
      <c r="C13" s="21" t="s">
        <v>3</v>
      </c>
      <c r="D13" s="21" t="s">
        <v>2</v>
      </c>
      <c r="E13" s="57"/>
      <c r="F13" s="57"/>
      <c r="G13" s="57"/>
      <c r="H13" s="57"/>
      <c r="I13" s="21" t="s">
        <v>9</v>
      </c>
      <c r="J13" s="21" t="s">
        <v>10</v>
      </c>
      <c r="K13" s="22" t="s">
        <v>11</v>
      </c>
      <c r="L13" s="54"/>
    </row>
    <row r="14" spans="1:12" ht="20.100000000000001" customHeight="1" x14ac:dyDescent="0.25">
      <c r="B14" s="6" t="s">
        <v>55</v>
      </c>
      <c r="C14" s="8">
        <v>2476362601</v>
      </c>
      <c r="D14" s="8">
        <v>1804666999</v>
      </c>
      <c r="E14" s="19">
        <f>+D14*100/100</f>
        <v>1804666999</v>
      </c>
      <c r="F14" s="19">
        <v>1063581623.62</v>
      </c>
      <c r="G14" s="8">
        <v>543800716.19999945</v>
      </c>
      <c r="H14" s="8"/>
      <c r="I14" s="13">
        <f>IF(ISERROR(+#REF!/E14)=TRUE,0,++#REF!/E14)</f>
        <v>0</v>
      </c>
      <c r="J14" s="13">
        <f>IF(ISERROR(+G14/E14)=TRUE,0,++G14/E14)</f>
        <v>0.30133022685145222</v>
      </c>
      <c r="K14" s="13">
        <f>IF(ISERROR(+H14/E14)=TRUE,0,++H14/E14)</f>
        <v>0</v>
      </c>
      <c r="L14" s="16">
        <f>+D14-G14</f>
        <v>1260866282.8000007</v>
      </c>
    </row>
    <row r="15" spans="1:12" ht="20.100000000000001" customHeight="1" x14ac:dyDescent="0.25">
      <c r="B15" s="36" t="s">
        <v>56</v>
      </c>
      <c r="C15" s="37">
        <v>0</v>
      </c>
      <c r="D15" s="37">
        <v>33315397</v>
      </c>
      <c r="E15" s="38">
        <f t="shared" ref="E15:E51" si="0">+D15*100/100</f>
        <v>33315397</v>
      </c>
      <c r="F15" s="38">
        <v>25445185.040000003</v>
      </c>
      <c r="G15" s="37">
        <v>9892432.5300000012</v>
      </c>
      <c r="H15" s="37"/>
      <c r="I15" s="39"/>
      <c r="J15" s="39">
        <f t="shared" ref="J15:J48" si="1">IF(ISERROR(+G15/E15)=TRUE,0,++G15/E15)</f>
        <v>0.29693275244476303</v>
      </c>
      <c r="K15" s="39">
        <f t="shared" ref="K15:K48" si="2">IF(ISERROR(+H15/E15)=TRUE,0,++H15/E15)</f>
        <v>0</v>
      </c>
      <c r="L15" s="40">
        <f t="shared" ref="L15:L48" si="3">+D15-G15</f>
        <v>23422964.469999999</v>
      </c>
    </row>
    <row r="16" spans="1:12" ht="20.100000000000001" customHeight="1" x14ac:dyDescent="0.25">
      <c r="B16" s="36" t="s">
        <v>57</v>
      </c>
      <c r="C16" s="37">
        <v>0</v>
      </c>
      <c r="D16" s="37">
        <v>33238266</v>
      </c>
      <c r="E16" s="38">
        <f t="shared" si="0"/>
        <v>33238266</v>
      </c>
      <c r="F16" s="38">
        <v>29127572.770000003</v>
      </c>
      <c r="G16" s="37">
        <v>11873312.659999996</v>
      </c>
      <c r="H16" s="37"/>
      <c r="I16" s="39"/>
      <c r="J16" s="39">
        <f t="shared" si="1"/>
        <v>0.35721817317425636</v>
      </c>
      <c r="K16" s="39">
        <f t="shared" si="2"/>
        <v>0</v>
      </c>
      <c r="L16" s="40">
        <f t="shared" si="3"/>
        <v>21364953.340000004</v>
      </c>
    </row>
    <row r="17" spans="2:12" ht="20.100000000000001" customHeight="1" x14ac:dyDescent="0.25">
      <c r="B17" s="36" t="s">
        <v>58</v>
      </c>
      <c r="C17" s="37">
        <v>0</v>
      </c>
      <c r="D17" s="37">
        <v>18464399</v>
      </c>
      <c r="E17" s="38">
        <f t="shared" si="0"/>
        <v>18464399</v>
      </c>
      <c r="F17" s="38">
        <v>15282208.310000001</v>
      </c>
      <c r="G17" s="37">
        <v>6259735.9499999983</v>
      </c>
      <c r="H17" s="37"/>
      <c r="I17" s="39"/>
      <c r="J17" s="39">
        <f t="shared" si="1"/>
        <v>0.33901650143067197</v>
      </c>
      <c r="K17" s="39">
        <f t="shared" si="2"/>
        <v>0</v>
      </c>
      <c r="L17" s="40">
        <f t="shared" si="3"/>
        <v>12204663.050000001</v>
      </c>
    </row>
    <row r="18" spans="2:12" ht="20.100000000000001" customHeight="1" x14ac:dyDescent="0.25">
      <c r="B18" s="36" t="s">
        <v>59</v>
      </c>
      <c r="C18" s="37">
        <v>0</v>
      </c>
      <c r="D18" s="37">
        <v>46599349</v>
      </c>
      <c r="E18" s="38">
        <f t="shared" si="0"/>
        <v>46599349</v>
      </c>
      <c r="F18" s="38">
        <v>23427046.039999995</v>
      </c>
      <c r="G18" s="37">
        <v>8932944.8300000057</v>
      </c>
      <c r="H18" s="37"/>
      <c r="I18" s="39"/>
      <c r="J18" s="39">
        <f t="shared" si="1"/>
        <v>0.19169677306007013</v>
      </c>
      <c r="K18" s="39">
        <f t="shared" si="2"/>
        <v>0</v>
      </c>
      <c r="L18" s="40">
        <f t="shared" si="3"/>
        <v>37666404.169999994</v>
      </c>
    </row>
    <row r="19" spans="2:12" ht="20.100000000000001" customHeight="1" x14ac:dyDescent="0.25">
      <c r="B19" s="36" t="s">
        <v>60</v>
      </c>
      <c r="C19" s="37">
        <v>0</v>
      </c>
      <c r="D19" s="37">
        <v>126292972</v>
      </c>
      <c r="E19" s="38">
        <f t="shared" si="0"/>
        <v>126292972</v>
      </c>
      <c r="F19" s="38">
        <v>115531180.64000003</v>
      </c>
      <c r="G19" s="37">
        <v>47963221.460000031</v>
      </c>
      <c r="H19" s="37"/>
      <c r="I19" s="39"/>
      <c r="J19" s="39">
        <f t="shared" si="1"/>
        <v>0.37977743892193805</v>
      </c>
      <c r="K19" s="39">
        <f t="shared" si="2"/>
        <v>0</v>
      </c>
      <c r="L19" s="40">
        <f t="shared" si="3"/>
        <v>78329750.539999962</v>
      </c>
    </row>
    <row r="20" spans="2:12" ht="20.100000000000001" customHeight="1" x14ac:dyDescent="0.25">
      <c r="B20" s="36" t="s">
        <v>61</v>
      </c>
      <c r="C20" s="37">
        <v>0</v>
      </c>
      <c r="D20" s="37">
        <v>84044172</v>
      </c>
      <c r="E20" s="38">
        <f t="shared" si="0"/>
        <v>84044172</v>
      </c>
      <c r="F20" s="38">
        <v>72968354.549999997</v>
      </c>
      <c r="G20" s="37">
        <v>34064072.040000007</v>
      </c>
      <c r="H20" s="37"/>
      <c r="I20" s="39"/>
      <c r="J20" s="39">
        <f t="shared" si="1"/>
        <v>0.40531153117910435</v>
      </c>
      <c r="K20" s="39">
        <f t="shared" si="2"/>
        <v>0</v>
      </c>
      <c r="L20" s="40">
        <f t="shared" si="3"/>
        <v>49980099.959999993</v>
      </c>
    </row>
    <row r="21" spans="2:12" ht="20.100000000000001" customHeight="1" x14ac:dyDescent="0.25">
      <c r="B21" s="36" t="s">
        <v>62</v>
      </c>
      <c r="C21" s="37">
        <v>0</v>
      </c>
      <c r="D21" s="37">
        <v>103543068</v>
      </c>
      <c r="E21" s="38">
        <f t="shared" si="0"/>
        <v>103543068</v>
      </c>
      <c r="F21" s="38">
        <v>95121724.459999993</v>
      </c>
      <c r="G21" s="37">
        <v>39381727.699999988</v>
      </c>
      <c r="H21" s="37"/>
      <c r="I21" s="39"/>
      <c r="J21" s="39">
        <f t="shared" si="1"/>
        <v>0.38034151837185265</v>
      </c>
      <c r="K21" s="39">
        <f t="shared" si="2"/>
        <v>0</v>
      </c>
      <c r="L21" s="40">
        <f t="shared" si="3"/>
        <v>64161340.300000012</v>
      </c>
    </row>
    <row r="22" spans="2:12" ht="20.100000000000001" customHeight="1" x14ac:dyDescent="0.25">
      <c r="B22" s="36" t="s">
        <v>63</v>
      </c>
      <c r="C22" s="37">
        <v>0</v>
      </c>
      <c r="D22" s="37">
        <v>30503850</v>
      </c>
      <c r="E22" s="38">
        <f t="shared" si="0"/>
        <v>30503850</v>
      </c>
      <c r="F22" s="38">
        <v>25013523.999999996</v>
      </c>
      <c r="G22" s="37">
        <v>10258460.060000001</v>
      </c>
      <c r="H22" s="37"/>
      <c r="I22" s="39"/>
      <c r="J22" s="39">
        <f t="shared" si="1"/>
        <v>0.3363005017399443</v>
      </c>
      <c r="K22" s="39">
        <f t="shared" si="2"/>
        <v>0</v>
      </c>
      <c r="L22" s="40">
        <f t="shared" si="3"/>
        <v>20245389.939999998</v>
      </c>
    </row>
    <row r="23" spans="2:12" ht="20.100000000000001" customHeight="1" x14ac:dyDescent="0.25">
      <c r="B23" s="36" t="s">
        <v>64</v>
      </c>
      <c r="C23" s="37">
        <v>0</v>
      </c>
      <c r="D23" s="37">
        <v>63056970</v>
      </c>
      <c r="E23" s="38">
        <f t="shared" si="0"/>
        <v>63056970</v>
      </c>
      <c r="F23" s="38">
        <v>49632317.420000002</v>
      </c>
      <c r="G23" s="37">
        <v>23736461.479999993</v>
      </c>
      <c r="H23" s="37"/>
      <c r="I23" s="39"/>
      <c r="J23" s="39">
        <f t="shared" si="1"/>
        <v>0.37642883062728821</v>
      </c>
      <c r="K23" s="39">
        <f t="shared" si="2"/>
        <v>0</v>
      </c>
      <c r="L23" s="40">
        <f t="shared" si="3"/>
        <v>39320508.520000011</v>
      </c>
    </row>
    <row r="24" spans="2:12" ht="20.100000000000001" customHeight="1" x14ac:dyDescent="0.25">
      <c r="B24" s="36" t="s">
        <v>65</v>
      </c>
      <c r="C24" s="37">
        <v>0</v>
      </c>
      <c r="D24" s="37">
        <v>112406260</v>
      </c>
      <c r="E24" s="38">
        <f t="shared" si="0"/>
        <v>112406260</v>
      </c>
      <c r="F24" s="38">
        <v>82375850.689999998</v>
      </c>
      <c r="G24" s="37">
        <v>42921775.069999993</v>
      </c>
      <c r="H24" s="37"/>
      <c r="I24" s="39"/>
      <c r="J24" s="39">
        <f t="shared" si="1"/>
        <v>0.38184505978581612</v>
      </c>
      <c r="K24" s="39">
        <f t="shared" si="2"/>
        <v>0</v>
      </c>
      <c r="L24" s="40">
        <f t="shared" si="3"/>
        <v>69484484.930000007</v>
      </c>
    </row>
    <row r="25" spans="2:12" ht="20.100000000000001" customHeight="1" x14ac:dyDescent="0.25">
      <c r="B25" s="36" t="s">
        <v>66</v>
      </c>
      <c r="C25" s="37">
        <v>217840448</v>
      </c>
      <c r="D25" s="37">
        <v>213172583</v>
      </c>
      <c r="E25" s="38">
        <f t="shared" si="0"/>
        <v>213172583</v>
      </c>
      <c r="F25" s="38">
        <v>27059256.389999993</v>
      </c>
      <c r="G25" s="37">
        <v>26709801.249999993</v>
      </c>
      <c r="H25" s="37"/>
      <c r="I25" s="39"/>
      <c r="J25" s="39">
        <f t="shared" si="1"/>
        <v>0.12529660650591259</v>
      </c>
      <c r="K25" s="39">
        <f t="shared" si="2"/>
        <v>0</v>
      </c>
      <c r="L25" s="40">
        <f t="shared" si="3"/>
        <v>186462781.75</v>
      </c>
    </row>
    <row r="26" spans="2:12" ht="20.100000000000001" customHeight="1" x14ac:dyDescent="0.25">
      <c r="B26" s="36" t="s">
        <v>67</v>
      </c>
      <c r="C26" s="37">
        <v>0</v>
      </c>
      <c r="D26" s="37">
        <v>107218152</v>
      </c>
      <c r="E26" s="38">
        <f t="shared" si="0"/>
        <v>107218152</v>
      </c>
      <c r="F26" s="38">
        <v>83097038.789999977</v>
      </c>
      <c r="G26" s="37">
        <v>33652179.030000001</v>
      </c>
      <c r="H26" s="37"/>
      <c r="I26" s="39"/>
      <c r="J26" s="39">
        <f t="shared" si="1"/>
        <v>0.31386643401576259</v>
      </c>
      <c r="K26" s="39">
        <f t="shared" si="2"/>
        <v>0</v>
      </c>
      <c r="L26" s="40">
        <f t="shared" si="3"/>
        <v>73565972.969999999</v>
      </c>
    </row>
    <row r="27" spans="2:12" ht="20.100000000000001" customHeight="1" x14ac:dyDescent="0.25">
      <c r="B27" s="36" t="s">
        <v>68</v>
      </c>
      <c r="C27" s="37">
        <v>0</v>
      </c>
      <c r="D27" s="37">
        <v>140633614</v>
      </c>
      <c r="E27" s="38">
        <f t="shared" si="0"/>
        <v>140633614</v>
      </c>
      <c r="F27" s="38">
        <v>132631353.45</v>
      </c>
      <c r="G27" s="37">
        <v>54192409.469999991</v>
      </c>
      <c r="H27" s="37"/>
      <c r="I27" s="39"/>
      <c r="J27" s="39">
        <f t="shared" si="1"/>
        <v>0.38534464079121222</v>
      </c>
      <c r="K27" s="39">
        <f t="shared" si="2"/>
        <v>0</v>
      </c>
      <c r="L27" s="40">
        <f t="shared" si="3"/>
        <v>86441204.530000001</v>
      </c>
    </row>
    <row r="28" spans="2:12" ht="20.100000000000001" customHeight="1" x14ac:dyDescent="0.25">
      <c r="B28" s="36" t="s">
        <v>69</v>
      </c>
      <c r="C28" s="37">
        <v>0</v>
      </c>
      <c r="D28" s="37">
        <v>134715983</v>
      </c>
      <c r="E28" s="38">
        <f t="shared" si="0"/>
        <v>134715983</v>
      </c>
      <c r="F28" s="38">
        <v>110268537.56000003</v>
      </c>
      <c r="G28" s="37">
        <v>43022218.460000001</v>
      </c>
      <c r="H28" s="37"/>
      <c r="I28" s="39"/>
      <c r="J28" s="39">
        <f t="shared" si="1"/>
        <v>0.31935496814806302</v>
      </c>
      <c r="K28" s="39">
        <f t="shared" si="2"/>
        <v>0</v>
      </c>
      <c r="L28" s="40">
        <f t="shared" si="3"/>
        <v>91693764.539999992</v>
      </c>
    </row>
    <row r="29" spans="2:12" ht="20.100000000000001" customHeight="1" x14ac:dyDescent="0.25">
      <c r="B29" s="36" t="s">
        <v>70</v>
      </c>
      <c r="C29" s="37">
        <v>0</v>
      </c>
      <c r="D29" s="37">
        <v>64711504</v>
      </c>
      <c r="E29" s="38">
        <f t="shared" si="0"/>
        <v>64711504</v>
      </c>
      <c r="F29" s="38">
        <v>36325323.100000024</v>
      </c>
      <c r="G29" s="37">
        <v>30275649.770000011</v>
      </c>
      <c r="H29" s="37"/>
      <c r="I29" s="39"/>
      <c r="J29" s="39">
        <f t="shared" si="1"/>
        <v>0.46785575822808895</v>
      </c>
      <c r="K29" s="39">
        <f t="shared" si="2"/>
        <v>0</v>
      </c>
      <c r="L29" s="40">
        <f t="shared" si="3"/>
        <v>34435854.229999989</v>
      </c>
    </row>
    <row r="30" spans="2:12" ht="20.100000000000001" customHeight="1" x14ac:dyDescent="0.25">
      <c r="B30" s="36" t="s">
        <v>71</v>
      </c>
      <c r="C30" s="37">
        <v>0</v>
      </c>
      <c r="D30" s="37">
        <v>48334366</v>
      </c>
      <c r="E30" s="38">
        <f t="shared" si="0"/>
        <v>48334366</v>
      </c>
      <c r="F30" s="38">
        <v>23725924.400000013</v>
      </c>
      <c r="G30" s="37">
        <v>14598281.720000001</v>
      </c>
      <c r="H30" s="37"/>
      <c r="I30" s="39"/>
      <c r="J30" s="39">
        <f t="shared" si="1"/>
        <v>0.30202696193428918</v>
      </c>
      <c r="K30" s="39">
        <f t="shared" si="2"/>
        <v>0</v>
      </c>
      <c r="L30" s="40">
        <f t="shared" si="3"/>
        <v>33736084.280000001</v>
      </c>
    </row>
    <row r="31" spans="2:12" ht="20.100000000000001" customHeight="1" x14ac:dyDescent="0.25">
      <c r="B31" s="36" t="s">
        <v>72</v>
      </c>
      <c r="C31" s="37">
        <v>0</v>
      </c>
      <c r="D31" s="37">
        <v>34451399</v>
      </c>
      <c r="E31" s="38">
        <f t="shared" si="0"/>
        <v>34451399</v>
      </c>
      <c r="F31" s="38">
        <v>26462639.190000005</v>
      </c>
      <c r="G31" s="37">
        <v>10115876.059999999</v>
      </c>
      <c r="H31" s="37"/>
      <c r="I31" s="39"/>
      <c r="J31" s="39">
        <f t="shared" si="1"/>
        <v>0.29362743904826621</v>
      </c>
      <c r="K31" s="39">
        <f t="shared" si="2"/>
        <v>0</v>
      </c>
      <c r="L31" s="40">
        <f t="shared" si="3"/>
        <v>24335522.940000001</v>
      </c>
    </row>
    <row r="32" spans="2:12" ht="20.100000000000001" customHeight="1" x14ac:dyDescent="0.25">
      <c r="B32" s="36" t="s">
        <v>73</v>
      </c>
      <c r="C32" s="37">
        <v>0</v>
      </c>
      <c r="D32" s="37">
        <v>44509623</v>
      </c>
      <c r="E32" s="38">
        <f t="shared" si="0"/>
        <v>44509623</v>
      </c>
      <c r="F32" s="38">
        <v>16775601.089999996</v>
      </c>
      <c r="G32" s="37">
        <v>14341101.350000003</v>
      </c>
      <c r="H32" s="37"/>
      <c r="I32" s="39"/>
      <c r="J32" s="39">
        <f t="shared" si="1"/>
        <v>0.32220226511466976</v>
      </c>
      <c r="K32" s="39">
        <f t="shared" si="2"/>
        <v>0</v>
      </c>
      <c r="L32" s="40">
        <f t="shared" si="3"/>
        <v>30168521.649999999</v>
      </c>
    </row>
    <row r="33" spans="2:12" ht="20.100000000000001" customHeight="1" x14ac:dyDescent="0.25">
      <c r="B33" s="36" t="s">
        <v>74</v>
      </c>
      <c r="C33" s="37">
        <v>0</v>
      </c>
      <c r="D33" s="37">
        <v>73688114</v>
      </c>
      <c r="E33" s="38">
        <f t="shared" si="0"/>
        <v>73688114</v>
      </c>
      <c r="F33" s="38">
        <v>67664019.479999989</v>
      </c>
      <c r="G33" s="37">
        <v>25736385.839999985</v>
      </c>
      <c r="H33" s="37"/>
      <c r="I33" s="39"/>
      <c r="J33" s="39">
        <f t="shared" si="1"/>
        <v>0.34926101976229146</v>
      </c>
      <c r="K33" s="39">
        <f t="shared" si="2"/>
        <v>0</v>
      </c>
      <c r="L33" s="40">
        <f t="shared" si="3"/>
        <v>47951728.160000011</v>
      </c>
    </row>
    <row r="34" spans="2:12" ht="20.100000000000001" customHeight="1" x14ac:dyDescent="0.25">
      <c r="B34" s="36" t="s">
        <v>75</v>
      </c>
      <c r="C34" s="37">
        <v>0</v>
      </c>
      <c r="D34" s="37">
        <v>35052526</v>
      </c>
      <c r="E34" s="38">
        <f t="shared" si="0"/>
        <v>35052526</v>
      </c>
      <c r="F34" s="38">
        <v>27445809.34</v>
      </c>
      <c r="G34" s="37">
        <v>12369653.380000001</v>
      </c>
      <c r="H34" s="37"/>
      <c r="I34" s="39"/>
      <c r="J34" s="39">
        <f t="shared" si="1"/>
        <v>0.3528890722454639</v>
      </c>
      <c r="K34" s="39">
        <f t="shared" si="2"/>
        <v>0</v>
      </c>
      <c r="L34" s="40">
        <f t="shared" si="3"/>
        <v>22682872.619999997</v>
      </c>
    </row>
    <row r="35" spans="2:12" ht="20.100000000000001" customHeight="1" x14ac:dyDescent="0.25">
      <c r="B35" s="36" t="s">
        <v>76</v>
      </c>
      <c r="C35" s="37">
        <v>0</v>
      </c>
      <c r="D35" s="37">
        <v>19451769</v>
      </c>
      <c r="E35" s="38">
        <f t="shared" si="0"/>
        <v>19451769</v>
      </c>
      <c r="F35" s="38">
        <v>16425041.870000001</v>
      </c>
      <c r="G35" s="37">
        <v>15867137.130000001</v>
      </c>
      <c r="H35" s="37"/>
      <c r="I35" s="39"/>
      <c r="J35" s="39">
        <f t="shared" si="1"/>
        <v>0.81571692168460364</v>
      </c>
      <c r="K35" s="39">
        <f t="shared" si="2"/>
        <v>0</v>
      </c>
      <c r="L35" s="40">
        <f t="shared" si="3"/>
        <v>3584631.8699999992</v>
      </c>
    </row>
    <row r="36" spans="2:12" ht="20.100000000000001" customHeight="1" x14ac:dyDescent="0.25">
      <c r="B36" s="36" t="s">
        <v>77</v>
      </c>
      <c r="C36" s="37">
        <v>0</v>
      </c>
      <c r="D36" s="37">
        <v>70093188</v>
      </c>
      <c r="E36" s="38">
        <f t="shared" si="0"/>
        <v>70093188</v>
      </c>
      <c r="F36" s="38">
        <v>25365549.279999994</v>
      </c>
      <c r="G36" s="37">
        <v>23601744.289999992</v>
      </c>
      <c r="H36" s="37"/>
      <c r="I36" s="39"/>
      <c r="J36" s="39">
        <f t="shared" si="1"/>
        <v>0.3367195153115306</v>
      </c>
      <c r="K36" s="39">
        <f t="shared" si="2"/>
        <v>0</v>
      </c>
      <c r="L36" s="40">
        <f t="shared" si="3"/>
        <v>46491443.710000008</v>
      </c>
    </row>
    <row r="37" spans="2:12" ht="20.100000000000001" customHeight="1" x14ac:dyDescent="0.25">
      <c r="B37" s="36" t="s">
        <v>78</v>
      </c>
      <c r="C37" s="37">
        <v>0</v>
      </c>
      <c r="D37" s="37">
        <v>76808818</v>
      </c>
      <c r="E37" s="38">
        <f t="shared" si="0"/>
        <v>76808818</v>
      </c>
      <c r="F37" s="38">
        <v>54308278.299999997</v>
      </c>
      <c r="G37" s="37">
        <v>23630849.470000006</v>
      </c>
      <c r="H37" s="37"/>
      <c r="I37" s="39"/>
      <c r="J37" s="39">
        <f t="shared" si="1"/>
        <v>0.3076580278842464</v>
      </c>
      <c r="K37" s="39">
        <f t="shared" si="2"/>
        <v>0</v>
      </c>
      <c r="L37" s="40">
        <f t="shared" si="3"/>
        <v>53177968.529999994</v>
      </c>
    </row>
    <row r="38" spans="2:12" ht="20.100000000000001" customHeight="1" x14ac:dyDescent="0.25">
      <c r="B38" s="36" t="s">
        <v>79</v>
      </c>
      <c r="C38" s="37">
        <v>0</v>
      </c>
      <c r="D38" s="37">
        <v>84425241</v>
      </c>
      <c r="E38" s="38">
        <f t="shared" si="0"/>
        <v>84425241</v>
      </c>
      <c r="F38" s="38">
        <v>39755368.379999995</v>
      </c>
      <c r="G38" s="37">
        <v>37520494.50999999</v>
      </c>
      <c r="H38" s="37"/>
      <c r="I38" s="39"/>
      <c r="J38" s="39">
        <f t="shared" si="1"/>
        <v>0.44442271133108152</v>
      </c>
      <c r="K38" s="39">
        <f t="shared" si="2"/>
        <v>0</v>
      </c>
      <c r="L38" s="40">
        <f t="shared" si="3"/>
        <v>46904746.49000001</v>
      </c>
    </row>
    <row r="39" spans="2:12" ht="20.100000000000001" customHeight="1" x14ac:dyDescent="0.25">
      <c r="B39" s="36" t="s">
        <v>80</v>
      </c>
      <c r="C39" s="37">
        <v>0</v>
      </c>
      <c r="D39" s="37">
        <v>48258979</v>
      </c>
      <c r="E39" s="38">
        <f t="shared" si="0"/>
        <v>48258979</v>
      </c>
      <c r="F39" s="38">
        <v>17231343.340000007</v>
      </c>
      <c r="G39" s="37">
        <v>16418329.160000008</v>
      </c>
      <c r="H39" s="37"/>
      <c r="I39" s="39"/>
      <c r="J39" s="39">
        <f t="shared" si="1"/>
        <v>0.340212940684054</v>
      </c>
      <c r="K39" s="39">
        <f t="shared" si="2"/>
        <v>0</v>
      </c>
      <c r="L39" s="40">
        <f t="shared" si="3"/>
        <v>31840649.839999992</v>
      </c>
    </row>
    <row r="40" spans="2:12" ht="20.100000000000001" customHeight="1" x14ac:dyDescent="0.25">
      <c r="B40" s="36" t="s">
        <v>81</v>
      </c>
      <c r="C40" s="37">
        <v>0</v>
      </c>
      <c r="D40" s="37">
        <v>68852681</v>
      </c>
      <c r="E40" s="38">
        <f t="shared" si="0"/>
        <v>68852681</v>
      </c>
      <c r="F40" s="38">
        <v>60512730.039999977</v>
      </c>
      <c r="G40" s="37">
        <v>27002639.379999995</v>
      </c>
      <c r="H40" s="37"/>
      <c r="I40" s="39"/>
      <c r="J40" s="39">
        <f t="shared" si="1"/>
        <v>0.39217992658847944</v>
      </c>
      <c r="K40" s="39">
        <f t="shared" si="2"/>
        <v>0</v>
      </c>
      <c r="L40" s="40">
        <f t="shared" si="3"/>
        <v>41850041.620000005</v>
      </c>
    </row>
    <row r="41" spans="2:12" ht="20.100000000000001" customHeight="1" x14ac:dyDescent="0.25">
      <c r="B41" s="36" t="s">
        <v>82</v>
      </c>
      <c r="C41" s="37">
        <v>0</v>
      </c>
      <c r="D41" s="37">
        <v>63443443</v>
      </c>
      <c r="E41" s="38">
        <f t="shared" si="0"/>
        <v>63443443</v>
      </c>
      <c r="F41" s="38">
        <v>51397731.520000018</v>
      </c>
      <c r="G41" s="37">
        <v>21301849.209999993</v>
      </c>
      <c r="H41" s="37"/>
      <c r="I41" s="39"/>
      <c r="J41" s="39">
        <f t="shared" si="1"/>
        <v>0.33576124186702783</v>
      </c>
      <c r="K41" s="39">
        <f t="shared" si="2"/>
        <v>0</v>
      </c>
      <c r="L41" s="40">
        <f t="shared" si="3"/>
        <v>42141593.790000007</v>
      </c>
    </row>
    <row r="42" spans="2:12" ht="20.100000000000001" customHeight="1" x14ac:dyDescent="0.25">
      <c r="B42" s="36" t="s">
        <v>83</v>
      </c>
      <c r="C42" s="37">
        <v>0</v>
      </c>
      <c r="D42" s="37">
        <v>44866580</v>
      </c>
      <c r="E42" s="38">
        <f t="shared" si="0"/>
        <v>44866580</v>
      </c>
      <c r="F42" s="38">
        <v>18130915.939999998</v>
      </c>
      <c r="G42" s="37">
        <v>16566982.639999999</v>
      </c>
      <c r="H42" s="37"/>
      <c r="I42" s="39"/>
      <c r="J42" s="39">
        <f t="shared" si="1"/>
        <v>0.36924995486618323</v>
      </c>
      <c r="K42" s="39">
        <f t="shared" si="2"/>
        <v>0</v>
      </c>
      <c r="L42" s="40">
        <f t="shared" si="3"/>
        <v>28299597.359999999</v>
      </c>
    </row>
    <row r="43" spans="2:12" ht="20.100000000000001" customHeight="1" x14ac:dyDescent="0.25">
      <c r="B43" s="36" t="s">
        <v>84</v>
      </c>
      <c r="C43" s="37">
        <v>0</v>
      </c>
      <c r="D43" s="37">
        <v>45146348</v>
      </c>
      <c r="E43" s="38">
        <f t="shared" si="0"/>
        <v>45146348</v>
      </c>
      <c r="F43" s="38">
        <v>20624652.989999995</v>
      </c>
      <c r="G43" s="37">
        <v>16120723.040000014</v>
      </c>
      <c r="H43" s="37"/>
      <c r="I43" s="39"/>
      <c r="J43" s="39">
        <f t="shared" si="1"/>
        <v>0.3570770118548684</v>
      </c>
      <c r="K43" s="39">
        <f t="shared" si="2"/>
        <v>0</v>
      </c>
      <c r="L43" s="40">
        <f t="shared" si="3"/>
        <v>29025624.959999986</v>
      </c>
    </row>
    <row r="44" spans="2:12" ht="20.100000000000001" customHeight="1" x14ac:dyDescent="0.25">
      <c r="B44" s="36" t="s">
        <v>85</v>
      </c>
      <c r="C44" s="37">
        <v>0</v>
      </c>
      <c r="D44" s="37">
        <v>84972785</v>
      </c>
      <c r="E44" s="38">
        <f t="shared" si="0"/>
        <v>84972785</v>
      </c>
      <c r="F44" s="38">
        <v>76338768.029999986</v>
      </c>
      <c r="G44" s="37">
        <v>30833130.639999997</v>
      </c>
      <c r="H44" s="37"/>
      <c r="I44" s="39"/>
      <c r="J44" s="39">
        <f t="shared" si="1"/>
        <v>0.36285889229122004</v>
      </c>
      <c r="K44" s="39">
        <f t="shared" si="2"/>
        <v>0</v>
      </c>
      <c r="L44" s="40">
        <f t="shared" si="3"/>
        <v>54139654.359999999</v>
      </c>
    </row>
    <row r="45" spans="2:12" ht="20.100000000000001" customHeight="1" x14ac:dyDescent="0.25">
      <c r="B45" s="36" t="s">
        <v>86</v>
      </c>
      <c r="C45" s="37">
        <v>726350000</v>
      </c>
      <c r="D45" s="37">
        <v>717161047</v>
      </c>
      <c r="E45" s="38">
        <f t="shared" si="0"/>
        <v>717161047</v>
      </c>
      <c r="F45" s="38">
        <v>321327019.38999993</v>
      </c>
      <c r="G45" s="37">
        <v>286262686.03000003</v>
      </c>
      <c r="H45" s="37"/>
      <c r="I45" s="39"/>
      <c r="J45" s="39">
        <f t="shared" si="1"/>
        <v>0.39916095168230747</v>
      </c>
      <c r="K45" s="39">
        <f t="shared" si="2"/>
        <v>0</v>
      </c>
      <c r="L45" s="40">
        <f t="shared" si="3"/>
        <v>430898360.96999997</v>
      </c>
    </row>
    <row r="46" spans="2:12" ht="20.100000000000001" customHeight="1" x14ac:dyDescent="0.25">
      <c r="B46" s="36" t="s">
        <v>87</v>
      </c>
      <c r="C46" s="37">
        <v>41837898</v>
      </c>
      <c r="D46" s="37">
        <v>106938935</v>
      </c>
      <c r="E46" s="38">
        <f t="shared" si="0"/>
        <v>106938935</v>
      </c>
      <c r="F46" s="38">
        <v>20442233.789999995</v>
      </c>
      <c r="G46" s="37">
        <v>9930133.7199999988</v>
      </c>
      <c r="H46" s="37"/>
      <c r="I46" s="39"/>
      <c r="J46" s="39">
        <f t="shared" si="1"/>
        <v>9.2857982174593373E-2</v>
      </c>
      <c r="K46" s="39">
        <f t="shared" si="2"/>
        <v>0</v>
      </c>
      <c r="L46" s="40">
        <f t="shared" si="3"/>
        <v>97008801.280000001</v>
      </c>
    </row>
    <row r="47" spans="2:12" ht="20.100000000000001" customHeight="1" x14ac:dyDescent="0.25">
      <c r="B47" s="36" t="s">
        <v>88</v>
      </c>
      <c r="C47" s="37">
        <v>0</v>
      </c>
      <c r="D47" s="37">
        <v>93865786</v>
      </c>
      <c r="E47" s="38">
        <f t="shared" si="0"/>
        <v>93865786</v>
      </c>
      <c r="F47" s="38">
        <v>80066406.179999948</v>
      </c>
      <c r="G47" s="37">
        <v>43849630.319999993</v>
      </c>
      <c r="H47" s="37"/>
      <c r="I47" s="39"/>
      <c r="J47" s="39">
        <f t="shared" si="1"/>
        <v>0.46715243315599564</v>
      </c>
      <c r="K47" s="39">
        <f t="shared" si="2"/>
        <v>0</v>
      </c>
      <c r="L47" s="40">
        <f t="shared" si="3"/>
        <v>50016155.680000007</v>
      </c>
    </row>
    <row r="48" spans="2:12" ht="20.100000000000001" customHeight="1" x14ac:dyDescent="0.25">
      <c r="B48" s="36" t="s">
        <v>89</v>
      </c>
      <c r="C48" s="37">
        <v>0</v>
      </c>
      <c r="D48" s="37">
        <v>19263361</v>
      </c>
      <c r="E48" s="38">
        <f t="shared" si="0"/>
        <v>19263361</v>
      </c>
      <c r="F48" s="38">
        <v>7504002.540000001</v>
      </c>
      <c r="G48" s="37">
        <v>6691080.8300000047</v>
      </c>
      <c r="H48" s="37"/>
      <c r="I48" s="39"/>
      <c r="J48" s="39">
        <f t="shared" si="1"/>
        <v>0.34734752829477705</v>
      </c>
      <c r="K48" s="39">
        <f t="shared" si="2"/>
        <v>0</v>
      </c>
      <c r="L48" s="40">
        <f t="shared" si="3"/>
        <v>12572280.169999994</v>
      </c>
    </row>
    <row r="49" spans="2:12" ht="20.100000000000001" customHeight="1" x14ac:dyDescent="0.25">
      <c r="B49" s="7" t="s">
        <v>90</v>
      </c>
      <c r="C49" s="9">
        <v>0</v>
      </c>
      <c r="D49" s="9">
        <v>29867219</v>
      </c>
      <c r="E49" s="20">
        <f t="shared" si="0"/>
        <v>29867219</v>
      </c>
      <c r="F49" s="20">
        <v>12152975.490000004</v>
      </c>
      <c r="G49" s="9">
        <v>12049239.890000001</v>
      </c>
      <c r="H49" s="9"/>
      <c r="I49" s="14">
        <f>IF(ISERROR(+#REF!/E49)=TRUE,0,++#REF!/E49)</f>
        <v>0</v>
      </c>
      <c r="J49" s="14">
        <f>IF(ISERROR(+G49/E49)=TRUE,0,++G49/E49)</f>
        <v>0.40342691062063729</v>
      </c>
      <c r="K49" s="14">
        <f>IF(ISERROR(+H49/E49)=TRUE,0,++H49/E49)</f>
        <v>0</v>
      </c>
      <c r="L49" s="17">
        <f>+D49-G49</f>
        <v>17817979.109999999</v>
      </c>
    </row>
    <row r="50" spans="2:12" ht="20.100000000000001" customHeight="1" x14ac:dyDescent="0.25">
      <c r="B50" s="7" t="s">
        <v>92</v>
      </c>
      <c r="C50" s="9">
        <v>0</v>
      </c>
      <c r="D50" s="9">
        <v>60358329</v>
      </c>
      <c r="E50" s="20">
        <f t="shared" si="0"/>
        <v>60358329</v>
      </c>
      <c r="F50" s="23">
        <v>19322050.960000001</v>
      </c>
      <c r="G50" s="9">
        <v>14328249.73</v>
      </c>
      <c r="H50" s="9"/>
      <c r="I50" s="14">
        <f>IF(ISERROR(+#REF!/E50)=TRUE,0,++#REF!/E50)</f>
        <v>0</v>
      </c>
      <c r="J50" s="14">
        <f>IF(ISERROR(+G50/E50)=TRUE,0,++G50/E50)</f>
        <v>0.23738645465151961</v>
      </c>
      <c r="K50" s="14">
        <f>IF(ISERROR(+H50/E50)=TRUE,0,++H50/E50)</f>
        <v>0</v>
      </c>
      <c r="L50" s="17">
        <f>+D50-G50</f>
        <v>46030079.269999996</v>
      </c>
    </row>
    <row r="51" spans="2:12" ht="20.100000000000001" customHeight="1" x14ac:dyDescent="0.25">
      <c r="B51" s="7" t="s">
        <v>91</v>
      </c>
      <c r="C51" s="9">
        <v>0</v>
      </c>
      <c r="D51" s="9">
        <v>75330527</v>
      </c>
      <c r="E51" s="20">
        <f t="shared" si="0"/>
        <v>75330527</v>
      </c>
      <c r="F51" s="23">
        <v>28485975.96999995</v>
      </c>
      <c r="G51" s="9">
        <v>28464641.159999948</v>
      </c>
      <c r="H51" s="9"/>
      <c r="I51" s="14">
        <f>IF(ISERROR(+#REF!/E51)=TRUE,0,++#REF!/E51)</f>
        <v>0</v>
      </c>
      <c r="J51" s="14">
        <f>IF(ISERROR(+G51/E51)=TRUE,0,++G51/E51)</f>
        <v>0.37786329518177869</v>
      </c>
      <c r="K51" s="14">
        <f>IF(ISERROR(+H51/E51)=TRUE,0,++H51/E51)</f>
        <v>0</v>
      </c>
      <c r="L51" s="17">
        <f>+D51-G51</f>
        <v>46865885.840000048</v>
      </c>
    </row>
    <row r="52" spans="2:12" ht="23.25" customHeight="1" x14ac:dyDescent="0.25">
      <c r="B52" s="24" t="s">
        <v>4</v>
      </c>
      <c r="C52" s="11">
        <f t="shared" ref="C52:H52" si="4">SUM(C14:C51)</f>
        <v>3462390947</v>
      </c>
      <c r="D52" s="11">
        <f t="shared" si="4"/>
        <v>5061724602</v>
      </c>
      <c r="E52" s="11">
        <f t="shared" si="4"/>
        <v>5061724602</v>
      </c>
      <c r="F52" s="11">
        <f t="shared" si="4"/>
        <v>3018353134.3400002</v>
      </c>
      <c r="G52" s="11">
        <f t="shared" si="4"/>
        <v>1674537957.4599996</v>
      </c>
      <c r="H52" s="11">
        <f t="shared" si="4"/>
        <v>0</v>
      </c>
      <c r="I52" s="15">
        <f>IF(ISERROR(+#REF!/E52)=TRUE,0,++#REF!/E52)</f>
        <v>0</v>
      </c>
      <c r="J52" s="15">
        <f>IF(ISERROR(+G52/E52)=TRUE,0,++G52/E52)</f>
        <v>0.33082360047766179</v>
      </c>
      <c r="K52" s="15">
        <f>IF(ISERROR(+H52/E52)=TRUE,0,++H52/E52)</f>
        <v>0</v>
      </c>
      <c r="L52" s="18">
        <f>SUM(L14:L51)</f>
        <v>3387186644.5400014</v>
      </c>
    </row>
    <row r="53" spans="2:12" x14ac:dyDescent="0.2">
      <c r="B53" s="12" t="s">
        <v>95</v>
      </c>
    </row>
    <row r="54" spans="2:12" s="31" customFormat="1" x14ac:dyDescent="0.2">
      <c r="B54" s="12"/>
    </row>
    <row r="55" spans="2:12" s="31" customFormat="1" x14ac:dyDescent="0.25">
      <c r="K55" s="32"/>
    </row>
    <row r="56" spans="2:12" s="31" customFormat="1" x14ac:dyDescent="0.25">
      <c r="K56" s="32"/>
    </row>
    <row r="57" spans="2:12" s="31" customFormat="1" x14ac:dyDescent="0.25">
      <c r="K57" s="32"/>
    </row>
    <row r="58" spans="2:12" s="31" customFormat="1" ht="44.25" customHeight="1" x14ac:dyDescent="0.25">
      <c r="B58" s="41"/>
      <c r="C58" s="28" t="s">
        <v>3</v>
      </c>
      <c r="D58" s="28" t="s">
        <v>2</v>
      </c>
      <c r="E58" s="26" t="s">
        <v>17</v>
      </c>
      <c r="F58" s="26" t="s">
        <v>18</v>
      </c>
      <c r="G58" s="26" t="s">
        <v>21</v>
      </c>
      <c r="H58" s="27" t="s">
        <v>14</v>
      </c>
      <c r="I58" s="52"/>
      <c r="J58" s="52"/>
      <c r="K58" s="52"/>
      <c r="L58" s="26"/>
    </row>
    <row r="59" spans="2:12" s="31" customFormat="1" x14ac:dyDescent="0.25">
      <c r="B59" s="42"/>
      <c r="C59" s="29">
        <f>C52/$A$10</f>
        <v>3462.3909469999999</v>
      </c>
      <c r="D59" s="29">
        <f>D52/$A$10</f>
        <v>5061.7246020000002</v>
      </c>
      <c r="E59" s="29">
        <f>E52/$A$10</f>
        <v>5061.7246020000002</v>
      </c>
      <c r="F59" s="29">
        <f>F52/$A$10</f>
        <v>3018.35313434</v>
      </c>
      <c r="G59" s="29">
        <f>G52/$A$10</f>
        <v>1674.5379574599995</v>
      </c>
      <c r="H59" s="33"/>
      <c r="I59" s="34"/>
      <c r="J59" s="34"/>
      <c r="K59" s="34"/>
      <c r="L59" s="35"/>
    </row>
    <row r="60" spans="2:12" s="31" customFormat="1" x14ac:dyDescent="0.25">
      <c r="B60" s="42"/>
      <c r="C60" s="29"/>
      <c r="D60" s="29"/>
      <c r="E60" s="29"/>
      <c r="F60" s="29"/>
      <c r="G60" s="29"/>
      <c r="H60" s="48"/>
      <c r="I60" s="34"/>
      <c r="J60" s="34"/>
      <c r="K60" s="34"/>
      <c r="L60" s="35"/>
    </row>
    <row r="61" spans="2:12" s="31" customFormat="1" x14ac:dyDescent="0.25">
      <c r="B61" s="42"/>
      <c r="C61" s="29"/>
      <c r="D61" s="29"/>
      <c r="E61" s="29"/>
      <c r="F61" s="29"/>
      <c r="G61" s="29"/>
      <c r="H61" s="48"/>
      <c r="I61" s="34"/>
      <c r="J61" s="34"/>
      <c r="K61" s="34"/>
      <c r="L61" s="35"/>
    </row>
    <row r="62" spans="2:12" s="31" customFormat="1" x14ac:dyDescent="0.25">
      <c r="B62" s="42"/>
      <c r="C62" s="43"/>
      <c r="D62" s="43"/>
      <c r="E62" s="43"/>
      <c r="F62" s="43"/>
      <c r="G62" s="43"/>
      <c r="H62" s="47"/>
      <c r="I62" s="44"/>
      <c r="J62" s="44"/>
      <c r="K62" s="44"/>
      <c r="L62" s="45"/>
    </row>
    <row r="63" spans="2:12" s="31" customFormat="1" x14ac:dyDescent="0.25">
      <c r="B63" s="42"/>
      <c r="C63" s="43"/>
      <c r="D63" s="43"/>
      <c r="E63" s="43"/>
      <c r="F63" s="43"/>
      <c r="G63" s="43"/>
      <c r="H63" s="47"/>
      <c r="I63" s="44"/>
      <c r="J63" s="44"/>
      <c r="K63" s="44"/>
      <c r="L63" s="45"/>
    </row>
    <row r="64" spans="2:12" s="31" customFormat="1" x14ac:dyDescent="0.25">
      <c r="B64" s="42"/>
      <c r="C64" s="43"/>
      <c r="D64" s="43"/>
      <c r="E64" s="43"/>
      <c r="F64" s="43"/>
      <c r="G64" s="43"/>
      <c r="H64" s="47"/>
      <c r="I64" s="44"/>
      <c r="J64" s="44"/>
      <c r="K64" s="44"/>
      <c r="L64" s="45"/>
    </row>
    <row r="65" spans="2:12" s="31" customFormat="1" x14ac:dyDescent="0.25">
      <c r="B65" s="42"/>
      <c r="C65" s="43"/>
      <c r="D65" s="43"/>
      <c r="E65" s="43"/>
      <c r="F65" s="43"/>
      <c r="G65" s="43"/>
      <c r="H65" s="47"/>
      <c r="I65" s="44"/>
      <c r="J65" s="44"/>
      <c r="K65" s="44"/>
      <c r="L65" s="45"/>
    </row>
    <row r="66" spans="2:12" s="31" customFormat="1" x14ac:dyDescent="0.25">
      <c r="B66" s="42"/>
      <c r="C66" s="43"/>
      <c r="D66" s="43"/>
      <c r="E66" s="43"/>
      <c r="F66" s="43"/>
      <c r="G66" s="43"/>
      <c r="H66" s="47"/>
      <c r="I66" s="44"/>
      <c r="J66" s="44"/>
      <c r="K66" s="44"/>
      <c r="L66" s="45"/>
    </row>
    <row r="67" spans="2:12" s="31" customFormat="1" x14ac:dyDescent="0.25">
      <c r="B67" s="42"/>
      <c r="C67" s="43"/>
      <c r="D67" s="43"/>
      <c r="E67" s="43"/>
      <c r="F67" s="43"/>
      <c r="G67" s="43"/>
      <c r="H67" s="47"/>
      <c r="I67" s="44"/>
      <c r="J67" s="44"/>
      <c r="K67" s="44"/>
      <c r="L67" s="45"/>
    </row>
    <row r="68" spans="2:12" s="31" customFormat="1" x14ac:dyDescent="0.25">
      <c r="B68" s="42"/>
      <c r="C68" s="43"/>
      <c r="D68" s="43"/>
      <c r="E68" s="43"/>
      <c r="F68" s="43"/>
      <c r="G68" s="43"/>
      <c r="H68" s="47"/>
      <c r="I68" s="44"/>
      <c r="J68" s="44"/>
      <c r="K68" s="44"/>
      <c r="L68" s="45"/>
    </row>
    <row r="69" spans="2:12" s="31" customFormat="1" x14ac:dyDescent="0.25">
      <c r="B69" s="42"/>
      <c r="C69" s="43"/>
      <c r="D69" s="43"/>
      <c r="E69" s="43"/>
      <c r="F69" s="43"/>
      <c r="G69" s="43"/>
      <c r="H69" s="47"/>
      <c r="I69" s="44"/>
      <c r="J69" s="44"/>
      <c r="K69" s="44"/>
      <c r="L69" s="45"/>
    </row>
    <row r="70" spans="2:12" s="31" customFormat="1" x14ac:dyDescent="0.25">
      <c r="B70" s="42"/>
      <c r="C70" s="43"/>
      <c r="D70" s="43"/>
      <c r="E70" s="43"/>
      <c r="F70" s="43"/>
      <c r="G70" s="43"/>
      <c r="H70" s="47"/>
      <c r="I70" s="44"/>
      <c r="J70" s="44"/>
      <c r="K70" s="44"/>
      <c r="L70" s="45"/>
    </row>
    <row r="71" spans="2:12" s="31" customFormat="1" x14ac:dyDescent="0.25">
      <c r="B71" s="42"/>
      <c r="C71" s="43"/>
      <c r="D71" s="43"/>
      <c r="E71" s="43"/>
      <c r="F71" s="43"/>
      <c r="G71" s="43"/>
      <c r="H71" s="47"/>
      <c r="I71" s="44"/>
      <c r="J71" s="44"/>
      <c r="K71" s="44"/>
      <c r="L71" s="45"/>
    </row>
    <row r="72" spans="2:12" s="31" customFormat="1" x14ac:dyDescent="0.25">
      <c r="B72" s="42"/>
      <c r="C72" s="43"/>
      <c r="D72" s="43"/>
      <c r="E72" s="43"/>
      <c r="F72" s="43"/>
      <c r="G72" s="43"/>
      <c r="H72" s="47"/>
      <c r="I72" s="44"/>
      <c r="J72" s="44"/>
      <c r="K72" s="44"/>
      <c r="L72" s="45"/>
    </row>
    <row r="73" spans="2:12" s="31" customFormat="1" x14ac:dyDescent="0.25">
      <c r="B73" s="42"/>
      <c r="C73" s="43"/>
      <c r="D73" s="43"/>
      <c r="E73" s="43"/>
      <c r="F73" s="43"/>
      <c r="G73" s="43"/>
      <c r="H73" s="47"/>
      <c r="I73" s="44"/>
      <c r="J73" s="44"/>
      <c r="K73" s="44"/>
      <c r="L73" s="45"/>
    </row>
    <row r="74" spans="2:12" s="31" customFormat="1" x14ac:dyDescent="0.25">
      <c r="B74" s="42"/>
      <c r="C74" s="43"/>
      <c r="D74" s="43"/>
      <c r="E74" s="43"/>
      <c r="F74" s="43"/>
      <c r="G74" s="43"/>
      <c r="H74" s="47"/>
      <c r="I74" s="44"/>
      <c r="J74" s="44"/>
      <c r="K74" s="44"/>
      <c r="L74" s="45"/>
    </row>
    <row r="75" spans="2:12" s="31" customFormat="1" x14ac:dyDescent="0.25">
      <c r="B75" s="42"/>
      <c r="C75" s="43"/>
      <c r="D75" s="43"/>
      <c r="E75" s="43"/>
      <c r="F75" s="43"/>
      <c r="G75" s="43"/>
      <c r="H75" s="47"/>
      <c r="I75" s="44"/>
      <c r="J75" s="44"/>
      <c r="K75" s="44"/>
      <c r="L75" s="45"/>
    </row>
    <row r="76" spans="2:12" s="31" customFormat="1" x14ac:dyDescent="0.25">
      <c r="B76" s="42"/>
      <c r="C76" s="43"/>
      <c r="D76" s="43"/>
      <c r="E76" s="43"/>
      <c r="F76" s="43"/>
      <c r="G76" s="43"/>
      <c r="H76" s="47"/>
      <c r="I76" s="44"/>
      <c r="J76" s="44"/>
      <c r="K76" s="44"/>
      <c r="L76" s="45"/>
    </row>
    <row r="77" spans="2:12" s="31" customFormat="1" x14ac:dyDescent="0.25">
      <c r="B77" s="42"/>
      <c r="C77" s="43"/>
      <c r="D77" s="43"/>
      <c r="E77" s="43"/>
      <c r="F77" s="43"/>
      <c r="G77" s="43"/>
      <c r="H77" s="47"/>
      <c r="I77" s="44"/>
      <c r="J77" s="44"/>
      <c r="K77" s="44"/>
      <c r="L77" s="45"/>
    </row>
    <row r="78" spans="2:12" s="31" customFormat="1" x14ac:dyDescent="0.25">
      <c r="B78" s="42"/>
      <c r="C78" s="43"/>
      <c r="D78" s="43"/>
      <c r="E78" s="43"/>
      <c r="F78" s="43"/>
      <c r="G78" s="43"/>
      <c r="H78" s="47"/>
      <c r="I78" s="44"/>
      <c r="J78" s="44"/>
      <c r="K78" s="44"/>
      <c r="L78" s="45"/>
    </row>
    <row r="79" spans="2:12" s="31" customFormat="1" x14ac:dyDescent="0.25">
      <c r="B79" s="42"/>
      <c r="C79" s="43"/>
      <c r="D79" s="43"/>
      <c r="E79" s="43"/>
      <c r="F79" s="43"/>
      <c r="G79" s="43"/>
      <c r="H79" s="47"/>
      <c r="I79" s="44"/>
      <c r="J79" s="44"/>
      <c r="K79" s="44"/>
      <c r="L79" s="45"/>
    </row>
    <row r="80" spans="2:12" s="31" customFormat="1" x14ac:dyDescent="0.25">
      <c r="B80" s="42"/>
      <c r="C80" s="43"/>
      <c r="D80" s="43"/>
      <c r="E80" s="43"/>
      <c r="F80" s="43"/>
      <c r="G80" s="43"/>
      <c r="H80" s="47"/>
      <c r="I80" s="44"/>
      <c r="J80" s="44"/>
      <c r="K80" s="44"/>
      <c r="L80" s="45"/>
    </row>
    <row r="81" spans="2:12" s="31" customFormat="1" x14ac:dyDescent="0.25">
      <c r="B81" s="42"/>
      <c r="C81" s="43"/>
      <c r="D81" s="43"/>
      <c r="E81" s="43"/>
      <c r="F81" s="43"/>
      <c r="G81" s="43"/>
      <c r="H81" s="47"/>
      <c r="I81" s="44"/>
      <c r="J81" s="44"/>
      <c r="K81" s="44"/>
      <c r="L81" s="45"/>
    </row>
    <row r="82" spans="2:12" s="31" customFormat="1" x14ac:dyDescent="0.25">
      <c r="B82" s="42"/>
      <c r="C82" s="43"/>
      <c r="D82" s="43"/>
      <c r="E82" s="43"/>
      <c r="F82" s="43"/>
      <c r="G82" s="43"/>
      <c r="H82" s="47"/>
      <c r="I82" s="44"/>
      <c r="J82" s="44"/>
      <c r="K82" s="44"/>
      <c r="L82" s="45"/>
    </row>
    <row r="83" spans="2:12" s="31" customFormat="1" x14ac:dyDescent="0.25">
      <c r="B83" s="42"/>
      <c r="C83" s="43"/>
      <c r="D83" s="43"/>
      <c r="E83" s="43"/>
      <c r="F83" s="43"/>
      <c r="G83" s="43"/>
      <c r="H83" s="47"/>
      <c r="I83" s="44"/>
      <c r="J83" s="44"/>
      <c r="K83" s="44"/>
      <c r="L83" s="45"/>
    </row>
    <row r="84" spans="2:12" s="31" customFormat="1" x14ac:dyDescent="0.25">
      <c r="B84" s="42"/>
      <c r="C84" s="43"/>
      <c r="D84" s="43"/>
      <c r="E84" s="43"/>
      <c r="F84" s="43"/>
      <c r="G84" s="43"/>
      <c r="H84" s="47"/>
      <c r="I84" s="44"/>
      <c r="J84" s="44"/>
      <c r="K84" s="44"/>
      <c r="L84" s="45"/>
    </row>
    <row r="85" spans="2:12" s="31" customFormat="1" x14ac:dyDescent="0.25">
      <c r="B85" s="42"/>
      <c r="C85" s="43"/>
      <c r="D85" s="43"/>
      <c r="E85" s="43"/>
      <c r="F85" s="43"/>
      <c r="G85" s="43"/>
      <c r="H85" s="47"/>
      <c r="I85" s="44"/>
      <c r="J85" s="44"/>
      <c r="K85" s="44"/>
      <c r="L85" s="45"/>
    </row>
    <row r="86" spans="2:12" s="31" customFormat="1" x14ac:dyDescent="0.25">
      <c r="B86" s="42"/>
      <c r="C86" s="43"/>
      <c r="D86" s="43"/>
      <c r="E86" s="43"/>
      <c r="F86" s="43"/>
      <c r="G86" s="43"/>
      <c r="H86" s="47"/>
      <c r="I86" s="44"/>
      <c r="J86" s="44"/>
      <c r="K86" s="44"/>
      <c r="L86" s="45"/>
    </row>
    <row r="87" spans="2:12" s="31" customFormat="1" x14ac:dyDescent="0.25">
      <c r="B87" s="42"/>
      <c r="C87" s="43"/>
      <c r="D87" s="43"/>
      <c r="E87" s="43"/>
      <c r="F87" s="43"/>
      <c r="G87" s="43"/>
      <c r="H87" s="47"/>
      <c r="I87" s="44"/>
      <c r="J87" s="44"/>
      <c r="K87" s="44"/>
      <c r="L87" s="45"/>
    </row>
    <row r="88" spans="2:12" s="31" customFormat="1" x14ac:dyDescent="0.25">
      <c r="B88" s="42"/>
      <c r="C88" s="43"/>
      <c r="D88" s="43"/>
      <c r="E88" s="43"/>
      <c r="F88" s="43"/>
      <c r="G88" s="43"/>
      <c r="H88" s="47"/>
      <c r="I88" s="44"/>
      <c r="J88" s="44"/>
      <c r="K88" s="44"/>
      <c r="L88" s="45"/>
    </row>
    <row r="89" spans="2:12" s="31" customFormat="1" x14ac:dyDescent="0.25">
      <c r="B89" s="42"/>
      <c r="C89" s="43"/>
      <c r="D89" s="43"/>
      <c r="E89" s="43"/>
      <c r="F89" s="43"/>
      <c r="G89" s="43"/>
      <c r="H89" s="47"/>
      <c r="I89" s="44"/>
      <c r="J89" s="44"/>
      <c r="K89" s="44"/>
      <c r="L89" s="45"/>
    </row>
    <row r="90" spans="2:12" s="31" customFormat="1" x14ac:dyDescent="0.25">
      <c r="B90" s="42"/>
      <c r="C90" s="43"/>
      <c r="D90" s="43"/>
      <c r="E90" s="43"/>
      <c r="F90" s="43"/>
      <c r="G90" s="43"/>
      <c r="H90" s="47"/>
      <c r="I90" s="44"/>
      <c r="J90" s="44"/>
      <c r="K90" s="44"/>
      <c r="L90" s="45"/>
    </row>
    <row r="91" spans="2:12" s="31" customFormat="1" x14ac:dyDescent="0.25">
      <c r="B91" s="42"/>
      <c r="C91" s="43"/>
      <c r="D91" s="43"/>
      <c r="E91" s="43"/>
      <c r="F91" s="43"/>
      <c r="G91" s="43"/>
      <c r="H91" s="47"/>
      <c r="I91" s="44"/>
      <c r="J91" s="44"/>
      <c r="K91" s="44"/>
      <c r="L91" s="45"/>
    </row>
    <row r="92" spans="2:12" s="31" customFormat="1" x14ac:dyDescent="0.25">
      <c r="B92" s="42"/>
      <c r="C92" s="43"/>
      <c r="D92" s="43"/>
      <c r="E92" s="43"/>
      <c r="F92" s="43"/>
      <c r="G92" s="43"/>
      <c r="H92" s="47"/>
      <c r="I92" s="44"/>
      <c r="J92" s="44"/>
      <c r="K92" s="44"/>
      <c r="L92" s="45"/>
    </row>
    <row r="93" spans="2:12" s="31" customFormat="1" x14ac:dyDescent="0.25">
      <c r="B93" s="42"/>
      <c r="C93" s="43"/>
      <c r="D93" s="43"/>
      <c r="E93" s="43"/>
      <c r="F93" s="43"/>
      <c r="G93" s="43"/>
      <c r="H93" s="47"/>
      <c r="I93" s="44"/>
      <c r="J93" s="44"/>
      <c r="K93" s="44"/>
      <c r="L93" s="45"/>
    </row>
    <row r="94" spans="2:12" s="31" customFormat="1" x14ac:dyDescent="0.25">
      <c r="B94" s="42"/>
      <c r="C94" s="43"/>
      <c r="D94" s="43"/>
      <c r="E94" s="43"/>
      <c r="F94" s="43"/>
      <c r="G94" s="43"/>
      <c r="H94" s="46"/>
      <c r="I94" s="44"/>
      <c r="J94" s="44"/>
      <c r="K94" s="44"/>
      <c r="L94" s="45"/>
    </row>
    <row r="95" spans="2:12" s="31" customFormat="1" x14ac:dyDescent="0.25">
      <c r="B95" s="42"/>
      <c r="C95" s="43"/>
      <c r="D95" s="43"/>
      <c r="E95" s="43"/>
      <c r="F95" s="43"/>
      <c r="G95" s="43"/>
      <c r="H95" s="46"/>
      <c r="I95" s="44"/>
      <c r="J95" s="44"/>
      <c r="K95" s="44"/>
      <c r="L95" s="45"/>
    </row>
    <row r="96" spans="2:12" s="31" customFormat="1" x14ac:dyDescent="0.25">
      <c r="B96" s="42"/>
      <c r="C96" s="43"/>
      <c r="D96" s="43"/>
      <c r="E96" s="43"/>
      <c r="F96" s="43"/>
      <c r="G96" s="43"/>
      <c r="H96" s="46"/>
      <c r="I96" s="44"/>
      <c r="J96" s="44"/>
      <c r="K96" s="44"/>
      <c r="L96" s="45"/>
    </row>
    <row r="97" spans="11:11" s="31" customFormat="1" x14ac:dyDescent="0.25">
      <c r="K97" s="32"/>
    </row>
    <row r="98" spans="11:11" s="31" customFormat="1" x14ac:dyDescent="0.25">
      <c r="K98" s="32"/>
    </row>
    <row r="99" spans="11:11" s="31" customFormat="1" x14ac:dyDescent="0.25">
      <c r="K99" s="32"/>
    </row>
    <row r="100" spans="11:11" s="31" customFormat="1" x14ac:dyDescent="0.25">
      <c r="K100" s="32"/>
    </row>
    <row r="101" spans="11:11" s="31" customFormat="1" x14ac:dyDescent="0.25">
      <c r="K101" s="32"/>
    </row>
    <row r="102" spans="11:11" s="31" customFormat="1" x14ac:dyDescent="0.25">
      <c r="K102" s="32"/>
    </row>
    <row r="103" spans="11:11" s="31" customFormat="1" x14ac:dyDescent="0.25">
      <c r="K103" s="32"/>
    </row>
    <row r="104" spans="11:11" s="31" customFormat="1" x14ac:dyDescent="0.25">
      <c r="K104" s="32"/>
    </row>
    <row r="105" spans="11:11" s="31" customFormat="1" x14ac:dyDescent="0.25">
      <c r="K105" s="32"/>
    </row>
    <row r="106" spans="11:11" s="31" customFormat="1" x14ac:dyDescent="0.25">
      <c r="K106" s="32"/>
    </row>
    <row r="107" spans="11:11" s="31" customFormat="1" x14ac:dyDescent="0.25">
      <c r="K107" s="32"/>
    </row>
    <row r="108" spans="11:11" s="31" customFormat="1" x14ac:dyDescent="0.25">
      <c r="K108" s="32"/>
    </row>
    <row r="109" spans="11:11" s="31" customFormat="1" x14ac:dyDescent="0.25">
      <c r="K109" s="32"/>
    </row>
    <row r="110" spans="11:11" s="31" customFormat="1" x14ac:dyDescent="0.25">
      <c r="K110" s="32"/>
    </row>
    <row r="111" spans="11:11" s="31" customFormat="1" x14ac:dyDescent="0.25">
      <c r="K111" s="32"/>
    </row>
    <row r="112" spans="11:11" s="31" customFormat="1" x14ac:dyDescent="0.25">
      <c r="K112" s="32"/>
    </row>
  </sheetData>
  <mergeCells count="11">
    <mergeCell ref="I58:K58"/>
    <mergeCell ref="L12:L13"/>
    <mergeCell ref="B2:L6"/>
    <mergeCell ref="H12:H13"/>
    <mergeCell ref="C12:D12"/>
    <mergeCell ref="B12:B13"/>
    <mergeCell ref="F12:F13"/>
    <mergeCell ref="G12:G13"/>
    <mergeCell ref="I11:K11"/>
    <mergeCell ref="E12:E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111"/>
  <sheetViews>
    <sheetView showGridLines="0" zoomScale="115" zoomScaleNormal="115" workbookViewId="0"/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55" t="s">
        <v>93</v>
      </c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15.75" customHeight="1" x14ac:dyDescent="0.25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15" customHeight="1" x14ac:dyDescent="0.25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ht="15" customHeight="1" x14ac:dyDescent="0.2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ht="15" customHeight="1" x14ac:dyDescent="0.25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8" spans="1:12" ht="15.75" x14ac:dyDescent="0.25">
      <c r="B8" s="2" t="s">
        <v>6</v>
      </c>
    </row>
    <row r="9" spans="1:12" x14ac:dyDescent="0.2">
      <c r="B9" s="3" t="s">
        <v>1</v>
      </c>
    </row>
    <row r="10" spans="1:12" x14ac:dyDescent="0.25">
      <c r="A10" s="25">
        <v>1000000</v>
      </c>
    </row>
    <row r="11" spans="1:12" x14ac:dyDescent="0.25">
      <c r="B11" s="4"/>
      <c r="I11" s="61"/>
      <c r="J11" s="61"/>
      <c r="K11" s="61"/>
      <c r="L11" s="30" t="s">
        <v>20</v>
      </c>
    </row>
    <row r="12" spans="1:12" s="5" customFormat="1" ht="15" customHeight="1" x14ac:dyDescent="0.25">
      <c r="B12" s="59" t="s">
        <v>19</v>
      </c>
      <c r="C12" s="58" t="s">
        <v>0</v>
      </c>
      <c r="D12" s="58"/>
      <c r="E12" s="56" t="s">
        <v>13</v>
      </c>
      <c r="F12" s="56" t="s">
        <v>8</v>
      </c>
      <c r="G12" s="56" t="s">
        <v>94</v>
      </c>
      <c r="H12" s="56" t="s">
        <v>14</v>
      </c>
      <c r="I12" s="62" t="s">
        <v>16</v>
      </c>
      <c r="J12" s="62"/>
      <c r="K12" s="62"/>
      <c r="L12" s="53" t="s">
        <v>15</v>
      </c>
    </row>
    <row r="13" spans="1:12" s="5" customFormat="1" ht="40.5" customHeight="1" x14ac:dyDescent="0.25">
      <c r="B13" s="60"/>
      <c r="C13" s="21" t="s">
        <v>3</v>
      </c>
      <c r="D13" s="21" t="s">
        <v>2</v>
      </c>
      <c r="E13" s="57"/>
      <c r="F13" s="57"/>
      <c r="G13" s="57"/>
      <c r="H13" s="57"/>
      <c r="I13" s="21" t="s">
        <v>9</v>
      </c>
      <c r="J13" s="21" t="s">
        <v>10</v>
      </c>
      <c r="K13" s="22" t="s">
        <v>11</v>
      </c>
      <c r="L13" s="54"/>
    </row>
    <row r="14" spans="1:12" ht="20.100000000000001" customHeight="1" x14ac:dyDescent="0.25">
      <c r="B14" s="6" t="s">
        <v>55</v>
      </c>
      <c r="C14" s="8">
        <v>62040827</v>
      </c>
      <c r="D14" s="8">
        <v>62080827</v>
      </c>
      <c r="E14" s="19">
        <f>+D14*100/100</f>
        <v>62080827</v>
      </c>
      <c r="F14" s="19">
        <v>40157699.500000022</v>
      </c>
      <c r="G14" s="8">
        <v>23221838.370000016</v>
      </c>
      <c r="H14" s="8"/>
      <c r="I14" s="13">
        <f>IF(ISERROR(+#REF!/E14)=TRUE,0,++#REF!/E14)</f>
        <v>0</v>
      </c>
      <c r="J14" s="13">
        <f>IF(ISERROR(+G14/E14)=TRUE,0,++G14/E14)</f>
        <v>0.37405813505029523</v>
      </c>
      <c r="K14" s="13">
        <f>IF(ISERROR(+H14/E14)=TRUE,0,++H14/E14)</f>
        <v>0</v>
      </c>
      <c r="L14" s="16">
        <f>+D14-G14</f>
        <v>38858988.62999998</v>
      </c>
    </row>
    <row r="15" spans="1:12" ht="20.100000000000001" customHeight="1" x14ac:dyDescent="0.25">
      <c r="B15" s="36" t="s">
        <v>56</v>
      </c>
      <c r="C15" s="37">
        <v>0</v>
      </c>
      <c r="D15" s="37">
        <v>4391036</v>
      </c>
      <c r="E15" s="38">
        <f t="shared" ref="E15:E50" si="0">+D15*100/100</f>
        <v>4391036</v>
      </c>
      <c r="F15" s="38">
        <v>883543.91999999993</v>
      </c>
      <c r="G15" s="37">
        <v>690770.02</v>
      </c>
      <c r="H15" s="37"/>
      <c r="I15" s="39"/>
      <c r="J15" s="39">
        <f t="shared" ref="J15:J48" si="1">IF(ISERROR(+G15/E15)=TRUE,0,++G15/E15)</f>
        <v>0.1573136772278797</v>
      </c>
      <c r="K15" s="39">
        <f t="shared" ref="K15:K48" si="2">IF(ISERROR(+H15/E15)=TRUE,0,++H15/E15)</f>
        <v>0</v>
      </c>
      <c r="L15" s="40">
        <f t="shared" ref="L15:L48" si="3">+D15-G15</f>
        <v>3700265.98</v>
      </c>
    </row>
    <row r="16" spans="1:12" ht="20.100000000000001" customHeight="1" x14ac:dyDescent="0.25">
      <c r="B16" s="36" t="s">
        <v>57</v>
      </c>
      <c r="C16" s="37">
        <v>0</v>
      </c>
      <c r="D16" s="37">
        <v>5889403</v>
      </c>
      <c r="E16" s="38">
        <f t="shared" si="0"/>
        <v>5889403</v>
      </c>
      <c r="F16" s="38">
        <v>2694515.4299999997</v>
      </c>
      <c r="G16" s="37">
        <v>1923848.2000000002</v>
      </c>
      <c r="H16" s="37"/>
      <c r="I16" s="39"/>
      <c r="J16" s="39">
        <f t="shared" si="1"/>
        <v>0.32666268550479566</v>
      </c>
      <c r="K16" s="39">
        <f t="shared" si="2"/>
        <v>0</v>
      </c>
      <c r="L16" s="40">
        <f t="shared" si="3"/>
        <v>3965554.8</v>
      </c>
    </row>
    <row r="17" spans="2:12" ht="20.100000000000001" customHeight="1" x14ac:dyDescent="0.25">
      <c r="B17" s="36" t="s">
        <v>58</v>
      </c>
      <c r="C17" s="37">
        <v>0</v>
      </c>
      <c r="D17" s="37">
        <v>19001537</v>
      </c>
      <c r="E17" s="38">
        <f t="shared" si="0"/>
        <v>19001537</v>
      </c>
      <c r="F17" s="38">
        <v>9656252.6099999994</v>
      </c>
      <c r="G17" s="37">
        <v>6660301.9799999986</v>
      </c>
      <c r="H17" s="37"/>
      <c r="I17" s="39"/>
      <c r="J17" s="39">
        <f t="shared" si="1"/>
        <v>0.35051385474764479</v>
      </c>
      <c r="K17" s="39">
        <f t="shared" si="2"/>
        <v>0</v>
      </c>
      <c r="L17" s="40">
        <f t="shared" si="3"/>
        <v>12341235.020000001</v>
      </c>
    </row>
    <row r="18" spans="2:12" ht="20.100000000000001" customHeight="1" x14ac:dyDescent="0.25">
      <c r="B18" s="36" t="s">
        <v>59</v>
      </c>
      <c r="C18" s="37">
        <v>0</v>
      </c>
      <c r="D18" s="37">
        <v>4648040</v>
      </c>
      <c r="E18" s="38">
        <f t="shared" si="0"/>
        <v>4648040</v>
      </c>
      <c r="F18" s="38">
        <v>1238240.9200000004</v>
      </c>
      <c r="G18" s="37">
        <v>1093401.33</v>
      </c>
      <c r="H18" s="37"/>
      <c r="I18" s="39"/>
      <c r="J18" s="39">
        <f t="shared" si="1"/>
        <v>0.23523922556604507</v>
      </c>
      <c r="K18" s="39">
        <f t="shared" si="2"/>
        <v>0</v>
      </c>
      <c r="L18" s="40">
        <f t="shared" si="3"/>
        <v>3554638.67</v>
      </c>
    </row>
    <row r="19" spans="2:12" ht="20.100000000000001" customHeight="1" x14ac:dyDescent="0.25">
      <c r="B19" s="36" t="s">
        <v>60</v>
      </c>
      <c r="C19" s="37">
        <v>0</v>
      </c>
      <c r="D19" s="37">
        <v>24660255</v>
      </c>
      <c r="E19" s="38">
        <f t="shared" si="0"/>
        <v>24660255</v>
      </c>
      <c r="F19" s="38">
        <v>3742577.6799999992</v>
      </c>
      <c r="G19" s="37">
        <v>3520686.63</v>
      </c>
      <c r="H19" s="37"/>
      <c r="I19" s="39"/>
      <c r="J19" s="39">
        <f t="shared" si="1"/>
        <v>0.14276764899633032</v>
      </c>
      <c r="K19" s="39">
        <f t="shared" si="2"/>
        <v>0</v>
      </c>
      <c r="L19" s="40">
        <f t="shared" si="3"/>
        <v>21139568.370000001</v>
      </c>
    </row>
    <row r="20" spans="2:12" ht="20.100000000000001" customHeight="1" x14ac:dyDescent="0.25">
      <c r="B20" s="36" t="s">
        <v>61</v>
      </c>
      <c r="C20" s="37">
        <v>0</v>
      </c>
      <c r="D20" s="37">
        <v>18756876</v>
      </c>
      <c r="E20" s="38">
        <f t="shared" si="0"/>
        <v>18756876</v>
      </c>
      <c r="F20" s="38">
        <v>7167672.5399999991</v>
      </c>
      <c r="G20" s="37">
        <v>3642822.95</v>
      </c>
      <c r="H20" s="37"/>
      <c r="I20" s="39"/>
      <c r="J20" s="39">
        <f t="shared" si="1"/>
        <v>0.19421266899669221</v>
      </c>
      <c r="K20" s="39">
        <f t="shared" si="2"/>
        <v>0</v>
      </c>
      <c r="L20" s="40">
        <f t="shared" si="3"/>
        <v>15114053.050000001</v>
      </c>
    </row>
    <row r="21" spans="2:12" ht="20.100000000000001" customHeight="1" x14ac:dyDescent="0.25">
      <c r="B21" s="36" t="s">
        <v>62</v>
      </c>
      <c r="C21" s="37">
        <v>0</v>
      </c>
      <c r="D21" s="37">
        <v>10485659</v>
      </c>
      <c r="E21" s="38">
        <f t="shared" si="0"/>
        <v>10485659</v>
      </c>
      <c r="F21" s="38">
        <v>3342072.6099999994</v>
      </c>
      <c r="G21" s="37">
        <v>3201961.2699999996</v>
      </c>
      <c r="H21" s="37"/>
      <c r="I21" s="39"/>
      <c r="J21" s="39">
        <f t="shared" si="1"/>
        <v>0.30536576384946329</v>
      </c>
      <c r="K21" s="39">
        <f t="shared" si="2"/>
        <v>0</v>
      </c>
      <c r="L21" s="40">
        <f t="shared" si="3"/>
        <v>7283697.7300000004</v>
      </c>
    </row>
    <row r="22" spans="2:12" ht="20.100000000000001" customHeight="1" x14ac:dyDescent="0.25">
      <c r="B22" s="36" t="s">
        <v>63</v>
      </c>
      <c r="C22" s="37">
        <v>0</v>
      </c>
      <c r="D22" s="37">
        <v>6808900</v>
      </c>
      <c r="E22" s="38">
        <f t="shared" si="0"/>
        <v>6808900</v>
      </c>
      <c r="F22" s="38">
        <v>2430065.1000000006</v>
      </c>
      <c r="G22" s="37">
        <v>1710153.4599999997</v>
      </c>
      <c r="H22" s="37"/>
      <c r="I22" s="39"/>
      <c r="J22" s="39">
        <f t="shared" si="1"/>
        <v>0.2511644259718897</v>
      </c>
      <c r="K22" s="39">
        <f t="shared" si="2"/>
        <v>0</v>
      </c>
      <c r="L22" s="40">
        <f t="shared" si="3"/>
        <v>5098746.54</v>
      </c>
    </row>
    <row r="23" spans="2:12" ht="20.100000000000001" customHeight="1" x14ac:dyDescent="0.25">
      <c r="B23" s="36" t="s">
        <v>64</v>
      </c>
      <c r="C23" s="37">
        <v>0</v>
      </c>
      <c r="D23" s="37">
        <v>4821218</v>
      </c>
      <c r="E23" s="38">
        <f t="shared" si="0"/>
        <v>4821218</v>
      </c>
      <c r="F23" s="38">
        <v>1606257.1600000006</v>
      </c>
      <c r="G23" s="37">
        <v>1505307.0600000005</v>
      </c>
      <c r="H23" s="37"/>
      <c r="I23" s="39"/>
      <c r="J23" s="39">
        <f t="shared" si="1"/>
        <v>0.3122254708250074</v>
      </c>
      <c r="K23" s="39">
        <f t="shared" si="2"/>
        <v>0</v>
      </c>
      <c r="L23" s="40">
        <f t="shared" si="3"/>
        <v>3315910.9399999995</v>
      </c>
    </row>
    <row r="24" spans="2:12" ht="20.100000000000001" customHeight="1" x14ac:dyDescent="0.25">
      <c r="B24" s="36" t="s">
        <v>65</v>
      </c>
      <c r="C24" s="37">
        <v>0</v>
      </c>
      <c r="D24" s="37">
        <v>8631801</v>
      </c>
      <c r="E24" s="38">
        <f t="shared" si="0"/>
        <v>8631801</v>
      </c>
      <c r="F24" s="38">
        <v>1265550.43</v>
      </c>
      <c r="G24" s="37">
        <v>798670.97</v>
      </c>
      <c r="H24" s="37"/>
      <c r="I24" s="39"/>
      <c r="J24" s="39">
        <f t="shared" si="1"/>
        <v>9.2526573538940476E-2</v>
      </c>
      <c r="K24" s="39">
        <f t="shared" si="2"/>
        <v>0</v>
      </c>
      <c r="L24" s="40">
        <f t="shared" si="3"/>
        <v>7833130.0300000003</v>
      </c>
    </row>
    <row r="25" spans="2:12" ht="20.100000000000001" customHeight="1" x14ac:dyDescent="0.25">
      <c r="B25" s="36" t="s">
        <v>66</v>
      </c>
      <c r="C25" s="37">
        <v>5464014</v>
      </c>
      <c r="D25" s="37">
        <v>5464014</v>
      </c>
      <c r="E25" s="38">
        <f t="shared" si="0"/>
        <v>5464014</v>
      </c>
      <c r="F25" s="38">
        <v>3457950.46</v>
      </c>
      <c r="G25" s="37">
        <v>3345318.5700000003</v>
      </c>
      <c r="H25" s="37"/>
      <c r="I25" s="39"/>
      <c r="J25" s="39">
        <f t="shared" si="1"/>
        <v>0.61224560735020084</v>
      </c>
      <c r="K25" s="39">
        <f t="shared" si="2"/>
        <v>0</v>
      </c>
      <c r="L25" s="40">
        <f t="shared" si="3"/>
        <v>2118695.4299999997</v>
      </c>
    </row>
    <row r="26" spans="2:12" ht="20.100000000000001" customHeight="1" x14ac:dyDescent="0.25">
      <c r="B26" s="36" t="s">
        <v>67</v>
      </c>
      <c r="C26" s="37">
        <v>0</v>
      </c>
      <c r="D26" s="37">
        <v>5309470</v>
      </c>
      <c r="E26" s="38">
        <f t="shared" si="0"/>
        <v>5309470</v>
      </c>
      <c r="F26" s="38">
        <v>1178819.25</v>
      </c>
      <c r="G26" s="37">
        <v>582183.55000000005</v>
      </c>
      <c r="H26" s="37"/>
      <c r="I26" s="39"/>
      <c r="J26" s="39">
        <f t="shared" si="1"/>
        <v>0.10965003098237679</v>
      </c>
      <c r="K26" s="39">
        <f t="shared" si="2"/>
        <v>0</v>
      </c>
      <c r="L26" s="40">
        <f t="shared" si="3"/>
        <v>4727286.45</v>
      </c>
    </row>
    <row r="27" spans="2:12" ht="20.100000000000001" customHeight="1" x14ac:dyDescent="0.25">
      <c r="B27" s="36" t="s">
        <v>68</v>
      </c>
      <c r="C27" s="37">
        <v>0</v>
      </c>
      <c r="D27" s="37">
        <v>13549464</v>
      </c>
      <c r="E27" s="38">
        <f t="shared" si="0"/>
        <v>13549464</v>
      </c>
      <c r="F27" s="38">
        <v>3749912.3800000004</v>
      </c>
      <c r="G27" s="37">
        <v>1954969.0099999998</v>
      </c>
      <c r="H27" s="37"/>
      <c r="I27" s="39"/>
      <c r="J27" s="39">
        <f t="shared" si="1"/>
        <v>0.14428386318455105</v>
      </c>
      <c r="K27" s="39">
        <f t="shared" si="2"/>
        <v>0</v>
      </c>
      <c r="L27" s="40">
        <f t="shared" si="3"/>
        <v>11594494.99</v>
      </c>
    </row>
    <row r="28" spans="2:12" ht="20.100000000000001" customHeight="1" x14ac:dyDescent="0.25">
      <c r="B28" s="36" t="s">
        <v>69</v>
      </c>
      <c r="C28" s="37">
        <v>0</v>
      </c>
      <c r="D28" s="37">
        <v>12494103</v>
      </c>
      <c r="E28" s="38">
        <f t="shared" si="0"/>
        <v>12494103</v>
      </c>
      <c r="F28" s="38">
        <v>2095692.71</v>
      </c>
      <c r="G28" s="37">
        <v>829881.83000000007</v>
      </c>
      <c r="H28" s="37"/>
      <c r="I28" s="39"/>
      <c r="J28" s="39">
        <f t="shared" si="1"/>
        <v>6.6421881586857426E-2</v>
      </c>
      <c r="K28" s="39">
        <f t="shared" si="2"/>
        <v>0</v>
      </c>
      <c r="L28" s="40">
        <f t="shared" si="3"/>
        <v>11664221.17</v>
      </c>
    </row>
    <row r="29" spans="2:12" ht="20.100000000000001" customHeight="1" x14ac:dyDescent="0.25">
      <c r="B29" s="36" t="s">
        <v>70</v>
      </c>
      <c r="C29" s="37">
        <v>0</v>
      </c>
      <c r="D29" s="37">
        <v>7846509</v>
      </c>
      <c r="E29" s="38">
        <f t="shared" si="0"/>
        <v>7846509</v>
      </c>
      <c r="F29" s="38">
        <v>2791893.64</v>
      </c>
      <c r="G29" s="37">
        <v>2240178.4000000004</v>
      </c>
      <c r="H29" s="37"/>
      <c r="I29" s="39"/>
      <c r="J29" s="39">
        <f t="shared" si="1"/>
        <v>0.28550001025933958</v>
      </c>
      <c r="K29" s="39">
        <f t="shared" si="2"/>
        <v>0</v>
      </c>
      <c r="L29" s="40">
        <f t="shared" si="3"/>
        <v>5606330.5999999996</v>
      </c>
    </row>
    <row r="30" spans="2:12" ht="20.100000000000001" customHeight="1" x14ac:dyDescent="0.25">
      <c r="B30" s="36" t="s">
        <v>71</v>
      </c>
      <c r="C30" s="37">
        <v>0</v>
      </c>
      <c r="D30" s="37">
        <v>7547095</v>
      </c>
      <c r="E30" s="38">
        <f t="shared" si="0"/>
        <v>7547095</v>
      </c>
      <c r="F30" s="38">
        <v>2271599.11</v>
      </c>
      <c r="G30" s="37">
        <v>1870672.35</v>
      </c>
      <c r="H30" s="37"/>
      <c r="I30" s="39"/>
      <c r="J30" s="39">
        <f t="shared" si="1"/>
        <v>0.247866543352111</v>
      </c>
      <c r="K30" s="39">
        <f t="shared" si="2"/>
        <v>0</v>
      </c>
      <c r="L30" s="40">
        <f t="shared" si="3"/>
        <v>5676422.6500000004</v>
      </c>
    </row>
    <row r="31" spans="2:12" ht="20.100000000000001" customHeight="1" x14ac:dyDescent="0.25">
      <c r="B31" s="36" t="s">
        <v>72</v>
      </c>
      <c r="C31" s="37">
        <v>0</v>
      </c>
      <c r="D31" s="37">
        <v>1889565</v>
      </c>
      <c r="E31" s="38">
        <f t="shared" si="0"/>
        <v>1889565</v>
      </c>
      <c r="F31" s="38">
        <v>930358.88</v>
      </c>
      <c r="G31" s="37">
        <v>280898.17</v>
      </c>
      <c r="H31" s="37"/>
      <c r="I31" s="39"/>
      <c r="J31" s="39">
        <f t="shared" si="1"/>
        <v>0.14865758521141109</v>
      </c>
      <c r="K31" s="39">
        <f t="shared" si="2"/>
        <v>0</v>
      </c>
      <c r="L31" s="40">
        <f t="shared" si="3"/>
        <v>1608666.83</v>
      </c>
    </row>
    <row r="32" spans="2:12" ht="20.100000000000001" customHeight="1" x14ac:dyDescent="0.25">
      <c r="B32" s="36" t="s">
        <v>73</v>
      </c>
      <c r="C32" s="37">
        <v>0</v>
      </c>
      <c r="D32" s="37">
        <v>3862706</v>
      </c>
      <c r="E32" s="38">
        <f t="shared" si="0"/>
        <v>3862706</v>
      </c>
      <c r="F32" s="38">
        <v>937824.92</v>
      </c>
      <c r="G32" s="37">
        <v>567128.99999999988</v>
      </c>
      <c r="H32" s="37"/>
      <c r="I32" s="39"/>
      <c r="J32" s="39">
        <f t="shared" si="1"/>
        <v>0.14682168407328952</v>
      </c>
      <c r="K32" s="39">
        <f t="shared" si="2"/>
        <v>0</v>
      </c>
      <c r="L32" s="40">
        <f t="shared" si="3"/>
        <v>3295577</v>
      </c>
    </row>
    <row r="33" spans="2:12" ht="20.100000000000001" customHeight="1" x14ac:dyDescent="0.25">
      <c r="B33" s="36" t="s">
        <v>74</v>
      </c>
      <c r="C33" s="37">
        <v>0</v>
      </c>
      <c r="D33" s="37">
        <v>6623537</v>
      </c>
      <c r="E33" s="38">
        <f t="shared" si="0"/>
        <v>6623537</v>
      </c>
      <c r="F33" s="38">
        <v>510915.29</v>
      </c>
      <c r="G33" s="37">
        <v>327785.62999999995</v>
      </c>
      <c r="H33" s="37"/>
      <c r="I33" s="39"/>
      <c r="J33" s="39">
        <f t="shared" si="1"/>
        <v>4.9488004671824126E-2</v>
      </c>
      <c r="K33" s="39">
        <f t="shared" si="2"/>
        <v>0</v>
      </c>
      <c r="L33" s="40">
        <f t="shared" si="3"/>
        <v>6295751.3700000001</v>
      </c>
    </row>
    <row r="34" spans="2:12" ht="20.100000000000001" customHeight="1" x14ac:dyDescent="0.25">
      <c r="B34" s="36" t="s">
        <v>75</v>
      </c>
      <c r="C34" s="37">
        <v>0</v>
      </c>
      <c r="D34" s="37">
        <v>3682637</v>
      </c>
      <c r="E34" s="38">
        <f t="shared" si="0"/>
        <v>3682637</v>
      </c>
      <c r="F34" s="38">
        <v>990167.58</v>
      </c>
      <c r="G34" s="37">
        <v>382082.68</v>
      </c>
      <c r="H34" s="37"/>
      <c r="I34" s="39"/>
      <c r="J34" s="39">
        <f t="shared" si="1"/>
        <v>0.10375246867937296</v>
      </c>
      <c r="K34" s="39">
        <f t="shared" si="2"/>
        <v>0</v>
      </c>
      <c r="L34" s="40">
        <f t="shared" si="3"/>
        <v>3300554.32</v>
      </c>
    </row>
    <row r="35" spans="2:12" ht="20.100000000000001" customHeight="1" x14ac:dyDescent="0.25">
      <c r="B35" s="36" t="s">
        <v>76</v>
      </c>
      <c r="C35" s="37">
        <v>0</v>
      </c>
      <c r="D35" s="37">
        <v>2187244</v>
      </c>
      <c r="E35" s="38">
        <f t="shared" si="0"/>
        <v>2187244</v>
      </c>
      <c r="F35" s="38">
        <v>1420003.4299999997</v>
      </c>
      <c r="G35" s="37">
        <v>861799.05999999982</v>
      </c>
      <c r="H35" s="37"/>
      <c r="I35" s="39"/>
      <c r="J35" s="39">
        <f t="shared" si="1"/>
        <v>0.39401139516213091</v>
      </c>
      <c r="K35" s="39">
        <f t="shared" si="2"/>
        <v>0</v>
      </c>
      <c r="L35" s="40">
        <f t="shared" si="3"/>
        <v>1325444.9400000002</v>
      </c>
    </row>
    <row r="36" spans="2:12" ht="20.100000000000001" customHeight="1" x14ac:dyDescent="0.25">
      <c r="B36" s="36" t="s">
        <v>77</v>
      </c>
      <c r="C36" s="37">
        <v>0</v>
      </c>
      <c r="D36" s="37">
        <v>2853867</v>
      </c>
      <c r="E36" s="38">
        <f t="shared" si="0"/>
        <v>2853867</v>
      </c>
      <c r="F36" s="38">
        <v>774505.26</v>
      </c>
      <c r="G36" s="37">
        <v>435777.42999999982</v>
      </c>
      <c r="H36" s="37"/>
      <c r="I36" s="39"/>
      <c r="J36" s="39">
        <f t="shared" si="1"/>
        <v>0.15269717544650813</v>
      </c>
      <c r="K36" s="39">
        <f t="shared" si="2"/>
        <v>0</v>
      </c>
      <c r="L36" s="40">
        <f t="shared" si="3"/>
        <v>2418089.5700000003</v>
      </c>
    </row>
    <row r="37" spans="2:12" ht="20.100000000000001" customHeight="1" x14ac:dyDescent="0.25">
      <c r="B37" s="36" t="s">
        <v>78</v>
      </c>
      <c r="C37" s="37">
        <v>0</v>
      </c>
      <c r="D37" s="37">
        <v>3268059</v>
      </c>
      <c r="E37" s="38">
        <f t="shared" si="0"/>
        <v>3268059</v>
      </c>
      <c r="F37" s="38">
        <v>1101559.2400000002</v>
      </c>
      <c r="G37" s="37">
        <v>881698.88000000012</v>
      </c>
      <c r="H37" s="37"/>
      <c r="I37" s="39"/>
      <c r="J37" s="39">
        <f t="shared" si="1"/>
        <v>0.26979282809765676</v>
      </c>
      <c r="K37" s="39">
        <f t="shared" si="2"/>
        <v>0</v>
      </c>
      <c r="L37" s="40">
        <f t="shared" si="3"/>
        <v>2386360.12</v>
      </c>
    </row>
    <row r="38" spans="2:12" ht="20.100000000000001" customHeight="1" x14ac:dyDescent="0.25">
      <c r="B38" s="36" t="s">
        <v>79</v>
      </c>
      <c r="C38" s="37">
        <v>0</v>
      </c>
      <c r="D38" s="37">
        <v>3379118</v>
      </c>
      <c r="E38" s="38">
        <f t="shared" si="0"/>
        <v>3379118</v>
      </c>
      <c r="F38" s="38">
        <v>1294912.9500000002</v>
      </c>
      <c r="G38" s="37">
        <v>1178950.9500000002</v>
      </c>
      <c r="H38" s="37"/>
      <c r="I38" s="39"/>
      <c r="J38" s="39">
        <f t="shared" si="1"/>
        <v>0.34889309873168095</v>
      </c>
      <c r="K38" s="39">
        <f t="shared" si="2"/>
        <v>0</v>
      </c>
      <c r="L38" s="40">
        <f t="shared" si="3"/>
        <v>2200167.0499999998</v>
      </c>
    </row>
    <row r="39" spans="2:12" ht="20.100000000000001" customHeight="1" x14ac:dyDescent="0.25">
      <c r="B39" s="36" t="s">
        <v>80</v>
      </c>
      <c r="C39" s="37">
        <v>0</v>
      </c>
      <c r="D39" s="37">
        <v>2437913</v>
      </c>
      <c r="E39" s="38">
        <f t="shared" si="0"/>
        <v>2437913</v>
      </c>
      <c r="F39" s="38">
        <v>1195351.1200000001</v>
      </c>
      <c r="G39" s="37">
        <v>1195351.1200000003</v>
      </c>
      <c r="H39" s="37"/>
      <c r="I39" s="39"/>
      <c r="J39" s="39">
        <f t="shared" si="1"/>
        <v>0.49031738212151144</v>
      </c>
      <c r="K39" s="39">
        <f t="shared" si="2"/>
        <v>0</v>
      </c>
      <c r="L39" s="40">
        <f t="shared" si="3"/>
        <v>1242561.8799999997</v>
      </c>
    </row>
    <row r="40" spans="2:12" ht="20.100000000000001" customHeight="1" x14ac:dyDescent="0.25">
      <c r="B40" s="36" t="s">
        <v>81</v>
      </c>
      <c r="C40" s="37">
        <v>0</v>
      </c>
      <c r="D40" s="37">
        <v>4562924</v>
      </c>
      <c r="E40" s="38">
        <f t="shared" si="0"/>
        <v>4562924</v>
      </c>
      <c r="F40" s="38">
        <v>1863122.75</v>
      </c>
      <c r="G40" s="37">
        <v>916483.54999999993</v>
      </c>
      <c r="H40" s="37"/>
      <c r="I40" s="39"/>
      <c r="J40" s="39">
        <f t="shared" si="1"/>
        <v>0.20085444114344222</v>
      </c>
      <c r="K40" s="39">
        <f t="shared" si="2"/>
        <v>0</v>
      </c>
      <c r="L40" s="40">
        <f t="shared" si="3"/>
        <v>3646440.45</v>
      </c>
    </row>
    <row r="41" spans="2:12" ht="20.100000000000001" customHeight="1" x14ac:dyDescent="0.25">
      <c r="B41" s="36" t="s">
        <v>82</v>
      </c>
      <c r="C41" s="37">
        <v>0</v>
      </c>
      <c r="D41" s="37">
        <v>4361446</v>
      </c>
      <c r="E41" s="38">
        <f t="shared" si="0"/>
        <v>4361446</v>
      </c>
      <c r="F41" s="38">
        <v>1403585.97</v>
      </c>
      <c r="G41" s="37">
        <v>1252844.2999999998</v>
      </c>
      <c r="H41" s="37"/>
      <c r="I41" s="39"/>
      <c r="J41" s="39">
        <f t="shared" si="1"/>
        <v>0.28725434179398296</v>
      </c>
      <c r="K41" s="39">
        <f t="shared" si="2"/>
        <v>0</v>
      </c>
      <c r="L41" s="40">
        <f t="shared" si="3"/>
        <v>3108601.7</v>
      </c>
    </row>
    <row r="42" spans="2:12" ht="20.100000000000001" customHeight="1" x14ac:dyDescent="0.25">
      <c r="B42" s="36" t="s">
        <v>83</v>
      </c>
      <c r="C42" s="37">
        <v>0</v>
      </c>
      <c r="D42" s="37">
        <v>3544924</v>
      </c>
      <c r="E42" s="38">
        <f t="shared" si="0"/>
        <v>3544924</v>
      </c>
      <c r="F42" s="38">
        <v>144908.44</v>
      </c>
      <c r="G42" s="37">
        <v>132042.06</v>
      </c>
      <c r="H42" s="37"/>
      <c r="I42" s="39"/>
      <c r="J42" s="39">
        <f t="shared" si="1"/>
        <v>3.7248206167466498E-2</v>
      </c>
      <c r="K42" s="39">
        <f t="shared" si="2"/>
        <v>0</v>
      </c>
      <c r="L42" s="40">
        <f t="shared" si="3"/>
        <v>3412881.94</v>
      </c>
    </row>
    <row r="43" spans="2:12" ht="20.100000000000001" customHeight="1" x14ac:dyDescent="0.25">
      <c r="B43" s="36" t="s">
        <v>84</v>
      </c>
      <c r="C43" s="37">
        <v>0</v>
      </c>
      <c r="D43" s="37">
        <v>7401937</v>
      </c>
      <c r="E43" s="38">
        <f t="shared" si="0"/>
        <v>7401937</v>
      </c>
      <c r="F43" s="38">
        <v>553346.5</v>
      </c>
      <c r="G43" s="37">
        <v>544759.13</v>
      </c>
      <c r="H43" s="37"/>
      <c r="I43" s="39"/>
      <c r="J43" s="39">
        <f t="shared" si="1"/>
        <v>7.3596834180026119E-2</v>
      </c>
      <c r="K43" s="39">
        <f t="shared" si="2"/>
        <v>0</v>
      </c>
      <c r="L43" s="40">
        <f t="shared" si="3"/>
        <v>6857177.8700000001</v>
      </c>
    </row>
    <row r="44" spans="2:12" ht="20.100000000000001" customHeight="1" x14ac:dyDescent="0.25">
      <c r="B44" s="36" t="s">
        <v>85</v>
      </c>
      <c r="C44" s="37">
        <v>0</v>
      </c>
      <c r="D44" s="37">
        <v>4410479</v>
      </c>
      <c r="E44" s="38">
        <f t="shared" si="0"/>
        <v>4410479</v>
      </c>
      <c r="F44" s="38">
        <v>1227974.1300000001</v>
      </c>
      <c r="G44" s="37">
        <v>837295.07</v>
      </c>
      <c r="H44" s="37"/>
      <c r="I44" s="39"/>
      <c r="J44" s="39">
        <f t="shared" si="1"/>
        <v>0.18984220761509124</v>
      </c>
      <c r="K44" s="39">
        <f t="shared" si="2"/>
        <v>0</v>
      </c>
      <c r="L44" s="40">
        <f t="shared" si="3"/>
        <v>3573183.93</v>
      </c>
    </row>
    <row r="45" spans="2:12" ht="20.100000000000001" customHeight="1" x14ac:dyDescent="0.25">
      <c r="B45" s="36" t="s">
        <v>86</v>
      </c>
      <c r="C45" s="37">
        <v>100000</v>
      </c>
      <c r="D45" s="37">
        <v>3763829</v>
      </c>
      <c r="E45" s="38">
        <f t="shared" si="0"/>
        <v>3763829</v>
      </c>
      <c r="F45" s="38">
        <v>2005686.56</v>
      </c>
      <c r="G45" s="37">
        <v>1177175.1499999999</v>
      </c>
      <c r="H45" s="37"/>
      <c r="I45" s="39"/>
      <c r="J45" s="39">
        <f t="shared" si="1"/>
        <v>0.31275999786387743</v>
      </c>
      <c r="K45" s="39">
        <f t="shared" si="2"/>
        <v>0</v>
      </c>
      <c r="L45" s="40">
        <f t="shared" si="3"/>
        <v>2586653.85</v>
      </c>
    </row>
    <row r="46" spans="2:12" ht="20.100000000000001" customHeight="1" x14ac:dyDescent="0.25">
      <c r="B46" s="36" t="s">
        <v>87</v>
      </c>
      <c r="C46" s="37">
        <v>163328</v>
      </c>
      <c r="D46" s="37">
        <v>163328</v>
      </c>
      <c r="E46" s="38">
        <f t="shared" si="0"/>
        <v>163328</v>
      </c>
      <c r="F46" s="38">
        <v>0</v>
      </c>
      <c r="G46" s="37">
        <v>0</v>
      </c>
      <c r="H46" s="37"/>
      <c r="I46" s="39"/>
      <c r="J46" s="39">
        <f t="shared" si="1"/>
        <v>0</v>
      </c>
      <c r="K46" s="39">
        <f t="shared" si="2"/>
        <v>0</v>
      </c>
      <c r="L46" s="40">
        <f t="shared" si="3"/>
        <v>163328</v>
      </c>
    </row>
    <row r="47" spans="2:12" ht="20.100000000000001" customHeight="1" x14ac:dyDescent="0.25">
      <c r="B47" s="36" t="s">
        <v>88</v>
      </c>
      <c r="C47" s="37">
        <v>0</v>
      </c>
      <c r="D47" s="37">
        <v>3039195</v>
      </c>
      <c r="E47" s="38">
        <f t="shared" si="0"/>
        <v>3039195</v>
      </c>
      <c r="F47" s="38">
        <v>738404.44</v>
      </c>
      <c r="G47" s="37">
        <v>506886.02</v>
      </c>
      <c r="H47" s="37"/>
      <c r="I47" s="39"/>
      <c r="J47" s="39">
        <f t="shared" si="1"/>
        <v>0.16678298694226598</v>
      </c>
      <c r="K47" s="39">
        <f t="shared" si="2"/>
        <v>0</v>
      </c>
      <c r="L47" s="40">
        <f t="shared" si="3"/>
        <v>2532308.98</v>
      </c>
    </row>
    <row r="48" spans="2:12" ht="20.100000000000001" customHeight="1" x14ac:dyDescent="0.25">
      <c r="B48" s="36" t="s">
        <v>89</v>
      </c>
      <c r="C48" s="37">
        <v>0</v>
      </c>
      <c r="D48" s="37">
        <v>1122051</v>
      </c>
      <c r="E48" s="38">
        <f t="shared" si="0"/>
        <v>1122051</v>
      </c>
      <c r="F48" s="38">
        <v>76900</v>
      </c>
      <c r="G48" s="37">
        <v>44400</v>
      </c>
      <c r="H48" s="37"/>
      <c r="I48" s="39"/>
      <c r="J48" s="39">
        <f t="shared" si="1"/>
        <v>3.9570393859102659E-2</v>
      </c>
      <c r="K48" s="39">
        <f t="shared" si="2"/>
        <v>0</v>
      </c>
      <c r="L48" s="40">
        <f t="shared" si="3"/>
        <v>1077651</v>
      </c>
    </row>
    <row r="49" spans="2:12" ht="20.100000000000001" customHeight="1" x14ac:dyDescent="0.25">
      <c r="B49" s="7" t="s">
        <v>90</v>
      </c>
      <c r="C49" s="9">
        <v>0</v>
      </c>
      <c r="D49" s="9">
        <v>898544</v>
      </c>
      <c r="E49" s="20">
        <f t="shared" si="0"/>
        <v>898544</v>
      </c>
      <c r="F49" s="20">
        <v>125449.99999999999</v>
      </c>
      <c r="G49" s="9">
        <v>125449.99999999999</v>
      </c>
      <c r="H49" s="9"/>
      <c r="I49" s="14">
        <f>IF(ISERROR(+#REF!/E49)=TRUE,0,++#REF!/E49)</f>
        <v>0</v>
      </c>
      <c r="J49" s="14">
        <f>IF(ISERROR(+G49/E49)=TRUE,0,++G49/E49)</f>
        <v>0.13961475453622749</v>
      </c>
      <c r="K49" s="14">
        <f>IF(ISERROR(+H49/E49)=TRUE,0,++H49/E49)</f>
        <v>0</v>
      </c>
      <c r="L49" s="17">
        <f>+D49-G49</f>
        <v>773094</v>
      </c>
    </row>
    <row r="50" spans="2:12" ht="20.100000000000001" customHeight="1" x14ac:dyDescent="0.25">
      <c r="B50" s="7" t="s">
        <v>91</v>
      </c>
      <c r="C50" s="9">
        <v>0</v>
      </c>
      <c r="D50" s="9">
        <v>3005103</v>
      </c>
      <c r="E50" s="20">
        <f t="shared" si="0"/>
        <v>3005103</v>
      </c>
      <c r="F50" s="23">
        <v>181994.29</v>
      </c>
      <c r="G50" s="9">
        <v>181994.29</v>
      </c>
      <c r="H50" s="9"/>
      <c r="I50" s="14">
        <f>IF(ISERROR(+#REF!/E50)=TRUE,0,++#REF!/E50)</f>
        <v>0</v>
      </c>
      <c r="J50" s="14">
        <f>IF(ISERROR(+G50/E50)=TRUE,0,++G50/E50)</f>
        <v>6.0561747800324986E-2</v>
      </c>
      <c r="K50" s="14">
        <f>IF(ISERROR(+H50/E50)=TRUE,0,++H50/E50)</f>
        <v>0</v>
      </c>
      <c r="L50" s="17">
        <f>+D50-G50</f>
        <v>2823108.71</v>
      </c>
    </row>
    <row r="51" spans="2:12" ht="23.25" customHeight="1" x14ac:dyDescent="0.25">
      <c r="B51" s="24" t="s">
        <v>4</v>
      </c>
      <c r="C51" s="11">
        <f t="shared" ref="C51:H51" si="4">SUM(C14:C50)</f>
        <v>67768169</v>
      </c>
      <c r="D51" s="11">
        <f t="shared" si="4"/>
        <v>288844613</v>
      </c>
      <c r="E51" s="11">
        <f t="shared" si="4"/>
        <v>288844613</v>
      </c>
      <c r="F51" s="11">
        <f t="shared" si="4"/>
        <v>107207287.20000002</v>
      </c>
      <c r="G51" s="11">
        <f t="shared" si="4"/>
        <v>70623768.440000013</v>
      </c>
      <c r="H51" s="11">
        <f t="shared" si="4"/>
        <v>0</v>
      </c>
      <c r="I51" s="15">
        <f>IF(ISERROR(+#REF!/E51)=TRUE,0,++#REF!/E51)</f>
        <v>0</v>
      </c>
      <c r="J51" s="15">
        <f>IF(ISERROR(+G51/E51)=TRUE,0,++G51/E51)</f>
        <v>0.24450436415097695</v>
      </c>
      <c r="K51" s="15">
        <f>IF(ISERROR(+H51/E51)=TRUE,0,++H51/E51)</f>
        <v>0</v>
      </c>
      <c r="L51" s="18">
        <f>SUM(L14:L50)</f>
        <v>218220844.55999997</v>
      </c>
    </row>
    <row r="52" spans="2:12" x14ac:dyDescent="0.2">
      <c r="B52" s="12" t="s">
        <v>95</v>
      </c>
    </row>
    <row r="53" spans="2:12" s="31" customFormat="1" x14ac:dyDescent="0.2">
      <c r="B53" s="12"/>
    </row>
    <row r="54" spans="2:12" s="31" customFormat="1" x14ac:dyDescent="0.25">
      <c r="K54" s="32"/>
    </row>
    <row r="55" spans="2:12" s="31" customFormat="1" x14ac:dyDescent="0.25">
      <c r="K55" s="32"/>
    </row>
    <row r="56" spans="2:12" s="31" customFormat="1" x14ac:dyDescent="0.25">
      <c r="K56" s="32"/>
    </row>
    <row r="57" spans="2:12" s="31" customFormat="1" ht="44.25" customHeight="1" x14ac:dyDescent="0.25">
      <c r="B57" s="41"/>
      <c r="C57" s="28" t="s">
        <v>3</v>
      </c>
      <c r="D57" s="28" t="s">
        <v>2</v>
      </c>
      <c r="E57" s="26" t="s">
        <v>17</v>
      </c>
      <c r="F57" s="26" t="s">
        <v>18</v>
      </c>
      <c r="G57" s="26" t="s">
        <v>21</v>
      </c>
      <c r="H57" s="27" t="s">
        <v>14</v>
      </c>
      <c r="I57" s="52"/>
      <c r="J57" s="52"/>
      <c r="K57" s="52"/>
      <c r="L57" s="26"/>
    </row>
    <row r="58" spans="2:12" s="31" customFormat="1" x14ac:dyDescent="0.25">
      <c r="B58" s="42"/>
      <c r="C58" s="29">
        <f>C51/$A$10</f>
        <v>67.768169</v>
      </c>
      <c r="D58" s="29">
        <f>D51/$A$10</f>
        <v>288.84461299999998</v>
      </c>
      <c r="E58" s="29">
        <f>E51/$A$10</f>
        <v>288.84461299999998</v>
      </c>
      <c r="F58" s="29">
        <f>F51/$A$10</f>
        <v>107.20728720000002</v>
      </c>
      <c r="G58" s="29">
        <f>G51/$A$10</f>
        <v>70.623768440000006</v>
      </c>
      <c r="H58" s="33"/>
      <c r="I58" s="34"/>
      <c r="J58" s="34"/>
      <c r="K58" s="34"/>
      <c r="L58" s="35"/>
    </row>
    <row r="59" spans="2:12" s="31" customFormat="1" x14ac:dyDescent="0.25">
      <c r="B59" s="42"/>
      <c r="C59" s="29"/>
      <c r="D59" s="29"/>
      <c r="E59" s="29"/>
      <c r="F59" s="29"/>
      <c r="G59" s="29"/>
      <c r="H59" s="48"/>
      <c r="I59" s="34"/>
      <c r="J59" s="34"/>
      <c r="K59" s="34"/>
      <c r="L59" s="35"/>
    </row>
    <row r="60" spans="2:12" s="31" customFormat="1" x14ac:dyDescent="0.25">
      <c r="B60" s="42"/>
      <c r="C60" s="29"/>
      <c r="D60" s="29"/>
      <c r="E60" s="29"/>
      <c r="F60" s="29"/>
      <c r="G60" s="29"/>
      <c r="H60" s="48"/>
      <c r="I60" s="34"/>
      <c r="J60" s="34"/>
      <c r="K60" s="34"/>
      <c r="L60" s="35"/>
    </row>
    <row r="61" spans="2:12" s="31" customFormat="1" x14ac:dyDescent="0.25">
      <c r="B61" s="42"/>
      <c r="C61" s="43"/>
      <c r="D61" s="43"/>
      <c r="E61" s="43"/>
      <c r="F61" s="43"/>
      <c r="G61" s="43"/>
      <c r="H61" s="47"/>
      <c r="I61" s="44"/>
      <c r="J61" s="44"/>
      <c r="K61" s="44"/>
      <c r="L61" s="45"/>
    </row>
    <row r="62" spans="2:12" s="31" customFormat="1" x14ac:dyDescent="0.25">
      <c r="B62" s="42"/>
      <c r="C62" s="43"/>
      <c r="D62" s="43"/>
      <c r="E62" s="43"/>
      <c r="F62" s="43"/>
      <c r="G62" s="43"/>
      <c r="H62" s="47"/>
      <c r="I62" s="44"/>
      <c r="J62" s="44"/>
      <c r="K62" s="44"/>
      <c r="L62" s="45"/>
    </row>
    <row r="63" spans="2:12" s="31" customFormat="1" x14ac:dyDescent="0.25">
      <c r="B63" s="42"/>
      <c r="C63" s="43"/>
      <c r="D63" s="43"/>
      <c r="E63" s="43"/>
      <c r="F63" s="43"/>
      <c r="G63" s="43"/>
      <c r="H63" s="47"/>
      <c r="I63" s="44"/>
      <c r="J63" s="44"/>
      <c r="K63" s="44"/>
      <c r="L63" s="45"/>
    </row>
    <row r="64" spans="2:12" s="31" customFormat="1" x14ac:dyDescent="0.25">
      <c r="B64" s="42"/>
      <c r="C64" s="43"/>
      <c r="D64" s="43"/>
      <c r="E64" s="43"/>
      <c r="F64" s="43"/>
      <c r="G64" s="43"/>
      <c r="H64" s="47"/>
      <c r="I64" s="44"/>
      <c r="J64" s="44"/>
      <c r="K64" s="44"/>
      <c r="L64" s="45"/>
    </row>
    <row r="65" spans="2:12" s="31" customFormat="1" x14ac:dyDescent="0.25">
      <c r="B65" s="42"/>
      <c r="C65" s="43"/>
      <c r="D65" s="43"/>
      <c r="E65" s="43"/>
      <c r="F65" s="43"/>
      <c r="G65" s="43"/>
      <c r="H65" s="47"/>
      <c r="I65" s="44"/>
      <c r="J65" s="44"/>
      <c r="K65" s="44"/>
      <c r="L65" s="45"/>
    </row>
    <row r="66" spans="2:12" s="31" customFormat="1" x14ac:dyDescent="0.25">
      <c r="B66" s="42"/>
      <c r="C66" s="43"/>
      <c r="D66" s="43"/>
      <c r="E66" s="43"/>
      <c r="F66" s="43"/>
      <c r="G66" s="43"/>
      <c r="H66" s="47"/>
      <c r="I66" s="44"/>
      <c r="J66" s="44"/>
      <c r="K66" s="44"/>
      <c r="L66" s="45"/>
    </row>
    <row r="67" spans="2:12" s="31" customFormat="1" x14ac:dyDescent="0.25">
      <c r="B67" s="42"/>
      <c r="C67" s="43"/>
      <c r="D67" s="43"/>
      <c r="E67" s="43"/>
      <c r="F67" s="43"/>
      <c r="G67" s="43"/>
      <c r="H67" s="47"/>
      <c r="I67" s="44"/>
      <c r="J67" s="44"/>
      <c r="K67" s="44"/>
      <c r="L67" s="45"/>
    </row>
    <row r="68" spans="2:12" s="31" customFormat="1" x14ac:dyDescent="0.25">
      <c r="B68" s="42"/>
      <c r="C68" s="43"/>
      <c r="D68" s="43"/>
      <c r="E68" s="43"/>
      <c r="F68" s="43"/>
      <c r="G68" s="43"/>
      <c r="H68" s="47"/>
      <c r="I68" s="44"/>
      <c r="J68" s="44"/>
      <c r="K68" s="44"/>
      <c r="L68" s="45"/>
    </row>
    <row r="69" spans="2:12" s="31" customFormat="1" x14ac:dyDescent="0.25">
      <c r="B69" s="42"/>
      <c r="C69" s="43"/>
      <c r="D69" s="43"/>
      <c r="E69" s="43"/>
      <c r="F69" s="43"/>
      <c r="G69" s="43"/>
      <c r="H69" s="47"/>
      <c r="I69" s="44"/>
      <c r="J69" s="44"/>
      <c r="K69" s="44"/>
      <c r="L69" s="45"/>
    </row>
    <row r="70" spans="2:12" s="31" customFormat="1" x14ac:dyDescent="0.25">
      <c r="B70" s="42"/>
      <c r="C70" s="43"/>
      <c r="D70" s="43"/>
      <c r="E70" s="43"/>
      <c r="F70" s="43"/>
      <c r="G70" s="43"/>
      <c r="H70" s="47"/>
      <c r="I70" s="44"/>
      <c r="J70" s="44"/>
      <c r="K70" s="44"/>
      <c r="L70" s="45"/>
    </row>
    <row r="71" spans="2:12" s="31" customFormat="1" x14ac:dyDescent="0.25">
      <c r="B71" s="42"/>
      <c r="C71" s="43"/>
      <c r="D71" s="43"/>
      <c r="E71" s="43"/>
      <c r="F71" s="43"/>
      <c r="G71" s="43"/>
      <c r="H71" s="47"/>
      <c r="I71" s="44"/>
      <c r="J71" s="44"/>
      <c r="K71" s="44"/>
      <c r="L71" s="45"/>
    </row>
    <row r="72" spans="2:12" s="31" customFormat="1" x14ac:dyDescent="0.25">
      <c r="B72" s="42"/>
      <c r="C72" s="43"/>
      <c r="D72" s="43"/>
      <c r="E72" s="43"/>
      <c r="F72" s="43"/>
      <c r="G72" s="43"/>
      <c r="H72" s="47"/>
      <c r="I72" s="44"/>
      <c r="J72" s="44"/>
      <c r="K72" s="44"/>
      <c r="L72" s="45"/>
    </row>
    <row r="73" spans="2:12" s="31" customFormat="1" x14ac:dyDescent="0.25">
      <c r="B73" s="42"/>
      <c r="C73" s="43"/>
      <c r="D73" s="43"/>
      <c r="E73" s="43"/>
      <c r="F73" s="43"/>
      <c r="G73" s="43"/>
      <c r="H73" s="47"/>
      <c r="I73" s="44"/>
      <c r="J73" s="44"/>
      <c r="K73" s="44"/>
      <c r="L73" s="45"/>
    </row>
    <row r="74" spans="2:12" s="31" customFormat="1" x14ac:dyDescent="0.25">
      <c r="B74" s="42"/>
      <c r="C74" s="43"/>
      <c r="D74" s="43"/>
      <c r="E74" s="43"/>
      <c r="F74" s="43"/>
      <c r="G74" s="43"/>
      <c r="H74" s="47"/>
      <c r="I74" s="44"/>
      <c r="J74" s="44"/>
      <c r="K74" s="44"/>
      <c r="L74" s="45"/>
    </row>
    <row r="75" spans="2:12" s="31" customFormat="1" x14ac:dyDescent="0.25">
      <c r="B75" s="42"/>
      <c r="C75" s="43"/>
      <c r="D75" s="43"/>
      <c r="E75" s="43"/>
      <c r="F75" s="43"/>
      <c r="G75" s="43"/>
      <c r="H75" s="47"/>
      <c r="I75" s="44"/>
      <c r="J75" s="44"/>
      <c r="K75" s="44"/>
      <c r="L75" s="45"/>
    </row>
    <row r="76" spans="2:12" s="31" customFormat="1" x14ac:dyDescent="0.25">
      <c r="B76" s="42"/>
      <c r="C76" s="43"/>
      <c r="D76" s="43"/>
      <c r="E76" s="43"/>
      <c r="F76" s="43"/>
      <c r="G76" s="43"/>
      <c r="H76" s="47"/>
      <c r="I76" s="44"/>
      <c r="J76" s="44"/>
      <c r="K76" s="44"/>
      <c r="L76" s="45"/>
    </row>
    <row r="77" spans="2:12" s="31" customFormat="1" x14ac:dyDescent="0.25">
      <c r="B77" s="42"/>
      <c r="C77" s="43"/>
      <c r="D77" s="43"/>
      <c r="E77" s="43"/>
      <c r="F77" s="43"/>
      <c r="G77" s="43"/>
      <c r="H77" s="47"/>
      <c r="I77" s="44"/>
      <c r="J77" s="44"/>
      <c r="K77" s="44"/>
      <c r="L77" s="45"/>
    </row>
    <row r="78" spans="2:12" s="31" customFormat="1" x14ac:dyDescent="0.25">
      <c r="B78" s="42"/>
      <c r="C78" s="43"/>
      <c r="D78" s="43"/>
      <c r="E78" s="43"/>
      <c r="F78" s="43"/>
      <c r="G78" s="43"/>
      <c r="H78" s="47"/>
      <c r="I78" s="44"/>
      <c r="J78" s="44"/>
      <c r="K78" s="44"/>
      <c r="L78" s="45"/>
    </row>
    <row r="79" spans="2:12" s="31" customFormat="1" x14ac:dyDescent="0.25">
      <c r="B79" s="42"/>
      <c r="C79" s="43"/>
      <c r="D79" s="43"/>
      <c r="E79" s="43"/>
      <c r="F79" s="43"/>
      <c r="G79" s="43"/>
      <c r="H79" s="47"/>
      <c r="I79" s="44"/>
      <c r="J79" s="44"/>
      <c r="K79" s="44"/>
      <c r="L79" s="45"/>
    </row>
    <row r="80" spans="2:12" s="31" customFormat="1" x14ac:dyDescent="0.25">
      <c r="B80" s="42"/>
      <c r="C80" s="43"/>
      <c r="D80" s="43"/>
      <c r="E80" s="43"/>
      <c r="F80" s="43"/>
      <c r="G80" s="43"/>
      <c r="H80" s="47"/>
      <c r="I80" s="44"/>
      <c r="J80" s="44"/>
      <c r="K80" s="44"/>
      <c r="L80" s="45"/>
    </row>
    <row r="81" spans="2:12" s="31" customFormat="1" x14ac:dyDescent="0.25">
      <c r="B81" s="42"/>
      <c r="C81" s="43"/>
      <c r="D81" s="43"/>
      <c r="E81" s="43"/>
      <c r="F81" s="43"/>
      <c r="G81" s="43"/>
      <c r="H81" s="47"/>
      <c r="I81" s="44"/>
      <c r="J81" s="44"/>
      <c r="K81" s="44"/>
      <c r="L81" s="45"/>
    </row>
    <row r="82" spans="2:12" s="31" customFormat="1" x14ac:dyDescent="0.25">
      <c r="B82" s="42"/>
      <c r="C82" s="43"/>
      <c r="D82" s="43"/>
      <c r="E82" s="43"/>
      <c r="F82" s="43"/>
      <c r="G82" s="43"/>
      <c r="H82" s="47"/>
      <c r="I82" s="44"/>
      <c r="J82" s="44"/>
      <c r="K82" s="44"/>
      <c r="L82" s="45"/>
    </row>
    <row r="83" spans="2:12" s="31" customFormat="1" x14ac:dyDescent="0.25">
      <c r="B83" s="42"/>
      <c r="C83" s="43"/>
      <c r="D83" s="43"/>
      <c r="E83" s="43"/>
      <c r="F83" s="43"/>
      <c r="G83" s="43"/>
      <c r="H83" s="47"/>
      <c r="I83" s="44"/>
      <c r="J83" s="44"/>
      <c r="K83" s="44"/>
      <c r="L83" s="45"/>
    </row>
    <row r="84" spans="2:12" s="31" customFormat="1" x14ac:dyDescent="0.25">
      <c r="B84" s="42"/>
      <c r="C84" s="43"/>
      <c r="D84" s="43"/>
      <c r="E84" s="43"/>
      <c r="F84" s="43"/>
      <c r="G84" s="43"/>
      <c r="H84" s="47"/>
      <c r="I84" s="44"/>
      <c r="J84" s="44"/>
      <c r="K84" s="44"/>
      <c r="L84" s="45"/>
    </row>
    <row r="85" spans="2:12" s="31" customFormat="1" x14ac:dyDescent="0.25">
      <c r="B85" s="42"/>
      <c r="C85" s="43"/>
      <c r="D85" s="43"/>
      <c r="E85" s="43"/>
      <c r="F85" s="43"/>
      <c r="G85" s="43"/>
      <c r="H85" s="47"/>
      <c r="I85" s="44"/>
      <c r="J85" s="44"/>
      <c r="K85" s="44"/>
      <c r="L85" s="45"/>
    </row>
    <row r="86" spans="2:12" s="31" customFormat="1" x14ac:dyDescent="0.25">
      <c r="B86" s="42"/>
      <c r="C86" s="43"/>
      <c r="D86" s="43"/>
      <c r="E86" s="43"/>
      <c r="F86" s="43"/>
      <c r="G86" s="43"/>
      <c r="H86" s="47"/>
      <c r="I86" s="44"/>
      <c r="J86" s="44"/>
      <c r="K86" s="44"/>
      <c r="L86" s="45"/>
    </row>
    <row r="87" spans="2:12" s="31" customFormat="1" x14ac:dyDescent="0.25">
      <c r="B87" s="42"/>
      <c r="C87" s="43"/>
      <c r="D87" s="43"/>
      <c r="E87" s="43"/>
      <c r="F87" s="43"/>
      <c r="G87" s="43"/>
      <c r="H87" s="47"/>
      <c r="I87" s="44"/>
      <c r="J87" s="44"/>
      <c r="K87" s="44"/>
      <c r="L87" s="45"/>
    </row>
    <row r="88" spans="2:12" s="31" customFormat="1" x14ac:dyDescent="0.25">
      <c r="B88" s="42"/>
      <c r="C88" s="43"/>
      <c r="D88" s="43"/>
      <c r="E88" s="43"/>
      <c r="F88" s="43"/>
      <c r="G88" s="43"/>
      <c r="H88" s="47"/>
      <c r="I88" s="44"/>
      <c r="J88" s="44"/>
      <c r="K88" s="44"/>
      <c r="L88" s="45"/>
    </row>
    <row r="89" spans="2:12" s="31" customFormat="1" x14ac:dyDescent="0.25">
      <c r="B89" s="42"/>
      <c r="C89" s="43"/>
      <c r="D89" s="43"/>
      <c r="E89" s="43"/>
      <c r="F89" s="43"/>
      <c r="G89" s="43"/>
      <c r="H89" s="47"/>
      <c r="I89" s="44"/>
      <c r="J89" s="44"/>
      <c r="K89" s="44"/>
      <c r="L89" s="45"/>
    </row>
    <row r="90" spans="2:12" s="31" customFormat="1" x14ac:dyDescent="0.25">
      <c r="B90" s="42"/>
      <c r="C90" s="43"/>
      <c r="D90" s="43"/>
      <c r="E90" s="43"/>
      <c r="F90" s="43"/>
      <c r="G90" s="43"/>
      <c r="H90" s="47"/>
      <c r="I90" s="44"/>
      <c r="J90" s="44"/>
      <c r="K90" s="44"/>
      <c r="L90" s="45"/>
    </row>
    <row r="91" spans="2:12" s="31" customFormat="1" x14ac:dyDescent="0.25">
      <c r="B91" s="42"/>
      <c r="C91" s="43"/>
      <c r="D91" s="43"/>
      <c r="E91" s="43"/>
      <c r="F91" s="43"/>
      <c r="G91" s="43"/>
      <c r="H91" s="47"/>
      <c r="I91" s="44"/>
      <c r="J91" s="44"/>
      <c r="K91" s="44"/>
      <c r="L91" s="45"/>
    </row>
    <row r="92" spans="2:12" s="31" customFormat="1" x14ac:dyDescent="0.25">
      <c r="B92" s="42"/>
      <c r="C92" s="43"/>
      <c r="D92" s="43"/>
      <c r="E92" s="43"/>
      <c r="F92" s="43"/>
      <c r="G92" s="43"/>
      <c r="H92" s="47"/>
      <c r="I92" s="44"/>
      <c r="J92" s="44"/>
      <c r="K92" s="44"/>
      <c r="L92" s="45"/>
    </row>
    <row r="93" spans="2:12" s="31" customFormat="1" x14ac:dyDescent="0.25">
      <c r="B93" s="42"/>
      <c r="C93" s="43"/>
      <c r="D93" s="43"/>
      <c r="E93" s="43"/>
      <c r="F93" s="43"/>
      <c r="G93" s="43"/>
      <c r="H93" s="46"/>
      <c r="I93" s="44"/>
      <c r="J93" s="44"/>
      <c r="K93" s="44"/>
      <c r="L93" s="45"/>
    </row>
    <row r="94" spans="2:12" s="31" customFormat="1" x14ac:dyDescent="0.25">
      <c r="B94" s="42"/>
      <c r="C94" s="43"/>
      <c r="D94" s="43"/>
      <c r="E94" s="43"/>
      <c r="F94" s="43"/>
      <c r="G94" s="43"/>
      <c r="H94" s="46"/>
      <c r="I94" s="44"/>
      <c r="J94" s="44"/>
      <c r="K94" s="44"/>
      <c r="L94" s="45"/>
    </row>
    <row r="95" spans="2:12" s="31" customFormat="1" x14ac:dyDescent="0.25">
      <c r="B95" s="42"/>
      <c r="C95" s="43"/>
      <c r="D95" s="43"/>
      <c r="E95" s="43"/>
      <c r="F95" s="43"/>
      <c r="G95" s="43"/>
      <c r="H95" s="46"/>
      <c r="I95" s="44"/>
      <c r="J95" s="44"/>
      <c r="K95" s="44"/>
      <c r="L95" s="45"/>
    </row>
    <row r="96" spans="2:12" s="31" customFormat="1" x14ac:dyDescent="0.25">
      <c r="K96" s="32"/>
    </row>
    <row r="97" spans="11:11" s="31" customFormat="1" x14ac:dyDescent="0.25">
      <c r="K97" s="32"/>
    </row>
    <row r="98" spans="11:11" s="31" customFormat="1" x14ac:dyDescent="0.25">
      <c r="K98" s="32"/>
    </row>
    <row r="99" spans="11:11" s="31" customFormat="1" x14ac:dyDescent="0.25">
      <c r="K99" s="32"/>
    </row>
    <row r="100" spans="11:11" s="31" customFormat="1" x14ac:dyDescent="0.25">
      <c r="K100" s="32"/>
    </row>
    <row r="101" spans="11:11" s="31" customFormat="1" x14ac:dyDescent="0.25">
      <c r="K101" s="32"/>
    </row>
    <row r="102" spans="11:11" s="31" customFormat="1" x14ac:dyDescent="0.25">
      <c r="K102" s="32"/>
    </row>
    <row r="103" spans="11:11" s="31" customFormat="1" x14ac:dyDescent="0.25">
      <c r="K103" s="32"/>
    </row>
    <row r="104" spans="11:11" s="31" customFormat="1" x14ac:dyDescent="0.25">
      <c r="K104" s="32"/>
    </row>
    <row r="105" spans="11:11" s="31" customFormat="1" x14ac:dyDescent="0.25">
      <c r="K105" s="32"/>
    </row>
    <row r="106" spans="11:11" s="31" customFormat="1" x14ac:dyDescent="0.25">
      <c r="K106" s="32"/>
    </row>
    <row r="107" spans="11:11" s="31" customFormat="1" x14ac:dyDescent="0.25">
      <c r="K107" s="32"/>
    </row>
    <row r="108" spans="11:11" s="31" customFormat="1" x14ac:dyDescent="0.25">
      <c r="K108" s="32"/>
    </row>
    <row r="109" spans="11:11" s="31" customFormat="1" x14ac:dyDescent="0.25">
      <c r="K109" s="32"/>
    </row>
    <row r="110" spans="11:11" s="31" customFormat="1" x14ac:dyDescent="0.25">
      <c r="K110" s="32"/>
    </row>
    <row r="111" spans="11:11" s="31" customFormat="1" x14ac:dyDescent="0.25">
      <c r="K111" s="32"/>
    </row>
  </sheetData>
  <mergeCells count="11">
    <mergeCell ref="I57:K57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  <mergeCell ref="L12:L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111"/>
  <sheetViews>
    <sheetView showGridLines="0" zoomScale="115" zoomScaleNormal="115" workbookViewId="0"/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55" t="s">
        <v>93</v>
      </c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15.75" customHeight="1" x14ac:dyDescent="0.25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15" customHeight="1" x14ac:dyDescent="0.25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ht="15" customHeight="1" x14ac:dyDescent="0.2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ht="15" customHeight="1" x14ac:dyDescent="0.25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8" spans="1:12" ht="15.75" x14ac:dyDescent="0.25">
      <c r="B8" s="2" t="s">
        <v>12</v>
      </c>
    </row>
    <row r="9" spans="1:12" x14ac:dyDescent="0.2">
      <c r="B9" s="3" t="s">
        <v>1</v>
      </c>
    </row>
    <row r="10" spans="1:12" x14ac:dyDescent="0.25">
      <c r="A10" s="25">
        <v>1000000</v>
      </c>
    </row>
    <row r="11" spans="1:12" x14ac:dyDescent="0.25">
      <c r="B11" s="4"/>
      <c r="I11" s="61"/>
      <c r="J11" s="61"/>
      <c r="K11" s="61"/>
      <c r="L11" s="30" t="s">
        <v>20</v>
      </c>
    </row>
    <row r="12" spans="1:12" s="5" customFormat="1" ht="15" customHeight="1" x14ac:dyDescent="0.25">
      <c r="B12" s="59" t="s">
        <v>19</v>
      </c>
      <c r="C12" s="58" t="s">
        <v>0</v>
      </c>
      <c r="D12" s="58"/>
      <c r="E12" s="56" t="s">
        <v>13</v>
      </c>
      <c r="F12" s="56" t="s">
        <v>8</v>
      </c>
      <c r="G12" s="56" t="s">
        <v>94</v>
      </c>
      <c r="H12" s="56" t="s">
        <v>14</v>
      </c>
      <c r="I12" s="62" t="s">
        <v>16</v>
      </c>
      <c r="J12" s="62"/>
      <c r="K12" s="62"/>
      <c r="L12" s="53" t="s">
        <v>15</v>
      </c>
    </row>
    <row r="13" spans="1:12" s="5" customFormat="1" ht="40.5" customHeight="1" x14ac:dyDescent="0.25">
      <c r="B13" s="60"/>
      <c r="C13" s="21" t="s">
        <v>3</v>
      </c>
      <c r="D13" s="21" t="s">
        <v>2</v>
      </c>
      <c r="E13" s="57"/>
      <c r="F13" s="57"/>
      <c r="G13" s="57"/>
      <c r="H13" s="57"/>
      <c r="I13" s="21" t="s">
        <v>9</v>
      </c>
      <c r="J13" s="21" t="s">
        <v>10</v>
      </c>
      <c r="K13" s="22" t="s">
        <v>11</v>
      </c>
      <c r="L13" s="54"/>
    </row>
    <row r="14" spans="1:12" ht="20.100000000000001" hidden="1" customHeight="1" x14ac:dyDescent="0.25">
      <c r="B14" s="6" t="s">
        <v>22</v>
      </c>
      <c r="C14" s="8"/>
      <c r="D14" s="8"/>
      <c r="E14" s="19">
        <f>+D14*80/100</f>
        <v>0</v>
      </c>
      <c r="F14" s="19"/>
      <c r="G14" s="8"/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0</v>
      </c>
    </row>
    <row r="15" spans="1:12" ht="20.100000000000001" hidden="1" customHeight="1" x14ac:dyDescent="0.25">
      <c r="B15" s="36" t="s">
        <v>23</v>
      </c>
      <c r="C15" s="37"/>
      <c r="D15" s="37"/>
      <c r="E15" s="38">
        <f t="shared" ref="E15:E50" si="0">+D15*80/100</f>
        <v>0</v>
      </c>
      <c r="F15" s="38"/>
      <c r="G15" s="37"/>
      <c r="H15" s="37"/>
      <c r="I15" s="39"/>
      <c r="J15" s="39">
        <f t="shared" ref="J15:J48" si="1">IF(ISERROR(+G15/E15)=TRUE,0,++G15/E15)</f>
        <v>0</v>
      </c>
      <c r="K15" s="39">
        <f t="shared" ref="K15:K48" si="2">IF(ISERROR(+H15/E15)=TRUE,0,++H15/E15)</f>
        <v>0</v>
      </c>
      <c r="L15" s="40">
        <f t="shared" ref="L15:L48" si="3">+D15-G15</f>
        <v>0</v>
      </c>
    </row>
    <row r="16" spans="1:12" ht="20.100000000000001" customHeight="1" x14ac:dyDescent="0.25">
      <c r="B16" s="36" t="s">
        <v>57</v>
      </c>
      <c r="C16" s="37">
        <v>0</v>
      </c>
      <c r="D16" s="37">
        <v>279196</v>
      </c>
      <c r="E16" s="38">
        <f>+D16*100/100</f>
        <v>279196</v>
      </c>
      <c r="F16" s="38">
        <v>0</v>
      </c>
      <c r="G16" s="37">
        <v>0</v>
      </c>
      <c r="H16" s="37"/>
      <c r="I16" s="39"/>
      <c r="J16" s="39">
        <f t="shared" si="1"/>
        <v>0</v>
      </c>
      <c r="K16" s="39">
        <f t="shared" si="2"/>
        <v>0</v>
      </c>
      <c r="L16" s="40">
        <f t="shared" si="3"/>
        <v>279196</v>
      </c>
    </row>
    <row r="17" spans="2:12" ht="20.100000000000001" hidden="1" customHeight="1" x14ac:dyDescent="0.25">
      <c r="B17" s="36" t="s">
        <v>24</v>
      </c>
      <c r="C17" s="37"/>
      <c r="D17" s="37"/>
      <c r="E17" s="38">
        <f t="shared" si="0"/>
        <v>0</v>
      </c>
      <c r="F17" s="38"/>
      <c r="G17" s="37"/>
      <c r="H17" s="37"/>
      <c r="I17" s="39"/>
      <c r="J17" s="39">
        <f t="shared" si="1"/>
        <v>0</v>
      </c>
      <c r="K17" s="39">
        <f t="shared" si="2"/>
        <v>0</v>
      </c>
      <c r="L17" s="40">
        <f t="shared" si="3"/>
        <v>0</v>
      </c>
    </row>
    <row r="18" spans="2:12" ht="20.100000000000001" hidden="1" customHeight="1" x14ac:dyDescent="0.25">
      <c r="B18" s="36" t="s">
        <v>25</v>
      </c>
      <c r="C18" s="37"/>
      <c r="D18" s="37"/>
      <c r="E18" s="38">
        <f t="shared" si="0"/>
        <v>0</v>
      </c>
      <c r="F18" s="38"/>
      <c r="G18" s="37"/>
      <c r="H18" s="37"/>
      <c r="I18" s="39"/>
      <c r="J18" s="39">
        <f t="shared" si="1"/>
        <v>0</v>
      </c>
      <c r="K18" s="39">
        <f t="shared" si="2"/>
        <v>0</v>
      </c>
      <c r="L18" s="40">
        <f t="shared" si="3"/>
        <v>0</v>
      </c>
    </row>
    <row r="19" spans="2:12" ht="20.100000000000001" hidden="1" customHeight="1" x14ac:dyDescent="0.25">
      <c r="B19" s="36" t="s">
        <v>26</v>
      </c>
      <c r="C19" s="37"/>
      <c r="D19" s="37"/>
      <c r="E19" s="38">
        <f t="shared" si="0"/>
        <v>0</v>
      </c>
      <c r="F19" s="38"/>
      <c r="G19" s="37"/>
      <c r="H19" s="37"/>
      <c r="I19" s="39"/>
      <c r="J19" s="39">
        <f t="shared" si="1"/>
        <v>0</v>
      </c>
      <c r="K19" s="39">
        <f t="shared" si="2"/>
        <v>0</v>
      </c>
      <c r="L19" s="40">
        <f t="shared" si="3"/>
        <v>0</v>
      </c>
    </row>
    <row r="20" spans="2:12" ht="20.100000000000001" hidden="1" customHeight="1" x14ac:dyDescent="0.25">
      <c r="B20" s="36" t="s">
        <v>27</v>
      </c>
      <c r="C20" s="37"/>
      <c r="D20" s="37"/>
      <c r="E20" s="38">
        <f t="shared" si="0"/>
        <v>0</v>
      </c>
      <c r="F20" s="38"/>
      <c r="G20" s="37"/>
      <c r="H20" s="37"/>
      <c r="I20" s="39"/>
      <c r="J20" s="39">
        <f t="shared" si="1"/>
        <v>0</v>
      </c>
      <c r="K20" s="39">
        <f t="shared" si="2"/>
        <v>0</v>
      </c>
      <c r="L20" s="40">
        <f t="shared" si="3"/>
        <v>0</v>
      </c>
    </row>
    <row r="21" spans="2:12" ht="20.100000000000001" hidden="1" customHeight="1" x14ac:dyDescent="0.25">
      <c r="B21" s="36" t="s">
        <v>28</v>
      </c>
      <c r="C21" s="37"/>
      <c r="D21" s="37"/>
      <c r="E21" s="38">
        <f t="shared" si="0"/>
        <v>0</v>
      </c>
      <c r="F21" s="38"/>
      <c r="G21" s="37"/>
      <c r="H21" s="37"/>
      <c r="I21" s="39"/>
      <c r="J21" s="39">
        <f t="shared" si="1"/>
        <v>0</v>
      </c>
      <c r="K21" s="39">
        <f t="shared" si="2"/>
        <v>0</v>
      </c>
      <c r="L21" s="40">
        <f t="shared" si="3"/>
        <v>0</v>
      </c>
    </row>
    <row r="22" spans="2:12" ht="20.100000000000001" hidden="1" customHeight="1" x14ac:dyDescent="0.25">
      <c r="B22" s="36" t="s">
        <v>29</v>
      </c>
      <c r="C22" s="37"/>
      <c r="D22" s="37"/>
      <c r="E22" s="38">
        <f t="shared" si="0"/>
        <v>0</v>
      </c>
      <c r="F22" s="38"/>
      <c r="G22" s="37"/>
      <c r="H22" s="37"/>
      <c r="I22" s="39"/>
      <c r="J22" s="39">
        <f t="shared" si="1"/>
        <v>0</v>
      </c>
      <c r="K22" s="39">
        <f t="shared" si="2"/>
        <v>0</v>
      </c>
      <c r="L22" s="40">
        <f t="shared" si="3"/>
        <v>0</v>
      </c>
    </row>
    <row r="23" spans="2:12" ht="20.100000000000001" hidden="1" customHeight="1" x14ac:dyDescent="0.25">
      <c r="B23" s="36" t="s">
        <v>30</v>
      </c>
      <c r="C23" s="37"/>
      <c r="D23" s="37"/>
      <c r="E23" s="38">
        <f t="shared" si="0"/>
        <v>0</v>
      </c>
      <c r="F23" s="38"/>
      <c r="G23" s="37"/>
      <c r="H23" s="37"/>
      <c r="I23" s="39"/>
      <c r="J23" s="39">
        <f t="shared" si="1"/>
        <v>0</v>
      </c>
      <c r="K23" s="39">
        <f t="shared" si="2"/>
        <v>0</v>
      </c>
      <c r="L23" s="40">
        <f t="shared" si="3"/>
        <v>0</v>
      </c>
    </row>
    <row r="24" spans="2:12" ht="20.100000000000001" hidden="1" customHeight="1" x14ac:dyDescent="0.25">
      <c r="B24" s="36" t="s">
        <v>31</v>
      </c>
      <c r="C24" s="37"/>
      <c r="D24" s="37"/>
      <c r="E24" s="38">
        <f t="shared" si="0"/>
        <v>0</v>
      </c>
      <c r="F24" s="38"/>
      <c r="G24" s="37"/>
      <c r="H24" s="37"/>
      <c r="I24" s="39"/>
      <c r="J24" s="39">
        <f t="shared" si="1"/>
        <v>0</v>
      </c>
      <c r="K24" s="39">
        <f t="shared" si="2"/>
        <v>0</v>
      </c>
      <c r="L24" s="40">
        <f t="shared" si="3"/>
        <v>0</v>
      </c>
    </row>
    <row r="25" spans="2:12" ht="20.100000000000001" hidden="1" customHeight="1" x14ac:dyDescent="0.25">
      <c r="B25" s="36" t="s">
        <v>32</v>
      </c>
      <c r="C25" s="37"/>
      <c r="D25" s="37"/>
      <c r="E25" s="38">
        <f t="shared" si="0"/>
        <v>0</v>
      </c>
      <c r="F25" s="38"/>
      <c r="G25" s="37"/>
      <c r="H25" s="37"/>
      <c r="I25" s="39"/>
      <c r="J25" s="39">
        <f t="shared" si="1"/>
        <v>0</v>
      </c>
      <c r="K25" s="39">
        <f t="shared" si="2"/>
        <v>0</v>
      </c>
      <c r="L25" s="40">
        <f t="shared" si="3"/>
        <v>0</v>
      </c>
    </row>
    <row r="26" spans="2:12" ht="20.100000000000001" hidden="1" customHeight="1" x14ac:dyDescent="0.25">
      <c r="B26" s="36" t="s">
        <v>33</v>
      </c>
      <c r="C26" s="37"/>
      <c r="D26" s="37"/>
      <c r="E26" s="38">
        <f t="shared" si="0"/>
        <v>0</v>
      </c>
      <c r="F26" s="38"/>
      <c r="G26" s="37"/>
      <c r="H26" s="37"/>
      <c r="I26" s="39"/>
      <c r="J26" s="39">
        <f t="shared" si="1"/>
        <v>0</v>
      </c>
      <c r="K26" s="39">
        <f t="shared" si="2"/>
        <v>0</v>
      </c>
      <c r="L26" s="40">
        <f t="shared" si="3"/>
        <v>0</v>
      </c>
    </row>
    <row r="27" spans="2:12" ht="20.100000000000001" customHeight="1" x14ac:dyDescent="0.25">
      <c r="B27" s="36" t="s">
        <v>68</v>
      </c>
      <c r="C27" s="36">
        <v>0</v>
      </c>
      <c r="D27" s="36">
        <v>122861</v>
      </c>
      <c r="E27" s="38">
        <f t="shared" ref="E27:E36" si="4">+D27*100/100</f>
        <v>122861</v>
      </c>
      <c r="F27" s="38">
        <v>0</v>
      </c>
      <c r="G27" s="37">
        <v>0</v>
      </c>
      <c r="H27" s="37"/>
      <c r="I27" s="39"/>
      <c r="J27" s="39">
        <f t="shared" si="1"/>
        <v>0</v>
      </c>
      <c r="K27" s="39">
        <f t="shared" si="2"/>
        <v>0</v>
      </c>
      <c r="L27" s="40">
        <f t="shared" si="3"/>
        <v>122861</v>
      </c>
    </row>
    <row r="28" spans="2:12" ht="20.100000000000001" hidden="1" customHeight="1" x14ac:dyDescent="0.25">
      <c r="B28" s="36" t="s">
        <v>34</v>
      </c>
      <c r="C28" s="37"/>
      <c r="D28" s="37"/>
      <c r="E28" s="38">
        <f t="shared" si="4"/>
        <v>0</v>
      </c>
      <c r="F28" s="38"/>
      <c r="G28" s="37"/>
      <c r="H28" s="37"/>
      <c r="I28" s="39"/>
      <c r="J28" s="39">
        <f t="shared" si="1"/>
        <v>0</v>
      </c>
      <c r="K28" s="39">
        <f t="shared" si="2"/>
        <v>0</v>
      </c>
      <c r="L28" s="40">
        <f t="shared" si="3"/>
        <v>0</v>
      </c>
    </row>
    <row r="29" spans="2:12" ht="20.100000000000001" hidden="1" customHeight="1" x14ac:dyDescent="0.25">
      <c r="B29" s="36" t="s">
        <v>35</v>
      </c>
      <c r="C29" s="37"/>
      <c r="D29" s="37"/>
      <c r="E29" s="38">
        <f t="shared" si="4"/>
        <v>0</v>
      </c>
      <c r="F29" s="38"/>
      <c r="G29" s="37"/>
      <c r="H29" s="37"/>
      <c r="I29" s="39"/>
      <c r="J29" s="39">
        <f t="shared" si="1"/>
        <v>0</v>
      </c>
      <c r="K29" s="39">
        <f t="shared" si="2"/>
        <v>0</v>
      </c>
      <c r="L29" s="40">
        <f t="shared" si="3"/>
        <v>0</v>
      </c>
    </row>
    <row r="30" spans="2:12" ht="20.100000000000001" customHeight="1" x14ac:dyDescent="0.25">
      <c r="B30" s="36" t="s">
        <v>71</v>
      </c>
      <c r="C30" s="37">
        <v>0</v>
      </c>
      <c r="D30" s="37">
        <v>689817</v>
      </c>
      <c r="E30" s="38">
        <f t="shared" si="4"/>
        <v>689817</v>
      </c>
      <c r="F30" s="38">
        <v>322649.76</v>
      </c>
      <c r="G30" s="37">
        <v>322649.76</v>
      </c>
      <c r="H30" s="37"/>
      <c r="I30" s="39"/>
      <c r="J30" s="39">
        <f t="shared" si="1"/>
        <v>0.46773239859267024</v>
      </c>
      <c r="K30" s="39">
        <f t="shared" si="2"/>
        <v>0</v>
      </c>
      <c r="L30" s="40">
        <f t="shared" si="3"/>
        <v>367167.24</v>
      </c>
    </row>
    <row r="31" spans="2:12" ht="20.100000000000001" hidden="1" customHeight="1" x14ac:dyDescent="0.25">
      <c r="B31" s="36" t="s">
        <v>36</v>
      </c>
      <c r="C31" s="37"/>
      <c r="D31" s="37"/>
      <c r="E31" s="38">
        <f t="shared" si="4"/>
        <v>0</v>
      </c>
      <c r="F31" s="38"/>
      <c r="G31" s="37"/>
      <c r="H31" s="37"/>
      <c r="I31" s="39"/>
      <c r="J31" s="39">
        <f t="shared" si="1"/>
        <v>0</v>
      </c>
      <c r="K31" s="39">
        <f t="shared" si="2"/>
        <v>0</v>
      </c>
      <c r="L31" s="40">
        <f t="shared" si="3"/>
        <v>0</v>
      </c>
    </row>
    <row r="32" spans="2:12" ht="20.100000000000001" hidden="1" customHeight="1" x14ac:dyDescent="0.25">
      <c r="B32" s="36" t="s">
        <v>37</v>
      </c>
      <c r="C32" s="37"/>
      <c r="D32" s="37"/>
      <c r="E32" s="38">
        <f t="shared" si="4"/>
        <v>0</v>
      </c>
      <c r="F32" s="38"/>
      <c r="G32" s="37"/>
      <c r="H32" s="37"/>
      <c r="I32" s="39"/>
      <c r="J32" s="39">
        <f t="shared" si="1"/>
        <v>0</v>
      </c>
      <c r="K32" s="39">
        <f t="shared" si="2"/>
        <v>0</v>
      </c>
      <c r="L32" s="40">
        <f t="shared" si="3"/>
        <v>0</v>
      </c>
    </row>
    <row r="33" spans="2:12" ht="20.100000000000001" hidden="1" customHeight="1" x14ac:dyDescent="0.25">
      <c r="B33" s="36" t="s">
        <v>38</v>
      </c>
      <c r="C33" s="37"/>
      <c r="D33" s="37"/>
      <c r="E33" s="38">
        <f t="shared" si="4"/>
        <v>0</v>
      </c>
      <c r="F33" s="38"/>
      <c r="G33" s="37"/>
      <c r="H33" s="37"/>
      <c r="I33" s="39"/>
      <c r="J33" s="39">
        <f t="shared" si="1"/>
        <v>0</v>
      </c>
      <c r="K33" s="39">
        <f t="shared" si="2"/>
        <v>0</v>
      </c>
      <c r="L33" s="40">
        <f t="shared" si="3"/>
        <v>0</v>
      </c>
    </row>
    <row r="34" spans="2:12" ht="20.100000000000001" hidden="1" customHeight="1" x14ac:dyDescent="0.25">
      <c r="B34" s="36" t="s">
        <v>39</v>
      </c>
      <c r="C34" s="37"/>
      <c r="D34" s="37"/>
      <c r="E34" s="38">
        <f t="shared" si="4"/>
        <v>0</v>
      </c>
      <c r="F34" s="38"/>
      <c r="G34" s="37"/>
      <c r="H34" s="37"/>
      <c r="I34" s="39"/>
      <c r="J34" s="39">
        <f t="shared" si="1"/>
        <v>0</v>
      </c>
      <c r="K34" s="39">
        <f t="shared" si="2"/>
        <v>0</v>
      </c>
      <c r="L34" s="40">
        <f t="shared" si="3"/>
        <v>0</v>
      </c>
    </row>
    <row r="35" spans="2:12" ht="20.100000000000001" hidden="1" customHeight="1" x14ac:dyDescent="0.25">
      <c r="B35" s="36" t="s">
        <v>40</v>
      </c>
      <c r="C35" s="37"/>
      <c r="D35" s="37"/>
      <c r="E35" s="38">
        <f t="shared" si="4"/>
        <v>0</v>
      </c>
      <c r="F35" s="38"/>
      <c r="G35" s="37"/>
      <c r="H35" s="37"/>
      <c r="I35" s="39"/>
      <c r="J35" s="39">
        <f t="shared" si="1"/>
        <v>0</v>
      </c>
      <c r="K35" s="39">
        <f t="shared" si="2"/>
        <v>0</v>
      </c>
      <c r="L35" s="40">
        <f t="shared" si="3"/>
        <v>0</v>
      </c>
    </row>
    <row r="36" spans="2:12" ht="20.100000000000001" customHeight="1" x14ac:dyDescent="0.25">
      <c r="B36" s="36" t="s">
        <v>77</v>
      </c>
      <c r="C36" s="37">
        <v>0</v>
      </c>
      <c r="D36" s="37">
        <v>2074351</v>
      </c>
      <c r="E36" s="38">
        <f t="shared" si="4"/>
        <v>2074351</v>
      </c>
      <c r="F36" s="38">
        <v>1976942.5900000003</v>
      </c>
      <c r="G36" s="37">
        <v>1641536.3599999999</v>
      </c>
      <c r="H36" s="37"/>
      <c r="I36" s="39"/>
      <c r="J36" s="39">
        <f t="shared" si="1"/>
        <v>0.79134937144195938</v>
      </c>
      <c r="K36" s="39">
        <f t="shared" si="2"/>
        <v>0</v>
      </c>
      <c r="L36" s="40">
        <f t="shared" si="3"/>
        <v>432814.64000000013</v>
      </c>
    </row>
    <row r="37" spans="2:12" ht="20.100000000000001" hidden="1" customHeight="1" x14ac:dyDescent="0.25">
      <c r="B37" s="36" t="s">
        <v>41</v>
      </c>
      <c r="C37" s="37"/>
      <c r="D37" s="37"/>
      <c r="E37" s="38">
        <f t="shared" si="0"/>
        <v>0</v>
      </c>
      <c r="F37" s="38"/>
      <c r="G37" s="37"/>
      <c r="H37" s="37"/>
      <c r="I37" s="39"/>
      <c r="J37" s="39">
        <f t="shared" si="1"/>
        <v>0</v>
      </c>
      <c r="K37" s="39">
        <f t="shared" si="2"/>
        <v>0</v>
      </c>
      <c r="L37" s="40">
        <f t="shared" si="3"/>
        <v>0</v>
      </c>
    </row>
    <row r="38" spans="2:12" ht="20.100000000000001" hidden="1" customHeight="1" x14ac:dyDescent="0.25">
      <c r="B38" s="36" t="s">
        <v>42</v>
      </c>
      <c r="C38" s="37"/>
      <c r="D38" s="37"/>
      <c r="E38" s="38">
        <f t="shared" si="0"/>
        <v>0</v>
      </c>
      <c r="F38" s="38"/>
      <c r="G38" s="37"/>
      <c r="H38" s="37"/>
      <c r="I38" s="39"/>
      <c r="J38" s="39">
        <f t="shared" si="1"/>
        <v>0</v>
      </c>
      <c r="K38" s="39">
        <f t="shared" si="2"/>
        <v>0</v>
      </c>
      <c r="L38" s="40">
        <f t="shared" si="3"/>
        <v>0</v>
      </c>
    </row>
    <row r="39" spans="2:12" ht="20.100000000000001" hidden="1" customHeight="1" x14ac:dyDescent="0.25">
      <c r="B39" s="36" t="s">
        <v>43</v>
      </c>
      <c r="C39" s="37"/>
      <c r="D39" s="37"/>
      <c r="E39" s="38">
        <f t="shared" si="0"/>
        <v>0</v>
      </c>
      <c r="F39" s="38"/>
      <c r="G39" s="37"/>
      <c r="H39" s="37"/>
      <c r="I39" s="39"/>
      <c r="J39" s="39">
        <f t="shared" si="1"/>
        <v>0</v>
      </c>
      <c r="K39" s="39">
        <f t="shared" si="2"/>
        <v>0</v>
      </c>
      <c r="L39" s="40">
        <f t="shared" si="3"/>
        <v>0</v>
      </c>
    </row>
    <row r="40" spans="2:12" ht="20.100000000000001" hidden="1" customHeight="1" x14ac:dyDescent="0.25">
      <c r="B40" s="36" t="s">
        <v>44</v>
      </c>
      <c r="C40" s="37"/>
      <c r="D40" s="37"/>
      <c r="E40" s="38">
        <f t="shared" si="0"/>
        <v>0</v>
      </c>
      <c r="F40" s="38"/>
      <c r="G40" s="37"/>
      <c r="H40" s="37"/>
      <c r="I40" s="39"/>
      <c r="J40" s="39">
        <f t="shared" si="1"/>
        <v>0</v>
      </c>
      <c r="K40" s="39">
        <f t="shared" si="2"/>
        <v>0</v>
      </c>
      <c r="L40" s="40">
        <f t="shared" si="3"/>
        <v>0</v>
      </c>
    </row>
    <row r="41" spans="2:12" ht="20.100000000000001" hidden="1" customHeight="1" x14ac:dyDescent="0.25">
      <c r="B41" s="36" t="s">
        <v>45</v>
      </c>
      <c r="C41" s="37"/>
      <c r="D41" s="37"/>
      <c r="E41" s="38">
        <f t="shared" si="0"/>
        <v>0</v>
      </c>
      <c r="F41" s="38"/>
      <c r="G41" s="37"/>
      <c r="H41" s="37"/>
      <c r="I41" s="39"/>
      <c r="J41" s="39">
        <f t="shared" si="1"/>
        <v>0</v>
      </c>
      <c r="K41" s="39">
        <f t="shared" si="2"/>
        <v>0</v>
      </c>
      <c r="L41" s="40">
        <f t="shared" si="3"/>
        <v>0</v>
      </c>
    </row>
    <row r="42" spans="2:12" ht="20.100000000000001" hidden="1" customHeight="1" x14ac:dyDescent="0.25">
      <c r="B42" s="36" t="s">
        <v>46</v>
      </c>
      <c r="C42" s="37"/>
      <c r="D42" s="37"/>
      <c r="E42" s="38">
        <f t="shared" si="0"/>
        <v>0</v>
      </c>
      <c r="F42" s="38"/>
      <c r="G42" s="37"/>
      <c r="H42" s="37"/>
      <c r="I42" s="39"/>
      <c r="J42" s="39">
        <f t="shared" si="1"/>
        <v>0</v>
      </c>
      <c r="K42" s="39">
        <f t="shared" si="2"/>
        <v>0</v>
      </c>
      <c r="L42" s="40">
        <f t="shared" si="3"/>
        <v>0</v>
      </c>
    </row>
    <row r="43" spans="2:12" ht="20.100000000000001" hidden="1" customHeight="1" x14ac:dyDescent="0.25">
      <c r="B43" s="36" t="s">
        <v>47</v>
      </c>
      <c r="C43" s="37"/>
      <c r="D43" s="37"/>
      <c r="E43" s="38">
        <f t="shared" si="0"/>
        <v>0</v>
      </c>
      <c r="F43" s="38"/>
      <c r="G43" s="37"/>
      <c r="H43" s="37"/>
      <c r="I43" s="39"/>
      <c r="J43" s="39">
        <f t="shared" si="1"/>
        <v>0</v>
      </c>
      <c r="K43" s="39">
        <f t="shared" si="2"/>
        <v>0</v>
      </c>
      <c r="L43" s="40">
        <f t="shared" si="3"/>
        <v>0</v>
      </c>
    </row>
    <row r="44" spans="2:12" ht="20.100000000000001" hidden="1" customHeight="1" x14ac:dyDescent="0.25">
      <c r="B44" s="36" t="s">
        <v>48</v>
      </c>
      <c r="C44" s="37"/>
      <c r="D44" s="37"/>
      <c r="E44" s="38">
        <f t="shared" si="0"/>
        <v>0</v>
      </c>
      <c r="F44" s="38"/>
      <c r="G44" s="37"/>
      <c r="H44" s="37"/>
      <c r="I44" s="39"/>
      <c r="J44" s="39">
        <f t="shared" si="1"/>
        <v>0</v>
      </c>
      <c r="K44" s="39">
        <f t="shared" si="2"/>
        <v>0</v>
      </c>
      <c r="L44" s="40">
        <f t="shared" si="3"/>
        <v>0</v>
      </c>
    </row>
    <row r="45" spans="2:12" ht="20.100000000000001" hidden="1" customHeight="1" x14ac:dyDescent="0.25">
      <c r="B45" s="36" t="s">
        <v>49</v>
      </c>
      <c r="C45" s="37"/>
      <c r="D45" s="37"/>
      <c r="E45" s="38">
        <f t="shared" si="0"/>
        <v>0</v>
      </c>
      <c r="F45" s="38"/>
      <c r="G45" s="37"/>
      <c r="H45" s="37"/>
      <c r="I45" s="39"/>
      <c r="J45" s="39">
        <f t="shared" si="1"/>
        <v>0</v>
      </c>
      <c r="K45" s="39">
        <f t="shared" si="2"/>
        <v>0</v>
      </c>
      <c r="L45" s="40">
        <f t="shared" si="3"/>
        <v>0</v>
      </c>
    </row>
    <row r="46" spans="2:12" ht="20.100000000000001" hidden="1" customHeight="1" x14ac:dyDescent="0.25">
      <c r="B46" s="36" t="s">
        <v>50</v>
      </c>
      <c r="C46" s="37"/>
      <c r="D46" s="37"/>
      <c r="E46" s="38">
        <f t="shared" si="0"/>
        <v>0</v>
      </c>
      <c r="F46" s="38"/>
      <c r="G46" s="37"/>
      <c r="H46" s="37"/>
      <c r="I46" s="39"/>
      <c r="J46" s="39">
        <f t="shared" si="1"/>
        <v>0</v>
      </c>
      <c r="K46" s="39">
        <f t="shared" si="2"/>
        <v>0</v>
      </c>
      <c r="L46" s="40">
        <f t="shared" si="3"/>
        <v>0</v>
      </c>
    </row>
    <row r="47" spans="2:12" ht="20.100000000000001" hidden="1" customHeight="1" x14ac:dyDescent="0.25">
      <c r="B47" s="36" t="s">
        <v>51</v>
      </c>
      <c r="C47" s="37"/>
      <c r="D47" s="37"/>
      <c r="E47" s="38">
        <f t="shared" si="0"/>
        <v>0</v>
      </c>
      <c r="F47" s="38"/>
      <c r="G47" s="37"/>
      <c r="H47" s="37"/>
      <c r="I47" s="39"/>
      <c r="J47" s="39">
        <f t="shared" si="1"/>
        <v>0</v>
      </c>
      <c r="K47" s="39">
        <f t="shared" si="2"/>
        <v>0</v>
      </c>
      <c r="L47" s="40">
        <f t="shared" si="3"/>
        <v>0</v>
      </c>
    </row>
    <row r="48" spans="2:12" ht="20.100000000000001" hidden="1" customHeight="1" x14ac:dyDescent="0.25">
      <c r="B48" s="36" t="s">
        <v>52</v>
      </c>
      <c r="C48" s="37"/>
      <c r="D48" s="37"/>
      <c r="E48" s="38">
        <f t="shared" si="0"/>
        <v>0</v>
      </c>
      <c r="F48" s="38"/>
      <c r="G48" s="37"/>
      <c r="H48" s="37"/>
      <c r="I48" s="39"/>
      <c r="J48" s="39">
        <f t="shared" si="1"/>
        <v>0</v>
      </c>
      <c r="K48" s="39">
        <f t="shared" si="2"/>
        <v>0</v>
      </c>
      <c r="L48" s="40">
        <f t="shared" si="3"/>
        <v>0</v>
      </c>
    </row>
    <row r="49" spans="2:12" ht="20.100000000000001" hidden="1" customHeight="1" x14ac:dyDescent="0.25">
      <c r="B49" s="7" t="s">
        <v>53</v>
      </c>
      <c r="C49" s="9"/>
      <c r="D49" s="9"/>
      <c r="E49" s="20">
        <f t="shared" si="0"/>
        <v>0</v>
      </c>
      <c r="F49" s="20"/>
      <c r="G49" s="9"/>
      <c r="H49" s="9"/>
      <c r="I49" s="14">
        <f>IF(ISERROR(+#REF!/E49)=TRUE,0,++#REF!/E49)</f>
        <v>0</v>
      </c>
      <c r="J49" s="14">
        <f>IF(ISERROR(+G49/E49)=TRUE,0,++G49/E49)</f>
        <v>0</v>
      </c>
      <c r="K49" s="14">
        <f>IF(ISERROR(+H49/E49)=TRUE,0,++H49/E49)</f>
        <v>0</v>
      </c>
      <c r="L49" s="17">
        <f>+D49-G49</f>
        <v>0</v>
      </c>
    </row>
    <row r="50" spans="2:12" ht="20.100000000000001" hidden="1" customHeight="1" x14ac:dyDescent="0.25">
      <c r="B50" s="7" t="s">
        <v>54</v>
      </c>
      <c r="C50" s="9"/>
      <c r="D50" s="9"/>
      <c r="E50" s="20">
        <f t="shared" si="0"/>
        <v>0</v>
      </c>
      <c r="F50" s="23"/>
      <c r="G50" s="9"/>
      <c r="H50" s="9"/>
      <c r="I50" s="14">
        <f>IF(ISERROR(+#REF!/E50)=TRUE,0,++#REF!/E50)</f>
        <v>0</v>
      </c>
      <c r="J50" s="14">
        <f>IF(ISERROR(+G50/E50)=TRUE,0,++G50/E50)</f>
        <v>0</v>
      </c>
      <c r="K50" s="14">
        <f>IF(ISERROR(+H50/E50)=TRUE,0,++H50/E50)</f>
        <v>0</v>
      </c>
      <c r="L50" s="17">
        <f>+D50-G50</f>
        <v>0</v>
      </c>
    </row>
    <row r="51" spans="2:12" ht="23.25" customHeight="1" x14ac:dyDescent="0.25">
      <c r="B51" s="24" t="s">
        <v>4</v>
      </c>
      <c r="C51" s="11">
        <f t="shared" ref="C51:H51" si="5">SUM(C14:C50)</f>
        <v>0</v>
      </c>
      <c r="D51" s="11">
        <f t="shared" si="5"/>
        <v>3166225</v>
      </c>
      <c r="E51" s="11">
        <f t="shared" si="5"/>
        <v>3166225</v>
      </c>
      <c r="F51" s="11">
        <f t="shared" si="5"/>
        <v>2299592.3500000006</v>
      </c>
      <c r="G51" s="11">
        <f t="shared" si="5"/>
        <v>1964186.1199999999</v>
      </c>
      <c r="H51" s="11">
        <f t="shared" si="5"/>
        <v>0</v>
      </c>
      <c r="I51" s="15">
        <f>IF(ISERROR(+#REF!/E51)=TRUE,0,++#REF!/E51)</f>
        <v>0</v>
      </c>
      <c r="J51" s="15">
        <f>IF(ISERROR(+G51/E51)=TRUE,0,++G51/E51)</f>
        <v>0.62035582436497716</v>
      </c>
      <c r="K51" s="15">
        <f>IF(ISERROR(+H51/E51)=TRUE,0,++H51/E51)</f>
        <v>0</v>
      </c>
      <c r="L51" s="18">
        <f>SUM(L14:L50)</f>
        <v>1202038.8800000001</v>
      </c>
    </row>
    <row r="52" spans="2:12" x14ac:dyDescent="0.2">
      <c r="B52" s="12" t="s">
        <v>95</v>
      </c>
    </row>
    <row r="53" spans="2:12" s="31" customFormat="1" x14ac:dyDescent="0.2">
      <c r="B53" s="12"/>
    </row>
    <row r="54" spans="2:12" s="31" customFormat="1" x14ac:dyDescent="0.25">
      <c r="K54" s="32"/>
    </row>
    <row r="55" spans="2:12" s="31" customFormat="1" x14ac:dyDescent="0.25">
      <c r="K55" s="32"/>
    </row>
    <row r="56" spans="2:12" s="31" customFormat="1" x14ac:dyDescent="0.25">
      <c r="K56" s="32"/>
    </row>
    <row r="57" spans="2:12" s="31" customFormat="1" ht="44.25" customHeight="1" x14ac:dyDescent="0.25">
      <c r="B57" s="41"/>
      <c r="C57" s="41" t="s">
        <v>3</v>
      </c>
      <c r="D57" s="41" t="s">
        <v>2</v>
      </c>
      <c r="E57" s="49" t="s">
        <v>17</v>
      </c>
      <c r="F57" s="49" t="s">
        <v>18</v>
      </c>
      <c r="G57" s="49" t="s">
        <v>21</v>
      </c>
      <c r="H57" s="50" t="s">
        <v>14</v>
      </c>
      <c r="I57" s="63"/>
      <c r="J57" s="63"/>
      <c r="K57" s="63"/>
      <c r="L57" s="49"/>
    </row>
    <row r="58" spans="2:12" s="31" customFormat="1" x14ac:dyDescent="0.25">
      <c r="B58" s="42"/>
      <c r="C58" s="43">
        <f>C51/$A$10</f>
        <v>0</v>
      </c>
      <c r="D58" s="43">
        <f>D51/$A$10</f>
        <v>3.1662249999999998</v>
      </c>
      <c r="E58" s="43">
        <f>E51/$A$10</f>
        <v>3.1662249999999998</v>
      </c>
      <c r="F58" s="43">
        <f>F51/$A$10</f>
        <v>2.2995923500000006</v>
      </c>
      <c r="G58" s="43">
        <f>G51/$A$10</f>
        <v>1.9641861199999999</v>
      </c>
      <c r="H58" s="51"/>
      <c r="I58" s="44"/>
      <c r="J58" s="44"/>
      <c r="K58" s="44"/>
      <c r="L58" s="45"/>
    </row>
    <row r="59" spans="2:12" s="31" customFormat="1" x14ac:dyDescent="0.25">
      <c r="B59" s="42"/>
      <c r="C59" s="43"/>
      <c r="D59" s="43"/>
      <c r="E59" s="43"/>
      <c r="F59" s="43"/>
      <c r="G59" s="43"/>
      <c r="H59" s="47"/>
      <c r="I59" s="44"/>
      <c r="J59" s="44"/>
      <c r="K59" s="44"/>
      <c r="L59" s="45"/>
    </row>
    <row r="60" spans="2:12" s="31" customFormat="1" x14ac:dyDescent="0.25">
      <c r="B60" s="42"/>
      <c r="C60" s="43"/>
      <c r="D60" s="43"/>
      <c r="E60" s="43"/>
      <c r="F60" s="43"/>
      <c r="G60" s="43"/>
      <c r="H60" s="47"/>
      <c r="I60" s="44"/>
      <c r="J60" s="44"/>
      <c r="K60" s="44"/>
      <c r="L60" s="45"/>
    </row>
    <row r="61" spans="2:12" s="31" customFormat="1" x14ac:dyDescent="0.25">
      <c r="B61" s="42"/>
      <c r="C61" s="43"/>
      <c r="D61" s="43"/>
      <c r="E61" s="43"/>
      <c r="F61" s="43"/>
      <c r="G61" s="43"/>
      <c r="H61" s="47"/>
      <c r="I61" s="44"/>
      <c r="J61" s="44"/>
      <c r="K61" s="44"/>
      <c r="L61" s="45"/>
    </row>
    <row r="62" spans="2:12" s="31" customFormat="1" x14ac:dyDescent="0.25">
      <c r="B62" s="42"/>
      <c r="C62" s="43"/>
      <c r="D62" s="43"/>
      <c r="E62" s="43"/>
      <c r="F62" s="43"/>
      <c r="G62" s="43"/>
      <c r="H62" s="47"/>
      <c r="I62" s="44"/>
      <c r="J62" s="44"/>
      <c r="K62" s="44"/>
      <c r="L62" s="45"/>
    </row>
    <row r="63" spans="2:12" s="31" customFormat="1" x14ac:dyDescent="0.25">
      <c r="B63" s="42"/>
      <c r="C63" s="43"/>
      <c r="D63" s="43"/>
      <c r="E63" s="43"/>
      <c r="F63" s="43"/>
      <c r="G63" s="43"/>
      <c r="H63" s="47"/>
      <c r="I63" s="44"/>
      <c r="J63" s="44"/>
      <c r="K63" s="44"/>
      <c r="L63" s="45"/>
    </row>
    <row r="64" spans="2:12" s="31" customFormat="1" x14ac:dyDescent="0.25">
      <c r="B64" s="42"/>
      <c r="C64" s="43"/>
      <c r="D64" s="43"/>
      <c r="E64" s="43"/>
      <c r="F64" s="43"/>
      <c r="G64" s="43"/>
      <c r="H64" s="47"/>
      <c r="I64" s="44"/>
      <c r="J64" s="44"/>
      <c r="K64" s="44"/>
      <c r="L64" s="45"/>
    </row>
    <row r="65" spans="2:12" s="31" customFormat="1" x14ac:dyDescent="0.25">
      <c r="B65" s="42"/>
      <c r="C65" s="43"/>
      <c r="D65" s="43"/>
      <c r="E65" s="43"/>
      <c r="F65" s="43"/>
      <c r="G65" s="43"/>
      <c r="H65" s="47"/>
      <c r="I65" s="44"/>
      <c r="J65" s="44"/>
      <c r="K65" s="44"/>
      <c r="L65" s="45"/>
    </row>
    <row r="66" spans="2:12" s="31" customFormat="1" x14ac:dyDescent="0.25">
      <c r="B66" s="42"/>
      <c r="C66" s="43"/>
      <c r="D66" s="43"/>
      <c r="E66" s="43"/>
      <c r="F66" s="43"/>
      <c r="G66" s="43"/>
      <c r="H66" s="47"/>
      <c r="I66" s="44"/>
      <c r="J66" s="44"/>
      <c r="K66" s="44"/>
      <c r="L66" s="45"/>
    </row>
    <row r="67" spans="2:12" s="31" customFormat="1" x14ac:dyDescent="0.25">
      <c r="B67" s="42"/>
      <c r="C67" s="43"/>
      <c r="D67" s="43"/>
      <c r="E67" s="43"/>
      <c r="F67" s="43"/>
      <c r="G67" s="43"/>
      <c r="H67" s="47"/>
      <c r="I67" s="44"/>
      <c r="J67" s="44"/>
      <c r="K67" s="44"/>
      <c r="L67" s="45"/>
    </row>
    <row r="68" spans="2:12" s="31" customFormat="1" x14ac:dyDescent="0.25">
      <c r="B68" s="42"/>
      <c r="C68" s="43"/>
      <c r="D68" s="43"/>
      <c r="E68" s="43"/>
      <c r="F68" s="43"/>
      <c r="G68" s="43"/>
      <c r="H68" s="47"/>
      <c r="I68" s="44"/>
      <c r="J68" s="44"/>
      <c r="K68" s="44"/>
      <c r="L68" s="45"/>
    </row>
    <row r="69" spans="2:12" s="31" customFormat="1" x14ac:dyDescent="0.25">
      <c r="B69" s="42"/>
      <c r="C69" s="43"/>
      <c r="D69" s="43"/>
      <c r="E69" s="43"/>
      <c r="F69" s="43"/>
      <c r="G69" s="43"/>
      <c r="H69" s="47"/>
      <c r="I69" s="44"/>
      <c r="J69" s="44"/>
      <c r="K69" s="44"/>
      <c r="L69" s="45"/>
    </row>
    <row r="70" spans="2:12" s="31" customFormat="1" x14ac:dyDescent="0.25">
      <c r="B70" s="42"/>
      <c r="C70" s="43"/>
      <c r="D70" s="43"/>
      <c r="E70" s="43"/>
      <c r="F70" s="43"/>
      <c r="G70" s="43"/>
      <c r="H70" s="47"/>
      <c r="I70" s="44"/>
      <c r="J70" s="44"/>
      <c r="K70" s="44"/>
      <c r="L70" s="45"/>
    </row>
    <row r="71" spans="2:12" s="31" customFormat="1" x14ac:dyDescent="0.25">
      <c r="B71" s="42"/>
      <c r="C71" s="43"/>
      <c r="D71" s="43"/>
      <c r="E71" s="43"/>
      <c r="F71" s="43"/>
      <c r="G71" s="43"/>
      <c r="H71" s="47"/>
      <c r="I71" s="44"/>
      <c r="J71" s="44"/>
      <c r="K71" s="44"/>
      <c r="L71" s="45"/>
    </row>
    <row r="72" spans="2:12" s="31" customFormat="1" x14ac:dyDescent="0.25">
      <c r="B72" s="42"/>
      <c r="C72" s="43"/>
      <c r="D72" s="43"/>
      <c r="E72" s="43"/>
      <c r="F72" s="43"/>
      <c r="G72" s="43"/>
      <c r="H72" s="47"/>
      <c r="I72" s="44"/>
      <c r="J72" s="44"/>
      <c r="K72" s="44"/>
      <c r="L72" s="45"/>
    </row>
    <row r="73" spans="2:12" s="31" customFormat="1" x14ac:dyDescent="0.25">
      <c r="B73" s="42"/>
      <c r="C73" s="43"/>
      <c r="D73" s="43"/>
      <c r="E73" s="43"/>
      <c r="F73" s="43"/>
      <c r="G73" s="43"/>
      <c r="H73" s="47"/>
      <c r="I73" s="44"/>
      <c r="J73" s="44"/>
      <c r="K73" s="44"/>
      <c r="L73" s="45"/>
    </row>
    <row r="74" spans="2:12" s="31" customFormat="1" x14ac:dyDescent="0.25">
      <c r="B74" s="42"/>
      <c r="C74" s="43"/>
      <c r="D74" s="43"/>
      <c r="E74" s="43"/>
      <c r="F74" s="43"/>
      <c r="G74" s="43"/>
      <c r="H74" s="47"/>
      <c r="I74" s="44"/>
      <c r="J74" s="44"/>
      <c r="K74" s="44"/>
      <c r="L74" s="45"/>
    </row>
    <row r="75" spans="2:12" s="31" customFormat="1" x14ac:dyDescent="0.25">
      <c r="B75" s="42"/>
      <c r="C75" s="43"/>
      <c r="D75" s="43"/>
      <c r="E75" s="43"/>
      <c r="F75" s="43"/>
      <c r="G75" s="43"/>
      <c r="H75" s="47"/>
      <c r="I75" s="44"/>
      <c r="J75" s="44"/>
      <c r="K75" s="44"/>
      <c r="L75" s="45"/>
    </row>
    <row r="76" spans="2:12" s="31" customFormat="1" x14ac:dyDescent="0.25">
      <c r="B76" s="42"/>
      <c r="C76" s="43"/>
      <c r="D76" s="43"/>
      <c r="E76" s="43"/>
      <c r="F76" s="43"/>
      <c r="G76" s="43"/>
      <c r="H76" s="47"/>
      <c r="I76" s="44"/>
      <c r="J76" s="44"/>
      <c r="K76" s="44"/>
      <c r="L76" s="45"/>
    </row>
    <row r="77" spans="2:12" s="31" customFormat="1" x14ac:dyDescent="0.25">
      <c r="B77" s="42"/>
      <c r="C77" s="43"/>
      <c r="D77" s="43"/>
      <c r="E77" s="43"/>
      <c r="F77" s="43"/>
      <c r="G77" s="43"/>
      <c r="H77" s="47"/>
      <c r="I77" s="44"/>
      <c r="J77" s="44"/>
      <c r="K77" s="44"/>
      <c r="L77" s="45"/>
    </row>
    <row r="78" spans="2:12" s="31" customFormat="1" x14ac:dyDescent="0.25">
      <c r="B78" s="42"/>
      <c r="C78" s="43"/>
      <c r="D78" s="43"/>
      <c r="E78" s="43"/>
      <c r="F78" s="43"/>
      <c r="G78" s="43"/>
      <c r="H78" s="47"/>
      <c r="I78" s="44"/>
      <c r="J78" s="44"/>
      <c r="K78" s="44"/>
      <c r="L78" s="45"/>
    </row>
    <row r="79" spans="2:12" s="31" customFormat="1" x14ac:dyDescent="0.25">
      <c r="B79" s="42"/>
      <c r="C79" s="43"/>
      <c r="D79" s="43"/>
      <c r="E79" s="43"/>
      <c r="F79" s="43"/>
      <c r="G79" s="43"/>
      <c r="H79" s="47"/>
      <c r="I79" s="44"/>
      <c r="J79" s="44"/>
      <c r="K79" s="44"/>
      <c r="L79" s="45"/>
    </row>
    <row r="80" spans="2:12" s="31" customFormat="1" x14ac:dyDescent="0.25">
      <c r="B80" s="42"/>
      <c r="C80" s="43"/>
      <c r="D80" s="43"/>
      <c r="E80" s="43"/>
      <c r="F80" s="43"/>
      <c r="G80" s="43"/>
      <c r="H80" s="47"/>
      <c r="I80" s="44"/>
      <c r="J80" s="44"/>
      <c r="K80" s="44"/>
      <c r="L80" s="45"/>
    </row>
    <row r="81" spans="2:12" s="31" customFormat="1" x14ac:dyDescent="0.25">
      <c r="B81" s="42"/>
      <c r="C81" s="43"/>
      <c r="D81" s="43"/>
      <c r="E81" s="43"/>
      <c r="F81" s="43"/>
      <c r="G81" s="43"/>
      <c r="H81" s="47"/>
      <c r="I81" s="44"/>
      <c r="J81" s="44"/>
      <c r="K81" s="44"/>
      <c r="L81" s="45"/>
    </row>
    <row r="82" spans="2:12" s="31" customFormat="1" x14ac:dyDescent="0.25">
      <c r="B82" s="42"/>
      <c r="C82" s="43"/>
      <c r="D82" s="43"/>
      <c r="E82" s="43"/>
      <c r="F82" s="43"/>
      <c r="G82" s="43"/>
      <c r="H82" s="47"/>
      <c r="I82" s="44"/>
      <c r="J82" s="44"/>
      <c r="K82" s="44"/>
      <c r="L82" s="45"/>
    </row>
    <row r="83" spans="2:12" s="31" customFormat="1" x14ac:dyDescent="0.25">
      <c r="B83" s="42"/>
      <c r="C83" s="43"/>
      <c r="D83" s="43"/>
      <c r="E83" s="43"/>
      <c r="F83" s="43"/>
      <c r="G83" s="43"/>
      <c r="H83" s="47"/>
      <c r="I83" s="44"/>
      <c r="J83" s="44"/>
      <c r="K83" s="44"/>
      <c r="L83" s="45"/>
    </row>
    <row r="84" spans="2:12" s="31" customFormat="1" x14ac:dyDescent="0.25">
      <c r="B84" s="42"/>
      <c r="C84" s="43"/>
      <c r="D84" s="43"/>
      <c r="E84" s="43"/>
      <c r="F84" s="43"/>
      <c r="G84" s="43"/>
      <c r="H84" s="47"/>
      <c r="I84" s="44"/>
      <c r="J84" s="44"/>
      <c r="K84" s="44"/>
      <c r="L84" s="45"/>
    </row>
    <row r="85" spans="2:12" s="31" customFormat="1" x14ac:dyDescent="0.25">
      <c r="B85" s="42"/>
      <c r="C85" s="43"/>
      <c r="D85" s="43"/>
      <c r="E85" s="43"/>
      <c r="F85" s="43"/>
      <c r="G85" s="43"/>
      <c r="H85" s="47"/>
      <c r="I85" s="44"/>
      <c r="J85" s="44"/>
      <c r="K85" s="44"/>
      <c r="L85" s="45"/>
    </row>
    <row r="86" spans="2:12" s="31" customFormat="1" x14ac:dyDescent="0.25">
      <c r="B86" s="42"/>
      <c r="C86" s="43"/>
      <c r="D86" s="43"/>
      <c r="E86" s="43"/>
      <c r="F86" s="43"/>
      <c r="G86" s="43"/>
      <c r="H86" s="47"/>
      <c r="I86" s="44"/>
      <c r="J86" s="44"/>
      <c r="K86" s="44"/>
      <c r="L86" s="45"/>
    </row>
    <row r="87" spans="2:12" s="31" customFormat="1" x14ac:dyDescent="0.25">
      <c r="B87" s="42"/>
      <c r="C87" s="43"/>
      <c r="D87" s="43"/>
      <c r="E87" s="43"/>
      <c r="F87" s="43"/>
      <c r="G87" s="43"/>
      <c r="H87" s="47"/>
      <c r="I87" s="44"/>
      <c r="J87" s="44"/>
      <c r="K87" s="44"/>
      <c r="L87" s="45"/>
    </row>
    <row r="88" spans="2:12" s="31" customFormat="1" x14ac:dyDescent="0.25">
      <c r="B88" s="42"/>
      <c r="C88" s="43"/>
      <c r="D88" s="43"/>
      <c r="E88" s="43"/>
      <c r="F88" s="43"/>
      <c r="G88" s="43"/>
      <c r="H88" s="47"/>
      <c r="I88" s="44"/>
      <c r="J88" s="44"/>
      <c r="K88" s="44"/>
      <c r="L88" s="45"/>
    </row>
    <row r="89" spans="2:12" s="31" customFormat="1" x14ac:dyDescent="0.25">
      <c r="B89" s="42"/>
      <c r="C89" s="43"/>
      <c r="D89" s="43"/>
      <c r="E89" s="43"/>
      <c r="F89" s="43"/>
      <c r="G89" s="43"/>
      <c r="H89" s="47"/>
      <c r="I89" s="44"/>
      <c r="J89" s="44"/>
      <c r="K89" s="44"/>
      <c r="L89" s="45"/>
    </row>
    <row r="90" spans="2:12" s="31" customFormat="1" x14ac:dyDescent="0.25">
      <c r="B90" s="42"/>
      <c r="C90" s="43"/>
      <c r="D90" s="43"/>
      <c r="E90" s="43"/>
      <c r="F90" s="43"/>
      <c r="G90" s="43"/>
      <c r="H90" s="47"/>
      <c r="I90" s="44"/>
      <c r="J90" s="44"/>
      <c r="K90" s="44"/>
      <c r="L90" s="45"/>
    </row>
    <row r="91" spans="2:12" s="31" customFormat="1" x14ac:dyDescent="0.25">
      <c r="B91" s="42"/>
      <c r="C91" s="43"/>
      <c r="D91" s="43"/>
      <c r="E91" s="43"/>
      <c r="F91" s="43"/>
      <c r="G91" s="43"/>
      <c r="H91" s="47"/>
      <c r="I91" s="44"/>
      <c r="J91" s="44"/>
      <c r="K91" s="44"/>
      <c r="L91" s="45"/>
    </row>
    <row r="92" spans="2:12" s="31" customFormat="1" x14ac:dyDescent="0.25">
      <c r="B92" s="42"/>
      <c r="C92" s="43"/>
      <c r="D92" s="43"/>
      <c r="E92" s="43"/>
      <c r="F92" s="43"/>
      <c r="G92" s="43"/>
      <c r="H92" s="47"/>
      <c r="I92" s="44"/>
      <c r="J92" s="44"/>
      <c r="K92" s="44"/>
      <c r="L92" s="45"/>
    </row>
    <row r="93" spans="2:12" s="31" customFormat="1" x14ac:dyDescent="0.25">
      <c r="B93" s="42"/>
      <c r="C93" s="43"/>
      <c r="D93" s="43"/>
      <c r="E93" s="43"/>
      <c r="F93" s="43"/>
      <c r="G93" s="43"/>
      <c r="H93" s="46"/>
      <c r="I93" s="44"/>
      <c r="J93" s="44"/>
      <c r="K93" s="44"/>
      <c r="L93" s="45"/>
    </row>
    <row r="94" spans="2:12" s="31" customFormat="1" x14ac:dyDescent="0.25">
      <c r="B94" s="42"/>
      <c r="C94" s="43"/>
      <c r="D94" s="43"/>
      <c r="E94" s="43"/>
      <c r="F94" s="43"/>
      <c r="G94" s="43"/>
      <c r="H94" s="46"/>
      <c r="I94" s="44"/>
      <c r="J94" s="44"/>
      <c r="K94" s="44"/>
      <c r="L94" s="45"/>
    </row>
    <row r="95" spans="2:12" s="31" customFormat="1" x14ac:dyDescent="0.25">
      <c r="B95" s="42"/>
      <c r="C95" s="43"/>
      <c r="D95" s="43"/>
      <c r="E95" s="43"/>
      <c r="F95" s="43"/>
      <c r="G95" s="43"/>
      <c r="H95" s="46"/>
      <c r="I95" s="44"/>
      <c r="J95" s="44"/>
      <c r="K95" s="44"/>
      <c r="L95" s="45"/>
    </row>
    <row r="96" spans="2:12" s="31" customFormat="1" x14ac:dyDescent="0.25">
      <c r="K96" s="32"/>
    </row>
    <row r="97" spans="11:11" s="31" customFormat="1" x14ac:dyDescent="0.25">
      <c r="K97" s="32"/>
    </row>
    <row r="98" spans="11:11" s="31" customFormat="1" x14ac:dyDescent="0.25">
      <c r="K98" s="32"/>
    </row>
    <row r="99" spans="11:11" s="31" customFormat="1" x14ac:dyDescent="0.25">
      <c r="K99" s="32"/>
    </row>
    <row r="100" spans="11:11" s="31" customFormat="1" x14ac:dyDescent="0.25">
      <c r="K100" s="32"/>
    </row>
    <row r="101" spans="11:11" s="31" customFormat="1" x14ac:dyDescent="0.25">
      <c r="K101" s="32"/>
    </row>
    <row r="102" spans="11:11" s="31" customFormat="1" x14ac:dyDescent="0.25">
      <c r="K102" s="32"/>
    </row>
    <row r="103" spans="11:11" s="31" customFormat="1" x14ac:dyDescent="0.25">
      <c r="K103" s="32"/>
    </row>
    <row r="104" spans="11:11" s="31" customFormat="1" x14ac:dyDescent="0.25">
      <c r="K104" s="32"/>
    </row>
    <row r="105" spans="11:11" s="31" customFormat="1" x14ac:dyDescent="0.25">
      <c r="K105" s="32"/>
    </row>
    <row r="106" spans="11:11" s="31" customFormat="1" x14ac:dyDescent="0.25">
      <c r="K106" s="32"/>
    </row>
    <row r="107" spans="11:11" s="31" customFormat="1" x14ac:dyDescent="0.25">
      <c r="K107" s="32"/>
    </row>
    <row r="108" spans="11:11" s="31" customFormat="1" x14ac:dyDescent="0.25">
      <c r="K108" s="32"/>
    </row>
    <row r="109" spans="11:11" s="31" customFormat="1" x14ac:dyDescent="0.25">
      <c r="K109" s="32"/>
    </row>
    <row r="110" spans="11:11" s="31" customFormat="1" x14ac:dyDescent="0.25">
      <c r="K110" s="32"/>
    </row>
    <row r="111" spans="11:11" s="31" customFormat="1" x14ac:dyDescent="0.25">
      <c r="K111" s="32"/>
    </row>
  </sheetData>
  <mergeCells count="11">
    <mergeCell ref="I57:K57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  <mergeCell ref="L12:L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109"/>
  <sheetViews>
    <sheetView showGridLines="0" zoomScale="115" zoomScaleNormal="115" workbookViewId="0"/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55" t="s">
        <v>93</v>
      </c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15.75" customHeight="1" x14ac:dyDescent="0.25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15" customHeight="1" x14ac:dyDescent="0.25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ht="15" customHeight="1" x14ac:dyDescent="0.2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ht="15" customHeight="1" x14ac:dyDescent="0.25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8" spans="1:12" ht="15.75" x14ac:dyDescent="0.25">
      <c r="B8" s="2" t="s">
        <v>7</v>
      </c>
    </row>
    <row r="9" spans="1:12" x14ac:dyDescent="0.2">
      <c r="B9" s="3" t="s">
        <v>1</v>
      </c>
    </row>
    <row r="10" spans="1:12" x14ac:dyDescent="0.25">
      <c r="A10" s="25">
        <v>1000000</v>
      </c>
    </row>
    <row r="11" spans="1:12" x14ac:dyDescent="0.25">
      <c r="B11" s="4"/>
      <c r="I11" s="61"/>
      <c r="J11" s="61"/>
      <c r="K11" s="61"/>
      <c r="L11" s="30" t="s">
        <v>20</v>
      </c>
    </row>
    <row r="12" spans="1:12" s="5" customFormat="1" ht="15" customHeight="1" x14ac:dyDescent="0.25">
      <c r="B12" s="59" t="s">
        <v>19</v>
      </c>
      <c r="C12" s="58" t="s">
        <v>0</v>
      </c>
      <c r="D12" s="58"/>
      <c r="E12" s="56" t="s">
        <v>13</v>
      </c>
      <c r="F12" s="56" t="s">
        <v>8</v>
      </c>
      <c r="G12" s="56" t="s">
        <v>94</v>
      </c>
      <c r="H12" s="56" t="s">
        <v>14</v>
      </c>
      <c r="I12" s="62" t="s">
        <v>16</v>
      </c>
      <c r="J12" s="62"/>
      <c r="K12" s="62"/>
      <c r="L12" s="53" t="s">
        <v>15</v>
      </c>
    </row>
    <row r="13" spans="1:12" s="5" customFormat="1" ht="40.5" customHeight="1" x14ac:dyDescent="0.25">
      <c r="B13" s="60"/>
      <c r="C13" s="21" t="s">
        <v>3</v>
      </c>
      <c r="D13" s="21" t="s">
        <v>2</v>
      </c>
      <c r="E13" s="57"/>
      <c r="F13" s="57"/>
      <c r="G13" s="57"/>
      <c r="H13" s="57"/>
      <c r="I13" s="21" t="s">
        <v>9</v>
      </c>
      <c r="J13" s="21" t="s">
        <v>10</v>
      </c>
      <c r="K13" s="22" t="s">
        <v>11</v>
      </c>
      <c r="L13" s="54"/>
    </row>
    <row r="14" spans="1:12" ht="20.100000000000001" customHeight="1" x14ac:dyDescent="0.25">
      <c r="B14" s="6" t="s">
        <v>56</v>
      </c>
      <c r="C14" s="8">
        <v>0</v>
      </c>
      <c r="D14" s="8">
        <v>5167766</v>
      </c>
      <c r="E14" s="19">
        <f>+D14*100/100</f>
        <v>5167766</v>
      </c>
      <c r="F14" s="19">
        <v>1308499.07</v>
      </c>
      <c r="G14" s="8">
        <v>1071805.67</v>
      </c>
      <c r="H14" s="8"/>
      <c r="I14" s="13">
        <f>IF(ISERROR(+#REF!/E14)=TRUE,0,++#REF!/E14)</f>
        <v>0</v>
      </c>
      <c r="J14" s="13">
        <f>IF(ISERROR(+G14/E14)=TRUE,0,++G14/E14)</f>
        <v>0.20740212888896284</v>
      </c>
      <c r="K14" s="13">
        <f>IF(ISERROR(+H14/E14)=TRUE,0,++H14/E14)</f>
        <v>0</v>
      </c>
      <c r="L14" s="16">
        <f>+D14-G14</f>
        <v>4095960.33</v>
      </c>
    </row>
    <row r="15" spans="1:12" ht="20.100000000000001" customHeight="1" x14ac:dyDescent="0.25">
      <c r="B15" s="36" t="s">
        <v>57</v>
      </c>
      <c r="C15" s="37">
        <v>0</v>
      </c>
      <c r="D15" s="37">
        <v>8422815</v>
      </c>
      <c r="E15" s="38">
        <f t="shared" ref="E15:E48" si="0">+D15*100/100</f>
        <v>8422815</v>
      </c>
      <c r="F15" s="38">
        <v>5066730.13</v>
      </c>
      <c r="G15" s="37">
        <v>3113620.77</v>
      </c>
      <c r="H15" s="37"/>
      <c r="I15" s="39"/>
      <c r="J15" s="39">
        <f t="shared" ref="J15:J48" si="1">IF(ISERROR(+G15/E15)=TRUE,0,++G15/E15)</f>
        <v>0.36966510246277523</v>
      </c>
      <c r="K15" s="39">
        <f t="shared" ref="K15:K48" si="2">IF(ISERROR(+H15/E15)=TRUE,0,++H15/E15)</f>
        <v>0</v>
      </c>
      <c r="L15" s="40">
        <f t="shared" ref="L15:L48" si="3">+D15-G15</f>
        <v>5309194.2300000004</v>
      </c>
    </row>
    <row r="16" spans="1:12" ht="20.100000000000001" customHeight="1" x14ac:dyDescent="0.25">
      <c r="B16" s="36" t="s">
        <v>58</v>
      </c>
      <c r="C16" s="37">
        <v>0</v>
      </c>
      <c r="D16" s="37">
        <v>9419988</v>
      </c>
      <c r="E16" s="38">
        <f t="shared" si="0"/>
        <v>9419988</v>
      </c>
      <c r="F16" s="38">
        <v>2489226.4000000004</v>
      </c>
      <c r="G16" s="37">
        <v>1544729.61</v>
      </c>
      <c r="H16" s="37"/>
      <c r="I16" s="39"/>
      <c r="J16" s="39">
        <f t="shared" si="1"/>
        <v>0.16398424392897318</v>
      </c>
      <c r="K16" s="39">
        <f t="shared" si="2"/>
        <v>0</v>
      </c>
      <c r="L16" s="40">
        <f t="shared" si="3"/>
        <v>7875258.3899999997</v>
      </c>
    </row>
    <row r="17" spans="2:12" ht="20.100000000000001" customHeight="1" x14ac:dyDescent="0.25">
      <c r="B17" s="36" t="s">
        <v>59</v>
      </c>
      <c r="C17" s="37">
        <v>0</v>
      </c>
      <c r="D17" s="37">
        <v>1200826</v>
      </c>
      <c r="E17" s="38">
        <f t="shared" si="0"/>
        <v>1200826</v>
      </c>
      <c r="F17" s="38">
        <v>182192.52</v>
      </c>
      <c r="G17" s="37">
        <v>173000</v>
      </c>
      <c r="H17" s="37"/>
      <c r="I17" s="39"/>
      <c r="J17" s="39">
        <f t="shared" si="1"/>
        <v>0.14406750020402623</v>
      </c>
      <c r="K17" s="39">
        <f t="shared" si="2"/>
        <v>0</v>
      </c>
      <c r="L17" s="40">
        <f t="shared" si="3"/>
        <v>1027826</v>
      </c>
    </row>
    <row r="18" spans="2:12" ht="20.100000000000001" customHeight="1" x14ac:dyDescent="0.25">
      <c r="B18" s="36" t="s">
        <v>60</v>
      </c>
      <c r="C18" s="37">
        <v>0</v>
      </c>
      <c r="D18" s="37">
        <v>21793189</v>
      </c>
      <c r="E18" s="38">
        <f t="shared" si="0"/>
        <v>21793189</v>
      </c>
      <c r="F18" s="38">
        <v>10116623.180000002</v>
      </c>
      <c r="G18" s="37">
        <v>8965380.2699999996</v>
      </c>
      <c r="H18" s="37"/>
      <c r="I18" s="39"/>
      <c r="J18" s="39">
        <f t="shared" si="1"/>
        <v>0.41138450503962498</v>
      </c>
      <c r="K18" s="39">
        <f t="shared" si="2"/>
        <v>0</v>
      </c>
      <c r="L18" s="40">
        <f t="shared" si="3"/>
        <v>12827808.73</v>
      </c>
    </row>
    <row r="19" spans="2:12" ht="20.100000000000001" customHeight="1" x14ac:dyDescent="0.25">
      <c r="B19" s="36" t="s">
        <v>61</v>
      </c>
      <c r="C19" s="37">
        <v>0</v>
      </c>
      <c r="D19" s="37">
        <v>21994372</v>
      </c>
      <c r="E19" s="38">
        <f t="shared" si="0"/>
        <v>21994372</v>
      </c>
      <c r="F19" s="38">
        <v>9975687.6799999997</v>
      </c>
      <c r="G19" s="37">
        <v>7771446.6699999999</v>
      </c>
      <c r="H19" s="37"/>
      <c r="I19" s="39"/>
      <c r="J19" s="39">
        <f t="shared" si="1"/>
        <v>0.35333796618516772</v>
      </c>
      <c r="K19" s="39">
        <f t="shared" si="2"/>
        <v>0</v>
      </c>
      <c r="L19" s="40">
        <f t="shared" si="3"/>
        <v>14222925.33</v>
      </c>
    </row>
    <row r="20" spans="2:12" ht="20.100000000000001" customHeight="1" x14ac:dyDescent="0.25">
      <c r="B20" s="36" t="s">
        <v>62</v>
      </c>
      <c r="C20" s="37">
        <v>0</v>
      </c>
      <c r="D20" s="37">
        <v>23578267</v>
      </c>
      <c r="E20" s="38">
        <f t="shared" si="0"/>
        <v>23578267</v>
      </c>
      <c r="F20" s="38">
        <v>8887215.9399999976</v>
      </c>
      <c r="G20" s="37">
        <v>8610711.1399999987</v>
      </c>
      <c r="H20" s="37"/>
      <c r="I20" s="39"/>
      <c r="J20" s="39">
        <f t="shared" si="1"/>
        <v>0.36519694768067557</v>
      </c>
      <c r="K20" s="39">
        <f t="shared" si="2"/>
        <v>0</v>
      </c>
      <c r="L20" s="40">
        <f t="shared" si="3"/>
        <v>14967555.860000001</v>
      </c>
    </row>
    <row r="21" spans="2:12" ht="20.100000000000001" customHeight="1" x14ac:dyDescent="0.25">
      <c r="B21" s="36" t="s">
        <v>63</v>
      </c>
      <c r="C21" s="37">
        <v>0</v>
      </c>
      <c r="D21" s="37">
        <v>4057781</v>
      </c>
      <c r="E21" s="38">
        <f t="shared" si="0"/>
        <v>4057781</v>
      </c>
      <c r="F21" s="38">
        <v>1350110.8599999999</v>
      </c>
      <c r="G21" s="37">
        <v>1202264.8700000001</v>
      </c>
      <c r="H21" s="37"/>
      <c r="I21" s="39"/>
      <c r="J21" s="39">
        <f t="shared" si="1"/>
        <v>0.29628628799829271</v>
      </c>
      <c r="K21" s="39">
        <f t="shared" si="2"/>
        <v>0</v>
      </c>
      <c r="L21" s="40">
        <f t="shared" si="3"/>
        <v>2855516.13</v>
      </c>
    </row>
    <row r="22" spans="2:12" ht="20.100000000000001" customHeight="1" x14ac:dyDescent="0.25">
      <c r="B22" s="36" t="s">
        <v>64</v>
      </c>
      <c r="C22" s="37">
        <v>0</v>
      </c>
      <c r="D22" s="37">
        <v>11971600</v>
      </c>
      <c r="E22" s="38">
        <f t="shared" si="0"/>
        <v>11971600</v>
      </c>
      <c r="F22" s="38">
        <v>3518736.23</v>
      </c>
      <c r="G22" s="37">
        <v>1864780.43</v>
      </c>
      <c r="H22" s="37"/>
      <c r="I22" s="39"/>
      <c r="J22" s="39">
        <f t="shared" si="1"/>
        <v>0.15576701777540178</v>
      </c>
      <c r="K22" s="39">
        <f t="shared" si="2"/>
        <v>0</v>
      </c>
      <c r="L22" s="40">
        <f t="shared" si="3"/>
        <v>10106819.57</v>
      </c>
    </row>
    <row r="23" spans="2:12" ht="20.100000000000001" customHeight="1" x14ac:dyDescent="0.25">
      <c r="B23" s="36" t="s">
        <v>65</v>
      </c>
      <c r="C23" s="37">
        <v>0</v>
      </c>
      <c r="D23" s="37">
        <v>23526000</v>
      </c>
      <c r="E23" s="38">
        <f t="shared" si="0"/>
        <v>23526000</v>
      </c>
      <c r="F23" s="38">
        <v>10581811.77</v>
      </c>
      <c r="G23" s="37">
        <v>6748128.3399999999</v>
      </c>
      <c r="H23" s="37"/>
      <c r="I23" s="39"/>
      <c r="J23" s="39">
        <f t="shared" si="1"/>
        <v>0.28683704582164415</v>
      </c>
      <c r="K23" s="39">
        <f t="shared" si="2"/>
        <v>0</v>
      </c>
      <c r="L23" s="40">
        <f t="shared" si="3"/>
        <v>16777871.66</v>
      </c>
    </row>
    <row r="24" spans="2:12" ht="20.100000000000001" customHeight="1" x14ac:dyDescent="0.25">
      <c r="B24" s="36" t="s">
        <v>66</v>
      </c>
      <c r="C24" s="37">
        <v>0</v>
      </c>
      <c r="D24" s="37">
        <v>5072</v>
      </c>
      <c r="E24" s="38">
        <f t="shared" si="0"/>
        <v>5072</v>
      </c>
      <c r="F24" s="38">
        <v>5070</v>
      </c>
      <c r="G24" s="37">
        <v>5070</v>
      </c>
      <c r="H24" s="37"/>
      <c r="I24" s="39"/>
      <c r="J24" s="39">
        <f t="shared" si="1"/>
        <v>0.99960567823343849</v>
      </c>
      <c r="K24" s="39">
        <f t="shared" si="2"/>
        <v>0</v>
      </c>
      <c r="L24" s="40">
        <f t="shared" si="3"/>
        <v>2</v>
      </c>
    </row>
    <row r="25" spans="2:12" ht="20.100000000000001" customHeight="1" x14ac:dyDescent="0.25">
      <c r="B25" s="36" t="s">
        <v>67</v>
      </c>
      <c r="C25" s="37">
        <v>0</v>
      </c>
      <c r="D25" s="37">
        <v>27459593</v>
      </c>
      <c r="E25" s="38">
        <f t="shared" si="0"/>
        <v>27459593</v>
      </c>
      <c r="F25" s="38">
        <v>14500809.269999998</v>
      </c>
      <c r="G25" s="37">
        <v>4449933.8900000006</v>
      </c>
      <c r="H25" s="37"/>
      <c r="I25" s="39"/>
      <c r="J25" s="39">
        <f t="shared" si="1"/>
        <v>0.16205389096626452</v>
      </c>
      <c r="K25" s="39">
        <f t="shared" si="2"/>
        <v>0</v>
      </c>
      <c r="L25" s="40">
        <f t="shared" si="3"/>
        <v>23009659.109999999</v>
      </c>
    </row>
    <row r="26" spans="2:12" ht="20.100000000000001" customHeight="1" x14ac:dyDescent="0.25">
      <c r="B26" s="36" t="s">
        <v>68</v>
      </c>
      <c r="C26" s="37">
        <v>0</v>
      </c>
      <c r="D26" s="37">
        <v>61299421</v>
      </c>
      <c r="E26" s="38">
        <f t="shared" si="0"/>
        <v>61299421</v>
      </c>
      <c r="F26" s="38">
        <v>20562006.800000001</v>
      </c>
      <c r="G26" s="37">
        <v>7046259.2400000002</v>
      </c>
      <c r="H26" s="37"/>
      <c r="I26" s="39"/>
      <c r="J26" s="39">
        <f t="shared" si="1"/>
        <v>0.11494821851579969</v>
      </c>
      <c r="K26" s="39">
        <f t="shared" si="2"/>
        <v>0</v>
      </c>
      <c r="L26" s="40">
        <f t="shared" si="3"/>
        <v>54253161.759999998</v>
      </c>
    </row>
    <row r="27" spans="2:12" ht="20.100000000000001" customHeight="1" x14ac:dyDescent="0.25">
      <c r="B27" s="36" t="s">
        <v>69</v>
      </c>
      <c r="C27" s="37">
        <v>0</v>
      </c>
      <c r="D27" s="37">
        <v>24300841</v>
      </c>
      <c r="E27" s="38">
        <f t="shared" si="0"/>
        <v>24300841</v>
      </c>
      <c r="F27" s="38">
        <v>11399759.050000001</v>
      </c>
      <c r="G27" s="37">
        <v>7935783.4799999995</v>
      </c>
      <c r="H27" s="37"/>
      <c r="I27" s="39"/>
      <c r="J27" s="39">
        <f t="shared" si="1"/>
        <v>0.32656414977572173</v>
      </c>
      <c r="K27" s="39">
        <f t="shared" si="2"/>
        <v>0</v>
      </c>
      <c r="L27" s="40">
        <f t="shared" si="3"/>
        <v>16365057.52</v>
      </c>
    </row>
    <row r="28" spans="2:12" ht="20.100000000000001" customHeight="1" x14ac:dyDescent="0.25">
      <c r="B28" s="36" t="s">
        <v>70</v>
      </c>
      <c r="C28" s="37">
        <v>0</v>
      </c>
      <c r="D28" s="37">
        <v>6118625</v>
      </c>
      <c r="E28" s="38">
        <f t="shared" si="0"/>
        <v>6118625</v>
      </c>
      <c r="F28" s="38">
        <v>2549496.8399999994</v>
      </c>
      <c r="G28" s="37">
        <v>2009777.46</v>
      </c>
      <c r="H28" s="37"/>
      <c r="I28" s="39"/>
      <c r="J28" s="39">
        <f t="shared" si="1"/>
        <v>0.32846880794296102</v>
      </c>
      <c r="K28" s="39">
        <f t="shared" si="2"/>
        <v>0</v>
      </c>
      <c r="L28" s="40">
        <f t="shared" si="3"/>
        <v>4108847.54</v>
      </c>
    </row>
    <row r="29" spans="2:12" ht="20.100000000000001" customHeight="1" x14ac:dyDescent="0.25">
      <c r="B29" s="36" t="s">
        <v>71</v>
      </c>
      <c r="C29" s="37">
        <v>0</v>
      </c>
      <c r="D29" s="37">
        <v>3779657</v>
      </c>
      <c r="E29" s="38">
        <f t="shared" si="0"/>
        <v>3779657</v>
      </c>
      <c r="F29" s="38">
        <v>2136474.7399999998</v>
      </c>
      <c r="G29" s="37">
        <v>1899781.0899999999</v>
      </c>
      <c r="H29" s="37"/>
      <c r="I29" s="39"/>
      <c r="J29" s="39">
        <f t="shared" si="1"/>
        <v>0.50263319925591132</v>
      </c>
      <c r="K29" s="39">
        <f t="shared" si="2"/>
        <v>0</v>
      </c>
      <c r="L29" s="40">
        <f t="shared" si="3"/>
        <v>1879875.9100000001</v>
      </c>
    </row>
    <row r="30" spans="2:12" ht="20.100000000000001" customHeight="1" x14ac:dyDescent="0.25">
      <c r="B30" s="36" t="s">
        <v>72</v>
      </c>
      <c r="C30" s="37">
        <v>0</v>
      </c>
      <c r="D30" s="37">
        <v>2607776</v>
      </c>
      <c r="E30" s="38">
        <f t="shared" si="0"/>
        <v>2607776</v>
      </c>
      <c r="F30" s="38">
        <v>881552.15999999992</v>
      </c>
      <c r="G30" s="37">
        <v>472867.55</v>
      </c>
      <c r="H30" s="37"/>
      <c r="I30" s="39"/>
      <c r="J30" s="39">
        <f t="shared" si="1"/>
        <v>0.18132981897218164</v>
      </c>
      <c r="K30" s="39">
        <f t="shared" si="2"/>
        <v>0</v>
      </c>
      <c r="L30" s="40">
        <f t="shared" si="3"/>
        <v>2134908.4500000002</v>
      </c>
    </row>
    <row r="31" spans="2:12" ht="20.100000000000001" customHeight="1" x14ac:dyDescent="0.25">
      <c r="B31" s="36" t="s">
        <v>73</v>
      </c>
      <c r="C31" s="37">
        <v>0</v>
      </c>
      <c r="D31" s="37">
        <v>4766534</v>
      </c>
      <c r="E31" s="38">
        <f t="shared" si="0"/>
        <v>4766534</v>
      </c>
      <c r="F31" s="38">
        <v>1098717.3999999999</v>
      </c>
      <c r="G31" s="37">
        <v>688425.07000000007</v>
      </c>
      <c r="H31" s="37"/>
      <c r="I31" s="39"/>
      <c r="J31" s="39">
        <f t="shared" si="1"/>
        <v>0.14442885962840085</v>
      </c>
      <c r="K31" s="39">
        <f t="shared" si="2"/>
        <v>0</v>
      </c>
      <c r="L31" s="40">
        <f t="shared" si="3"/>
        <v>4078108.9299999997</v>
      </c>
    </row>
    <row r="32" spans="2:12" ht="20.100000000000001" customHeight="1" x14ac:dyDescent="0.25">
      <c r="B32" s="36" t="s">
        <v>74</v>
      </c>
      <c r="C32" s="37">
        <v>0</v>
      </c>
      <c r="D32" s="37">
        <v>10923818</v>
      </c>
      <c r="E32" s="38">
        <f t="shared" si="0"/>
        <v>10923818</v>
      </c>
      <c r="F32" s="38">
        <v>6660010.0899999989</v>
      </c>
      <c r="G32" s="37">
        <v>3600619.6599999997</v>
      </c>
      <c r="H32" s="37"/>
      <c r="I32" s="39"/>
      <c r="J32" s="39">
        <f t="shared" si="1"/>
        <v>0.32961183168741914</v>
      </c>
      <c r="K32" s="39">
        <f t="shared" si="2"/>
        <v>0</v>
      </c>
      <c r="L32" s="40">
        <f t="shared" si="3"/>
        <v>7323198.3399999999</v>
      </c>
    </row>
    <row r="33" spans="2:12" ht="20.100000000000001" customHeight="1" x14ac:dyDescent="0.25">
      <c r="B33" s="36" t="s">
        <v>75</v>
      </c>
      <c r="C33" s="37">
        <v>0</v>
      </c>
      <c r="D33" s="37">
        <v>6491682</v>
      </c>
      <c r="E33" s="38">
        <f t="shared" si="0"/>
        <v>6491682</v>
      </c>
      <c r="F33" s="38">
        <v>4183547.5799999996</v>
      </c>
      <c r="G33" s="37">
        <v>3181415.9400000004</v>
      </c>
      <c r="H33" s="37"/>
      <c r="I33" s="39"/>
      <c r="J33" s="39">
        <f t="shared" si="1"/>
        <v>0.49007575232428213</v>
      </c>
      <c r="K33" s="39">
        <f t="shared" si="2"/>
        <v>0</v>
      </c>
      <c r="L33" s="40">
        <f t="shared" si="3"/>
        <v>3310266.0599999996</v>
      </c>
    </row>
    <row r="34" spans="2:12" ht="20.100000000000001" customHeight="1" x14ac:dyDescent="0.25">
      <c r="B34" s="36" t="s">
        <v>76</v>
      </c>
      <c r="C34" s="37">
        <v>0</v>
      </c>
      <c r="D34" s="37">
        <v>2641580</v>
      </c>
      <c r="E34" s="38">
        <f t="shared" si="0"/>
        <v>2641580</v>
      </c>
      <c r="F34" s="38">
        <v>827550.90000000014</v>
      </c>
      <c r="G34" s="37">
        <v>620780.85</v>
      </c>
      <c r="H34" s="37"/>
      <c r="I34" s="39"/>
      <c r="J34" s="39">
        <f t="shared" si="1"/>
        <v>0.23500361526056374</v>
      </c>
      <c r="K34" s="39">
        <f t="shared" si="2"/>
        <v>0</v>
      </c>
      <c r="L34" s="40">
        <f t="shared" si="3"/>
        <v>2020799.15</v>
      </c>
    </row>
    <row r="35" spans="2:12" ht="20.100000000000001" customHeight="1" x14ac:dyDescent="0.25">
      <c r="B35" s="36" t="s">
        <v>77</v>
      </c>
      <c r="C35" s="37">
        <v>0</v>
      </c>
      <c r="D35" s="37">
        <v>4367024</v>
      </c>
      <c r="E35" s="38">
        <f t="shared" si="0"/>
        <v>4367024</v>
      </c>
      <c r="F35" s="38">
        <v>356735.51</v>
      </c>
      <c r="G35" s="37">
        <v>346739.81</v>
      </c>
      <c r="H35" s="37"/>
      <c r="I35" s="39"/>
      <c r="J35" s="39">
        <f t="shared" si="1"/>
        <v>7.9399565928650717E-2</v>
      </c>
      <c r="K35" s="39">
        <f t="shared" si="2"/>
        <v>0</v>
      </c>
      <c r="L35" s="40">
        <f t="shared" si="3"/>
        <v>4020284.19</v>
      </c>
    </row>
    <row r="36" spans="2:12" ht="20.100000000000001" customHeight="1" x14ac:dyDescent="0.25">
      <c r="B36" s="36" t="s">
        <v>78</v>
      </c>
      <c r="C36" s="37">
        <v>0</v>
      </c>
      <c r="D36" s="37">
        <v>3507022</v>
      </c>
      <c r="E36" s="38">
        <f t="shared" si="0"/>
        <v>3507022</v>
      </c>
      <c r="F36" s="38">
        <v>189705.25</v>
      </c>
      <c r="G36" s="37">
        <v>157005.25</v>
      </c>
      <c r="H36" s="37"/>
      <c r="I36" s="39"/>
      <c r="J36" s="39">
        <f t="shared" si="1"/>
        <v>4.4768823805496516E-2</v>
      </c>
      <c r="K36" s="39">
        <f t="shared" si="2"/>
        <v>0</v>
      </c>
      <c r="L36" s="40">
        <f t="shared" si="3"/>
        <v>3350016.75</v>
      </c>
    </row>
    <row r="37" spans="2:12" ht="20.100000000000001" customHeight="1" x14ac:dyDescent="0.25">
      <c r="B37" s="36" t="s">
        <v>79</v>
      </c>
      <c r="C37" s="37">
        <v>0</v>
      </c>
      <c r="D37" s="37">
        <v>4029630</v>
      </c>
      <c r="E37" s="38">
        <f t="shared" si="0"/>
        <v>4029630</v>
      </c>
      <c r="F37" s="38">
        <v>169179.05</v>
      </c>
      <c r="G37" s="37">
        <v>112979.04999999999</v>
      </c>
      <c r="H37" s="37"/>
      <c r="I37" s="39"/>
      <c r="J37" s="39">
        <f t="shared" si="1"/>
        <v>2.8037077845856812E-2</v>
      </c>
      <c r="K37" s="39">
        <f t="shared" si="2"/>
        <v>0</v>
      </c>
      <c r="L37" s="40">
        <f t="shared" si="3"/>
        <v>3916650.95</v>
      </c>
    </row>
    <row r="38" spans="2:12" ht="20.100000000000001" customHeight="1" x14ac:dyDescent="0.25">
      <c r="B38" s="36" t="s">
        <v>80</v>
      </c>
      <c r="C38" s="37">
        <v>0</v>
      </c>
      <c r="D38" s="37">
        <v>1586804</v>
      </c>
      <c r="E38" s="38">
        <f t="shared" si="0"/>
        <v>1586804</v>
      </c>
      <c r="F38" s="38">
        <v>102528</v>
      </c>
      <c r="G38" s="37">
        <v>102046</v>
      </c>
      <c r="H38" s="37"/>
      <c r="I38" s="39"/>
      <c r="J38" s="39">
        <f t="shared" si="1"/>
        <v>6.4309139629090933E-2</v>
      </c>
      <c r="K38" s="39">
        <f t="shared" si="2"/>
        <v>0</v>
      </c>
      <c r="L38" s="40">
        <f t="shared" si="3"/>
        <v>1484758</v>
      </c>
    </row>
    <row r="39" spans="2:12" ht="20.100000000000001" customHeight="1" x14ac:dyDescent="0.25">
      <c r="B39" s="36" t="s">
        <v>81</v>
      </c>
      <c r="C39" s="37">
        <v>0</v>
      </c>
      <c r="D39" s="37">
        <v>2837839</v>
      </c>
      <c r="E39" s="38">
        <f t="shared" si="0"/>
        <v>2837839</v>
      </c>
      <c r="F39" s="38">
        <v>263388.5</v>
      </c>
      <c r="G39" s="37">
        <v>246500</v>
      </c>
      <c r="H39" s="37"/>
      <c r="I39" s="39"/>
      <c r="J39" s="39">
        <f t="shared" si="1"/>
        <v>8.6861869189901186E-2</v>
      </c>
      <c r="K39" s="39">
        <f t="shared" si="2"/>
        <v>0</v>
      </c>
      <c r="L39" s="40">
        <f t="shared" si="3"/>
        <v>2591339</v>
      </c>
    </row>
    <row r="40" spans="2:12" ht="20.100000000000001" customHeight="1" x14ac:dyDescent="0.25">
      <c r="B40" s="36" t="s">
        <v>82</v>
      </c>
      <c r="C40" s="37">
        <v>0</v>
      </c>
      <c r="D40" s="37">
        <v>3088725</v>
      </c>
      <c r="E40" s="38">
        <f t="shared" si="0"/>
        <v>3088725</v>
      </c>
      <c r="F40" s="38">
        <v>138251.99999999997</v>
      </c>
      <c r="G40" s="37">
        <v>121968.19999999995</v>
      </c>
      <c r="H40" s="37"/>
      <c r="I40" s="39"/>
      <c r="J40" s="39">
        <f t="shared" si="1"/>
        <v>3.9488203061133625E-2</v>
      </c>
      <c r="K40" s="39">
        <f t="shared" si="2"/>
        <v>0</v>
      </c>
      <c r="L40" s="40">
        <f t="shared" si="3"/>
        <v>2966756.8</v>
      </c>
    </row>
    <row r="41" spans="2:12" ht="20.100000000000001" customHeight="1" x14ac:dyDescent="0.25">
      <c r="B41" s="36" t="s">
        <v>83</v>
      </c>
      <c r="C41" s="37">
        <v>0</v>
      </c>
      <c r="D41" s="37">
        <v>19596648</v>
      </c>
      <c r="E41" s="38">
        <f t="shared" si="0"/>
        <v>19596648</v>
      </c>
      <c r="F41" s="38">
        <v>1762742.2</v>
      </c>
      <c r="G41" s="37">
        <v>1719280.6099999999</v>
      </c>
      <c r="H41" s="37"/>
      <c r="I41" s="39"/>
      <c r="J41" s="39">
        <f t="shared" si="1"/>
        <v>8.7733402671722222E-2</v>
      </c>
      <c r="K41" s="39">
        <f t="shared" si="2"/>
        <v>0</v>
      </c>
      <c r="L41" s="40">
        <f t="shared" si="3"/>
        <v>17877367.390000001</v>
      </c>
    </row>
    <row r="42" spans="2:12" ht="20.100000000000001" customHeight="1" x14ac:dyDescent="0.25">
      <c r="B42" s="36" t="s">
        <v>84</v>
      </c>
      <c r="C42" s="37">
        <v>0</v>
      </c>
      <c r="D42" s="37">
        <v>5626221</v>
      </c>
      <c r="E42" s="38">
        <f t="shared" si="0"/>
        <v>5626221</v>
      </c>
      <c r="F42" s="38">
        <v>2064389.13</v>
      </c>
      <c r="G42" s="37">
        <v>1828827.54</v>
      </c>
      <c r="H42" s="37"/>
      <c r="I42" s="39"/>
      <c r="J42" s="39">
        <f t="shared" si="1"/>
        <v>0.32505433753846497</v>
      </c>
      <c r="K42" s="39">
        <f t="shared" si="2"/>
        <v>0</v>
      </c>
      <c r="L42" s="40">
        <f t="shared" si="3"/>
        <v>3797393.46</v>
      </c>
    </row>
    <row r="43" spans="2:12" ht="20.100000000000001" customHeight="1" x14ac:dyDescent="0.25">
      <c r="B43" s="36" t="s">
        <v>85</v>
      </c>
      <c r="C43" s="37">
        <v>0</v>
      </c>
      <c r="D43" s="37">
        <v>2803297</v>
      </c>
      <c r="E43" s="38">
        <f t="shared" si="0"/>
        <v>2803297</v>
      </c>
      <c r="F43" s="38">
        <v>537706.82999999996</v>
      </c>
      <c r="G43" s="37">
        <v>364384.96</v>
      </c>
      <c r="H43" s="37"/>
      <c r="I43" s="39"/>
      <c r="J43" s="39">
        <f t="shared" ref="J43:J44" si="4">IF(ISERROR(+G43/E43)=TRUE,0,++G43/E43)</f>
        <v>0.12998442904908042</v>
      </c>
      <c r="K43" s="39">
        <f t="shared" ref="K43:K44" si="5">IF(ISERROR(+H43/E43)=TRUE,0,++H43/E43)</f>
        <v>0</v>
      </c>
      <c r="L43" s="40">
        <f t="shared" ref="L43:L44" si="6">+D43-G43</f>
        <v>2438912.04</v>
      </c>
    </row>
    <row r="44" spans="2:12" ht="20.100000000000001" customHeight="1" x14ac:dyDescent="0.25">
      <c r="B44" s="36" t="s">
        <v>88</v>
      </c>
      <c r="C44" s="37">
        <v>0</v>
      </c>
      <c r="D44" s="37">
        <v>19248034</v>
      </c>
      <c r="E44" s="38">
        <f t="shared" si="0"/>
        <v>19248034</v>
      </c>
      <c r="F44" s="38">
        <v>4398991.7799999993</v>
      </c>
      <c r="G44" s="37">
        <v>1221067.6299999999</v>
      </c>
      <c r="H44" s="37"/>
      <c r="I44" s="39"/>
      <c r="J44" s="39">
        <f t="shared" si="4"/>
        <v>6.343856364759122E-2</v>
      </c>
      <c r="K44" s="39">
        <f t="shared" si="5"/>
        <v>0</v>
      </c>
      <c r="L44" s="40">
        <f t="shared" si="6"/>
        <v>18026966.370000001</v>
      </c>
    </row>
    <row r="45" spans="2:12" ht="20.100000000000001" customHeight="1" x14ac:dyDescent="0.25">
      <c r="B45" s="36" t="s">
        <v>89</v>
      </c>
      <c r="C45" s="37">
        <v>0</v>
      </c>
      <c r="D45" s="37">
        <v>2508785</v>
      </c>
      <c r="E45" s="38">
        <f t="shared" si="0"/>
        <v>2508785</v>
      </c>
      <c r="F45" s="38">
        <v>914087.64999999991</v>
      </c>
      <c r="G45" s="37">
        <v>504523.76000000007</v>
      </c>
      <c r="H45" s="37"/>
      <c r="I45" s="39"/>
      <c r="J45" s="39">
        <f t="shared" si="1"/>
        <v>0.20110282866008847</v>
      </c>
      <c r="K45" s="39">
        <f t="shared" si="2"/>
        <v>0</v>
      </c>
      <c r="L45" s="40">
        <f t="shared" si="3"/>
        <v>2004261.24</v>
      </c>
    </row>
    <row r="46" spans="2:12" ht="20.100000000000001" customHeight="1" x14ac:dyDescent="0.25">
      <c r="B46" s="36" t="s">
        <v>90</v>
      </c>
      <c r="C46" s="37">
        <v>0</v>
      </c>
      <c r="D46" s="37">
        <v>2483592</v>
      </c>
      <c r="E46" s="38">
        <f t="shared" si="0"/>
        <v>2483592</v>
      </c>
      <c r="F46" s="38">
        <v>205172.81999999998</v>
      </c>
      <c r="G46" s="37">
        <v>179796.77999999997</v>
      </c>
      <c r="H46" s="37"/>
      <c r="I46" s="39"/>
      <c r="J46" s="39">
        <f t="shared" si="1"/>
        <v>7.2393847298590094E-2</v>
      </c>
      <c r="K46" s="39">
        <f t="shared" si="2"/>
        <v>0</v>
      </c>
      <c r="L46" s="40">
        <f t="shared" si="3"/>
        <v>2303795.2200000002</v>
      </c>
    </row>
    <row r="47" spans="2:12" ht="20.100000000000001" customHeight="1" x14ac:dyDescent="0.25">
      <c r="B47" s="36" t="s">
        <v>92</v>
      </c>
      <c r="C47" s="37">
        <v>0</v>
      </c>
      <c r="D47" s="37">
        <v>2617993</v>
      </c>
      <c r="E47" s="38"/>
      <c r="F47" s="38">
        <v>74410</v>
      </c>
      <c r="G47" s="37">
        <v>0</v>
      </c>
      <c r="H47" s="37"/>
      <c r="I47" s="39"/>
      <c r="J47" s="39"/>
      <c r="K47" s="39"/>
      <c r="L47" s="40"/>
    </row>
    <row r="48" spans="2:12" ht="20.100000000000001" customHeight="1" x14ac:dyDescent="0.25">
      <c r="B48" s="36" t="s">
        <v>91</v>
      </c>
      <c r="C48" s="37">
        <v>0</v>
      </c>
      <c r="D48" s="37">
        <v>5597896</v>
      </c>
      <c r="E48" s="38">
        <f t="shared" si="0"/>
        <v>5597896</v>
      </c>
      <c r="F48" s="38">
        <v>83285</v>
      </c>
      <c r="G48" s="37">
        <v>83285</v>
      </c>
      <c r="H48" s="37"/>
      <c r="I48" s="39"/>
      <c r="J48" s="39">
        <f t="shared" si="1"/>
        <v>1.4877911272378051E-2</v>
      </c>
      <c r="K48" s="39">
        <f t="shared" si="2"/>
        <v>0</v>
      </c>
      <c r="L48" s="40">
        <f t="shared" si="3"/>
        <v>5514611</v>
      </c>
    </row>
    <row r="49" spans="2:12" ht="23.25" customHeight="1" x14ac:dyDescent="0.25">
      <c r="B49" s="24" t="s">
        <v>4</v>
      </c>
      <c r="C49" s="11">
        <f>SUM(C14:C48)</f>
        <v>0</v>
      </c>
      <c r="D49" s="11">
        <f>SUM(D14:D48)</f>
        <v>361426713</v>
      </c>
      <c r="E49" s="11">
        <f>SUM(E14:E48)</f>
        <v>358808720</v>
      </c>
      <c r="F49" s="11">
        <f>SUM(F14:F48)</f>
        <v>129542402.33</v>
      </c>
      <c r="G49" s="11">
        <f>SUM(G14:G48)</f>
        <v>79964986.590000004</v>
      </c>
      <c r="H49" s="11">
        <f>SUM(H14:H48)</f>
        <v>0</v>
      </c>
      <c r="I49" s="15">
        <f>IF(ISERROR(+#REF!/E49)=TRUE,0,++#REF!/E49)</f>
        <v>0</v>
      </c>
      <c r="J49" s="15">
        <f>IF(ISERROR(+G49/E49)=TRUE,0,++G49/E49)</f>
        <v>0.22286243932421709</v>
      </c>
      <c r="K49" s="15">
        <f>IF(ISERROR(+H49/E49)=TRUE,0,++H49/E49)</f>
        <v>0</v>
      </c>
      <c r="L49" s="18">
        <f>SUM(L14:L48)</f>
        <v>278843733.41000003</v>
      </c>
    </row>
    <row r="50" spans="2:12" s="31" customFormat="1" x14ac:dyDescent="0.2">
      <c r="B50" s="12" t="s">
        <v>95</v>
      </c>
      <c r="K50" s="32"/>
    </row>
    <row r="51" spans="2:12" s="31" customFormat="1" x14ac:dyDescent="0.2">
      <c r="B51" s="12"/>
    </row>
    <row r="52" spans="2:12" s="31" customFormat="1" x14ac:dyDescent="0.25">
      <c r="K52" s="32"/>
    </row>
    <row r="53" spans="2:12" s="31" customFormat="1" x14ac:dyDescent="0.25">
      <c r="K53" s="32"/>
    </row>
    <row r="54" spans="2:12" s="31" customFormat="1" x14ac:dyDescent="0.25">
      <c r="K54" s="32"/>
    </row>
    <row r="55" spans="2:12" s="31" customFormat="1" ht="44.25" customHeight="1" x14ac:dyDescent="0.25">
      <c r="B55" s="41"/>
      <c r="C55" s="41" t="s">
        <v>3</v>
      </c>
      <c r="D55" s="41" t="s">
        <v>2</v>
      </c>
      <c r="E55" s="49" t="s">
        <v>17</v>
      </c>
      <c r="F55" s="49" t="s">
        <v>18</v>
      </c>
      <c r="G55" s="49" t="s">
        <v>21</v>
      </c>
      <c r="H55" s="50" t="s">
        <v>14</v>
      </c>
      <c r="I55" s="63"/>
      <c r="J55" s="63"/>
      <c r="K55" s="63"/>
      <c r="L55" s="49"/>
    </row>
    <row r="56" spans="2:12" s="31" customFormat="1" x14ac:dyDescent="0.25">
      <c r="B56" s="42"/>
      <c r="C56" s="43">
        <f>C49/$A$10</f>
        <v>0</v>
      </c>
      <c r="D56" s="43">
        <f>D49/$A$10</f>
        <v>361.42671300000001</v>
      </c>
      <c r="E56" s="43">
        <f>E49/$A$10</f>
        <v>358.80871999999999</v>
      </c>
      <c r="F56" s="43">
        <f>F49/$A$10</f>
        <v>129.54240232999999</v>
      </c>
      <c r="G56" s="43">
        <f>G49/$A$10</f>
        <v>79.964986590000009</v>
      </c>
      <c r="H56" s="51"/>
      <c r="I56" s="44"/>
      <c r="J56" s="44"/>
      <c r="K56" s="44"/>
      <c r="L56" s="45"/>
    </row>
    <row r="57" spans="2:12" s="31" customFormat="1" x14ac:dyDescent="0.25">
      <c r="B57" s="42"/>
      <c r="C57" s="43"/>
      <c r="D57" s="43"/>
      <c r="E57" s="43"/>
      <c r="F57" s="43"/>
      <c r="G57" s="43"/>
      <c r="H57" s="47"/>
      <c r="I57" s="44"/>
      <c r="J57" s="44"/>
      <c r="K57" s="44"/>
      <c r="L57" s="45"/>
    </row>
    <row r="58" spans="2:12" s="31" customFormat="1" x14ac:dyDescent="0.25">
      <c r="B58" s="42"/>
      <c r="C58" s="43"/>
      <c r="D58" s="43"/>
      <c r="E58" s="43"/>
      <c r="F58" s="43"/>
      <c r="G58" s="43"/>
      <c r="H58" s="47"/>
      <c r="I58" s="44"/>
      <c r="J58" s="44"/>
      <c r="K58" s="44"/>
      <c r="L58" s="45"/>
    </row>
    <row r="59" spans="2:12" s="31" customFormat="1" x14ac:dyDescent="0.25">
      <c r="B59" s="42"/>
      <c r="C59" s="43"/>
      <c r="D59" s="43"/>
      <c r="E59" s="43"/>
      <c r="F59" s="43"/>
      <c r="G59" s="43"/>
      <c r="H59" s="47"/>
      <c r="I59" s="44"/>
      <c r="J59" s="44"/>
      <c r="K59" s="44"/>
      <c r="L59" s="45"/>
    </row>
    <row r="60" spans="2:12" s="31" customFormat="1" x14ac:dyDescent="0.25">
      <c r="B60" s="42"/>
      <c r="C60" s="43"/>
      <c r="D60" s="43"/>
      <c r="E60" s="43"/>
      <c r="F60" s="43"/>
      <c r="G60" s="43"/>
      <c r="H60" s="47"/>
      <c r="I60" s="44"/>
      <c r="J60" s="44"/>
      <c r="K60" s="44"/>
      <c r="L60" s="45"/>
    </row>
    <row r="61" spans="2:12" s="31" customFormat="1" x14ac:dyDescent="0.25">
      <c r="B61" s="42"/>
      <c r="C61" s="43"/>
      <c r="D61" s="43"/>
      <c r="E61" s="43"/>
      <c r="F61" s="43"/>
      <c r="G61" s="43"/>
      <c r="H61" s="47"/>
      <c r="I61" s="44"/>
      <c r="J61" s="44"/>
      <c r="K61" s="44"/>
      <c r="L61" s="45"/>
    </row>
    <row r="62" spans="2:12" s="31" customFormat="1" x14ac:dyDescent="0.25">
      <c r="B62" s="42"/>
      <c r="C62" s="43"/>
      <c r="D62" s="43"/>
      <c r="E62" s="43"/>
      <c r="F62" s="43"/>
      <c r="G62" s="43"/>
      <c r="H62" s="47"/>
      <c r="I62" s="44"/>
      <c r="J62" s="44"/>
      <c r="K62" s="44"/>
      <c r="L62" s="45"/>
    </row>
    <row r="63" spans="2:12" s="31" customFormat="1" x14ac:dyDescent="0.25">
      <c r="B63" s="42"/>
      <c r="C63" s="43"/>
      <c r="D63" s="43"/>
      <c r="E63" s="43"/>
      <c r="F63" s="43"/>
      <c r="G63" s="43"/>
      <c r="H63" s="47"/>
      <c r="I63" s="44"/>
      <c r="J63" s="44"/>
      <c r="K63" s="44"/>
      <c r="L63" s="45"/>
    </row>
    <row r="64" spans="2:12" s="31" customFormat="1" x14ac:dyDescent="0.25">
      <c r="B64" s="42"/>
      <c r="C64" s="43"/>
      <c r="D64" s="43"/>
      <c r="E64" s="43"/>
      <c r="F64" s="43"/>
      <c r="G64" s="43"/>
      <c r="H64" s="47"/>
      <c r="I64" s="44"/>
      <c r="J64" s="44"/>
      <c r="K64" s="44"/>
      <c r="L64" s="45"/>
    </row>
    <row r="65" spans="2:12" s="31" customFormat="1" x14ac:dyDescent="0.25">
      <c r="B65" s="42"/>
      <c r="C65" s="43"/>
      <c r="D65" s="43"/>
      <c r="E65" s="43"/>
      <c r="F65" s="43"/>
      <c r="G65" s="43"/>
      <c r="H65" s="47"/>
      <c r="I65" s="44"/>
      <c r="J65" s="44"/>
      <c r="K65" s="44"/>
      <c r="L65" s="45"/>
    </row>
    <row r="66" spans="2:12" s="31" customFormat="1" x14ac:dyDescent="0.25">
      <c r="B66" s="42"/>
      <c r="C66" s="43"/>
      <c r="D66" s="43"/>
      <c r="E66" s="43"/>
      <c r="F66" s="43"/>
      <c r="G66" s="43"/>
      <c r="H66" s="47"/>
      <c r="I66" s="44"/>
      <c r="J66" s="44"/>
      <c r="K66" s="44"/>
      <c r="L66" s="45"/>
    </row>
    <row r="67" spans="2:12" s="31" customFormat="1" x14ac:dyDescent="0.25">
      <c r="B67" s="42"/>
      <c r="C67" s="43"/>
      <c r="D67" s="43"/>
      <c r="E67" s="43"/>
      <c r="F67" s="43"/>
      <c r="G67" s="43"/>
      <c r="H67" s="47"/>
      <c r="I67" s="44"/>
      <c r="J67" s="44"/>
      <c r="K67" s="44"/>
      <c r="L67" s="45"/>
    </row>
    <row r="68" spans="2:12" s="31" customFormat="1" x14ac:dyDescent="0.25">
      <c r="B68" s="42"/>
      <c r="C68" s="43"/>
      <c r="D68" s="43"/>
      <c r="E68" s="43"/>
      <c r="F68" s="43"/>
      <c r="G68" s="43"/>
      <c r="H68" s="47"/>
      <c r="I68" s="44"/>
      <c r="J68" s="44"/>
      <c r="K68" s="44"/>
      <c r="L68" s="45"/>
    </row>
    <row r="69" spans="2:12" s="31" customFormat="1" x14ac:dyDescent="0.25">
      <c r="B69" s="42"/>
      <c r="C69" s="43"/>
      <c r="D69" s="43"/>
      <c r="E69" s="43"/>
      <c r="F69" s="43"/>
      <c r="G69" s="43"/>
      <c r="H69" s="47"/>
      <c r="I69" s="44"/>
      <c r="J69" s="44"/>
      <c r="K69" s="44"/>
      <c r="L69" s="45"/>
    </row>
    <row r="70" spans="2:12" s="31" customFormat="1" x14ac:dyDescent="0.25">
      <c r="B70" s="42"/>
      <c r="C70" s="43"/>
      <c r="D70" s="43"/>
      <c r="E70" s="43"/>
      <c r="F70" s="43"/>
      <c r="G70" s="43"/>
      <c r="H70" s="47"/>
      <c r="I70" s="44"/>
      <c r="J70" s="44"/>
      <c r="K70" s="44"/>
      <c r="L70" s="45"/>
    </row>
    <row r="71" spans="2:12" s="31" customFormat="1" x14ac:dyDescent="0.25">
      <c r="B71" s="42"/>
      <c r="C71" s="43"/>
      <c r="D71" s="43"/>
      <c r="E71" s="43"/>
      <c r="F71" s="43"/>
      <c r="G71" s="43"/>
      <c r="H71" s="47"/>
      <c r="I71" s="44"/>
      <c r="J71" s="44"/>
      <c r="K71" s="44"/>
      <c r="L71" s="45"/>
    </row>
    <row r="72" spans="2:12" s="31" customFormat="1" x14ac:dyDescent="0.25">
      <c r="B72" s="42"/>
      <c r="C72" s="43"/>
      <c r="D72" s="43"/>
      <c r="E72" s="43"/>
      <c r="F72" s="43"/>
      <c r="G72" s="43"/>
      <c r="H72" s="47"/>
      <c r="I72" s="44"/>
      <c r="J72" s="44"/>
      <c r="K72" s="44"/>
      <c r="L72" s="45"/>
    </row>
    <row r="73" spans="2:12" s="31" customFormat="1" x14ac:dyDescent="0.25">
      <c r="B73" s="42"/>
      <c r="C73" s="43"/>
      <c r="D73" s="43"/>
      <c r="E73" s="43"/>
      <c r="F73" s="43"/>
      <c r="G73" s="43"/>
      <c r="H73" s="47"/>
      <c r="I73" s="44"/>
      <c r="J73" s="44"/>
      <c r="K73" s="44"/>
      <c r="L73" s="45"/>
    </row>
    <row r="74" spans="2:12" s="31" customFormat="1" x14ac:dyDescent="0.25">
      <c r="B74" s="42"/>
      <c r="C74" s="43"/>
      <c r="D74" s="43"/>
      <c r="E74" s="43"/>
      <c r="F74" s="43"/>
      <c r="G74" s="43"/>
      <c r="H74" s="47"/>
      <c r="I74" s="44"/>
      <c r="J74" s="44"/>
      <c r="K74" s="44"/>
      <c r="L74" s="45"/>
    </row>
    <row r="75" spans="2:12" s="31" customFormat="1" x14ac:dyDescent="0.25">
      <c r="B75" s="42"/>
      <c r="C75" s="43"/>
      <c r="D75" s="43"/>
      <c r="E75" s="43"/>
      <c r="F75" s="43"/>
      <c r="G75" s="43"/>
      <c r="H75" s="47"/>
      <c r="I75" s="44"/>
      <c r="J75" s="44"/>
      <c r="K75" s="44"/>
      <c r="L75" s="45"/>
    </row>
    <row r="76" spans="2:12" s="31" customFormat="1" x14ac:dyDescent="0.25">
      <c r="B76" s="42"/>
      <c r="C76" s="43"/>
      <c r="D76" s="43"/>
      <c r="E76" s="43"/>
      <c r="F76" s="43"/>
      <c r="G76" s="43"/>
      <c r="H76" s="47"/>
      <c r="I76" s="44"/>
      <c r="J76" s="44"/>
      <c r="K76" s="44"/>
      <c r="L76" s="45"/>
    </row>
    <row r="77" spans="2:12" s="31" customFormat="1" x14ac:dyDescent="0.25">
      <c r="B77" s="42"/>
      <c r="C77" s="43"/>
      <c r="D77" s="43"/>
      <c r="E77" s="43"/>
      <c r="F77" s="43"/>
      <c r="G77" s="43"/>
      <c r="H77" s="47"/>
      <c r="I77" s="44"/>
      <c r="J77" s="44"/>
      <c r="K77" s="44"/>
      <c r="L77" s="45"/>
    </row>
    <row r="78" spans="2:12" s="31" customFormat="1" x14ac:dyDescent="0.25">
      <c r="B78" s="42"/>
      <c r="C78" s="43"/>
      <c r="D78" s="43"/>
      <c r="E78" s="43"/>
      <c r="F78" s="43"/>
      <c r="G78" s="43"/>
      <c r="H78" s="47"/>
      <c r="I78" s="44"/>
      <c r="J78" s="44"/>
      <c r="K78" s="44"/>
      <c r="L78" s="45"/>
    </row>
    <row r="79" spans="2:12" s="31" customFormat="1" x14ac:dyDescent="0.25">
      <c r="B79" s="42"/>
      <c r="C79" s="43"/>
      <c r="D79" s="43"/>
      <c r="E79" s="43"/>
      <c r="F79" s="43"/>
      <c r="G79" s="43"/>
      <c r="H79" s="47"/>
      <c r="I79" s="44"/>
      <c r="J79" s="44"/>
      <c r="K79" s="44"/>
      <c r="L79" s="45"/>
    </row>
    <row r="80" spans="2:12" s="31" customFormat="1" x14ac:dyDescent="0.25">
      <c r="B80" s="42"/>
      <c r="C80" s="43"/>
      <c r="D80" s="43"/>
      <c r="E80" s="43"/>
      <c r="F80" s="43"/>
      <c r="G80" s="43"/>
      <c r="H80" s="47"/>
      <c r="I80" s="44"/>
      <c r="J80" s="44"/>
      <c r="K80" s="44"/>
      <c r="L80" s="45"/>
    </row>
    <row r="81" spans="2:12" s="31" customFormat="1" x14ac:dyDescent="0.25">
      <c r="B81" s="42"/>
      <c r="C81" s="43"/>
      <c r="D81" s="43"/>
      <c r="E81" s="43"/>
      <c r="F81" s="43"/>
      <c r="G81" s="43"/>
      <c r="H81" s="47"/>
      <c r="I81" s="44"/>
      <c r="J81" s="44"/>
      <c r="K81" s="44"/>
      <c r="L81" s="45"/>
    </row>
    <row r="82" spans="2:12" s="31" customFormat="1" x14ac:dyDescent="0.25">
      <c r="B82" s="42"/>
      <c r="C82" s="43"/>
      <c r="D82" s="43"/>
      <c r="E82" s="43"/>
      <c r="F82" s="43"/>
      <c r="G82" s="43"/>
      <c r="H82" s="47"/>
      <c r="I82" s="44"/>
      <c r="J82" s="44"/>
      <c r="K82" s="44"/>
      <c r="L82" s="45"/>
    </row>
    <row r="83" spans="2:12" s="31" customFormat="1" x14ac:dyDescent="0.25">
      <c r="B83" s="42"/>
      <c r="C83" s="43"/>
      <c r="D83" s="43"/>
      <c r="E83" s="43"/>
      <c r="F83" s="43"/>
      <c r="G83" s="43"/>
      <c r="H83" s="47"/>
      <c r="I83" s="44"/>
      <c r="J83" s="44"/>
      <c r="K83" s="44"/>
      <c r="L83" s="45"/>
    </row>
    <row r="84" spans="2:12" s="31" customFormat="1" x14ac:dyDescent="0.25">
      <c r="B84" s="42"/>
      <c r="C84" s="43"/>
      <c r="D84" s="43"/>
      <c r="E84" s="43"/>
      <c r="F84" s="43"/>
      <c r="G84" s="43"/>
      <c r="H84" s="47"/>
      <c r="I84" s="44"/>
      <c r="J84" s="44"/>
      <c r="K84" s="44"/>
      <c r="L84" s="45"/>
    </row>
    <row r="85" spans="2:12" s="31" customFormat="1" x14ac:dyDescent="0.25">
      <c r="B85" s="42"/>
      <c r="C85" s="43"/>
      <c r="D85" s="43"/>
      <c r="E85" s="43"/>
      <c r="F85" s="43"/>
      <c r="G85" s="43"/>
      <c r="H85" s="47"/>
      <c r="I85" s="44"/>
      <c r="J85" s="44"/>
      <c r="K85" s="44"/>
      <c r="L85" s="45"/>
    </row>
    <row r="86" spans="2:12" s="31" customFormat="1" x14ac:dyDescent="0.25">
      <c r="B86" s="42"/>
      <c r="C86" s="43"/>
      <c r="D86" s="43"/>
      <c r="E86" s="43"/>
      <c r="F86" s="43"/>
      <c r="G86" s="43"/>
      <c r="H86" s="47"/>
      <c r="I86" s="44"/>
      <c r="J86" s="44"/>
      <c r="K86" s="44"/>
      <c r="L86" s="45"/>
    </row>
    <row r="87" spans="2:12" s="31" customFormat="1" x14ac:dyDescent="0.25">
      <c r="B87" s="42"/>
      <c r="C87" s="43"/>
      <c r="D87" s="43"/>
      <c r="E87" s="43"/>
      <c r="F87" s="43"/>
      <c r="G87" s="43"/>
      <c r="H87" s="47"/>
      <c r="I87" s="44"/>
      <c r="J87" s="44"/>
      <c r="K87" s="44"/>
      <c r="L87" s="45"/>
    </row>
    <row r="88" spans="2:12" s="31" customFormat="1" x14ac:dyDescent="0.25">
      <c r="B88" s="42"/>
      <c r="C88" s="43"/>
      <c r="D88" s="43"/>
      <c r="E88" s="43"/>
      <c r="F88" s="43"/>
      <c r="G88" s="43"/>
      <c r="H88" s="47"/>
      <c r="I88" s="44"/>
      <c r="J88" s="44"/>
      <c r="K88" s="44"/>
      <c r="L88" s="45"/>
    </row>
    <row r="89" spans="2:12" s="31" customFormat="1" x14ac:dyDescent="0.25">
      <c r="B89" s="42"/>
      <c r="C89" s="43"/>
      <c r="D89" s="43"/>
      <c r="E89" s="43"/>
      <c r="F89" s="43"/>
      <c r="G89" s="43"/>
      <c r="H89" s="47"/>
      <c r="I89" s="44"/>
      <c r="J89" s="44"/>
      <c r="K89" s="44"/>
      <c r="L89" s="45"/>
    </row>
    <row r="90" spans="2:12" s="31" customFormat="1" x14ac:dyDescent="0.25">
      <c r="B90" s="42"/>
      <c r="C90" s="43"/>
      <c r="D90" s="43"/>
      <c r="E90" s="43"/>
      <c r="F90" s="43"/>
      <c r="G90" s="43"/>
      <c r="H90" s="47"/>
      <c r="I90" s="44"/>
      <c r="J90" s="44"/>
      <c r="K90" s="44"/>
      <c r="L90" s="45"/>
    </row>
    <row r="91" spans="2:12" s="31" customFormat="1" x14ac:dyDescent="0.25">
      <c r="B91" s="42"/>
      <c r="C91" s="43"/>
      <c r="D91" s="43"/>
      <c r="E91" s="43"/>
      <c r="F91" s="43"/>
      <c r="G91" s="43"/>
      <c r="H91" s="46"/>
      <c r="I91" s="44"/>
      <c r="J91" s="44"/>
      <c r="K91" s="44"/>
      <c r="L91" s="45"/>
    </row>
    <row r="92" spans="2:12" s="31" customFormat="1" x14ac:dyDescent="0.25">
      <c r="B92" s="42"/>
      <c r="C92" s="43"/>
      <c r="D92" s="43"/>
      <c r="E92" s="43"/>
      <c r="F92" s="43"/>
      <c r="G92" s="43"/>
      <c r="H92" s="46"/>
      <c r="I92" s="44"/>
      <c r="J92" s="44"/>
      <c r="K92" s="44"/>
      <c r="L92" s="45"/>
    </row>
    <row r="93" spans="2:12" s="31" customFormat="1" x14ac:dyDescent="0.25">
      <c r="B93" s="42"/>
      <c r="C93" s="43"/>
      <c r="D93" s="43"/>
      <c r="E93" s="43"/>
      <c r="F93" s="43"/>
      <c r="G93" s="43"/>
      <c r="H93" s="46"/>
      <c r="I93" s="44"/>
      <c r="J93" s="44"/>
      <c r="K93" s="44"/>
      <c r="L93" s="45"/>
    </row>
    <row r="94" spans="2:12" s="31" customFormat="1" x14ac:dyDescent="0.25">
      <c r="K94" s="32"/>
    </row>
    <row r="95" spans="2:12" s="31" customFormat="1" x14ac:dyDescent="0.25">
      <c r="K95" s="32"/>
    </row>
    <row r="96" spans="2:12" s="31" customFormat="1" x14ac:dyDescent="0.25">
      <c r="K96" s="32"/>
    </row>
    <row r="97" spans="11:11" s="31" customFormat="1" x14ac:dyDescent="0.25">
      <c r="K97" s="32"/>
    </row>
    <row r="98" spans="11:11" s="31" customFormat="1" x14ac:dyDescent="0.25">
      <c r="K98" s="32"/>
    </row>
    <row r="99" spans="11:11" s="31" customFormat="1" x14ac:dyDescent="0.25">
      <c r="K99" s="32"/>
    </row>
    <row r="100" spans="11:11" s="31" customFormat="1" x14ac:dyDescent="0.25">
      <c r="K100" s="32"/>
    </row>
    <row r="101" spans="11:11" s="31" customFormat="1" x14ac:dyDescent="0.25">
      <c r="K101" s="32"/>
    </row>
    <row r="102" spans="11:11" s="31" customFormat="1" x14ac:dyDescent="0.25">
      <c r="K102" s="32"/>
    </row>
    <row r="103" spans="11:11" s="31" customFormat="1" x14ac:dyDescent="0.25">
      <c r="K103" s="32"/>
    </row>
    <row r="104" spans="11:11" s="31" customFormat="1" x14ac:dyDescent="0.25">
      <c r="K104" s="32"/>
    </row>
    <row r="105" spans="11:11" s="31" customFormat="1" x14ac:dyDescent="0.25">
      <c r="K105" s="32"/>
    </row>
    <row r="106" spans="11:11" s="31" customFormat="1" x14ac:dyDescent="0.25">
      <c r="K106" s="32"/>
    </row>
    <row r="107" spans="11:11" s="31" customFormat="1" x14ac:dyDescent="0.25">
      <c r="K107" s="32"/>
    </row>
    <row r="108" spans="11:11" s="31" customFormat="1" x14ac:dyDescent="0.25">
      <c r="K108" s="32"/>
    </row>
    <row r="109" spans="11:11" s="31" customFormat="1" x14ac:dyDescent="0.25">
      <c r="K109" s="32"/>
    </row>
  </sheetData>
  <mergeCells count="11">
    <mergeCell ref="I55:K55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  <mergeCell ref="L12:L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RO</vt:lpstr>
      <vt:lpstr>RDR</vt:lpstr>
      <vt:lpstr>ROOC</vt:lpstr>
      <vt:lpstr>DYT</vt:lpstr>
      <vt:lpstr>DYT!Área_de_impresión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2017-07-14T15:19:26Z</dcterms:modified>
</cp:coreProperties>
</file>