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8\7. Julio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52511"/>
</workbook>
</file>

<file path=xl/calcChain.xml><?xml version="1.0" encoding="utf-8"?>
<calcChain xmlns="http://schemas.openxmlformats.org/spreadsheetml/2006/main">
  <c r="E13" i="5" l="1"/>
  <c r="G23" i="7"/>
  <c r="G51" i="6"/>
  <c r="G26" i="5"/>
  <c r="G51" i="4"/>
  <c r="G51" i="1"/>
  <c r="K36" i="6" l="1"/>
  <c r="J36" i="6" l="1"/>
  <c r="L36" i="6"/>
  <c r="L39" i="6" l="1"/>
  <c r="K39" i="6"/>
  <c r="J39" i="6"/>
  <c r="L38" i="6"/>
  <c r="K38" i="6"/>
  <c r="J38" i="6"/>
  <c r="L37" i="6"/>
  <c r="K37" i="6"/>
  <c r="J37" i="6"/>
  <c r="C45" i="6"/>
  <c r="C52" i="6" s="1"/>
  <c r="D45" i="6"/>
  <c r="D52" i="6" s="1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45" i="1" l="1"/>
  <c r="E52" i="1" s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<sst xmlns="http://schemas.openxmlformats.org/spreadsheetml/2006/main" count="232" uniqueCount="63">
  <si>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</si>
  <si>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</si>
  <si>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</si>
  <si>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</si>
  <si>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</si>
  <si>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</si>
  <si>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</si>
  <si>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</si>
  <si>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</si>
  <si>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</si>
  <si>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</si>
  <si>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</si>
  <si>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</si>
  <si>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</si>
  <si>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</si>
  <si>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</si>
  <si>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</si>
  <si>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</si>
  <si>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</si>
  <si>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</si>
  <si>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</si>
  <si>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</si>
  <si>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</si>
  <si>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</si>
  <si>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</si>
  <si>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</si>
  <si>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</si>
  <si>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</si>
  <si>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</si>
  <si>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</si>
  <si>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</si>
  <si>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</si>
  <si>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</si>
  <si>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</si>
  <si>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</si>
  <si>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</si>
  <si>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</si>
  <si>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</si>
  <si>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</si>
  <si>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</si>
  <si>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</si>
  <si>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</si>
  <si>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</si>
  <si>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</si>
  <si>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</si>
  <si>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</si>
  <si>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</si>
  <si>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</si>
  <si>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</si>
  <si>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</si>
  <si>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</si>
  <si>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</si>
  <si>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</si>
  <si>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</si>
  <si>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</si>
  <si>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</si>
  <si>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</si>
  <si>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</si>
  <si>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</si>
  <si>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016. HOSPITAL NACIONAL HIPÓLITO UNANUE</t>
  </si>
  <si>
    <t>EJECUCION PRESUPUESTAL MENSUALIZADA DE GASTOS 
AL MES DE JULIO - 2019</t>
  </si>
  <si>
    <t>DEVENGADO
AL MES DE JULIO
(4)</t>
  </si>
  <si>
    <t>Fuente: SIAF, Consulta Amigable y Base de Datos al 31 de Julio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</si>
</sst>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6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6017.7776949999998</c:v>
                </c:pt>
                <c:pt idx="2">
                  <c:v>5210.1821300000001</c:v>
                </c:pt>
                <c:pt idx="3">
                  <c:v>4397.9965741499973</c:v>
                </c:pt>
                <c:pt idx="4">
                  <c:v>2800.3232172599992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116980096"/>
        <c:axId val="-1480688080"/>
        <c:axId val="0"/>
      </c:bar3DChart>
      <c:catAx>
        <c:axId val="-2116980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80688080"/>
        <c:crosses val="autoZero"/>
        <c:auto val="1"/>
        <c:lblAlgn val="ctr"/>
        <c:lblOffset val="100"/>
        <c:noMultiLvlLbl val="0"/>
      </c:catAx>
      <c:valAx>
        <c:axId val="-1480688080"/>
        <c:scaling>
          <c:orientation val="minMax"/>
        </c:scaling>
        <c:delete val="0"/>
        <c:axPos val="l"/>
        <c:numFmt formatCode="_ * #,##0.0_ ;_ * \-#,##0.0_ ;_ * &quot;-&quot;??_ ;_ @_ " sourceLinked="1"/>
        <c:majorTickMark val="none"/>
        <c:minorTickMark val="none"/>
        <c:tickLblPos val="nextTo"/>
        <c:crossAx val="-2116980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306.45143999999999</c:v>
                </c:pt>
                <c:pt idx="2">
                  <c:v>293.64958799999999</c:v>
                </c:pt>
                <c:pt idx="3">
                  <c:v>204.76426336999998</c:v>
                </c:pt>
                <c:pt idx="4">
                  <c:v>142.92487007000005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80693520"/>
        <c:axId val="-1480686448"/>
        <c:axId val="0"/>
      </c:bar3DChart>
      <c:catAx>
        <c:axId val="-1480693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80686448"/>
        <c:crosses val="autoZero"/>
        <c:auto val="1"/>
        <c:lblAlgn val="ctr"/>
        <c:lblOffset val="100"/>
        <c:noMultiLvlLbl val="0"/>
      </c:catAx>
      <c:valAx>
        <c:axId val="-14806864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80693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214.339956</c:v>
                </c:pt>
                <c:pt idx="2">
                  <c:v>34.450329000000004</c:v>
                </c:pt>
                <c:pt idx="3">
                  <c:v>6.1028049800000002</c:v>
                </c:pt>
                <c:pt idx="4">
                  <c:v>3.5740110199999999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80683184"/>
        <c:axId val="-2114574864"/>
        <c:axId val="0"/>
      </c:bar3DChart>
      <c:catAx>
        <c:axId val="-148068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4574864"/>
        <c:crosses val="autoZero"/>
        <c:auto val="1"/>
        <c:lblAlgn val="ctr"/>
        <c:lblOffset val="100"/>
        <c:noMultiLvlLbl val="0"/>
      </c:catAx>
      <c:valAx>
        <c:axId val="-21145748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80683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501.39493599999997</c:v>
                </c:pt>
                <c:pt idx="2">
                  <c:v>501.82467000000003</c:v>
                </c:pt>
                <c:pt idx="3">
                  <c:v>335.37646646999997</c:v>
                </c:pt>
                <c:pt idx="4">
                  <c:v>230.00697980999999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2114579760"/>
        <c:axId val="-2114581936"/>
        <c:axId val="0"/>
      </c:bar3DChart>
      <c:catAx>
        <c:axId val="-211457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14581936"/>
        <c:crosses val="autoZero"/>
        <c:auto val="1"/>
        <c:lblAlgn val="ctr"/>
        <c:lblOffset val="100"/>
        <c:noMultiLvlLbl val="0"/>
      </c:catAx>
      <c:valAx>
        <c:axId val="-2114581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21145797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JULIO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1.8132330000000001</c:v>
                </c:pt>
                <c:pt idx="2">
                  <c:v>1.8132330000000001</c:v>
                </c:pt>
                <c:pt idx="3">
                  <c:v>1.10086072</c:v>
                </c:pt>
                <c:pt idx="4">
                  <c:v>0.84826584000000005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14574320"/>
        <c:axId val="-2114573776"/>
        <c:axId val="0"/>
      </c:bar3DChart>
      <c:catAx>
        <c:axId val="-211457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114573776"/>
        <c:crosses val="autoZero"/>
        <c:auto val="1"/>
        <c:lblAlgn val="ctr"/>
        <c:lblOffset val="100"/>
        <c:noMultiLvlLbl val="0"/>
      </c:catAx>
      <c:valAx>
        <c:axId val="-211457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211457432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accent2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46</xdr:row>
      <xdr:rowOff>145246</xdr:rowOff>
    </xdr:from>
    <xdr:to>
      <xdr:col>11</xdr:col>
      <xdr:colOff>964567</xdr:colOff>
      <xdr:row>72</xdr:row>
      <xdr:rowOff>111629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0518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uadroTexto 5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23531</xdr:rowOff>
    </xdr:from>
    <xdr:to>
      <xdr:col>12</xdr:col>
      <xdr:colOff>38419</xdr:colOff>
      <xdr:row>47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407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509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13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8">
        <v>3063162855</v>
      </c>
      <c r="D13" s="8">
        <v>1815472221</v>
      </c>
      <c r="E13" s="56">
        <v>1174128670</v>
      </c>
      <c r="F13" s="56">
        <v>1033375600.2599996</v>
      </c>
      <c r="G13" s="8">
        <v>523406788.63999999</v>
      </c>
      <c r="H13" s="8"/>
      <c r="I13" s="12">
        <f>IF(ISERROR(+#REF!/E13)=TRUE,0,++#REF!/E13)</f>
        <v>0</v>
      </c>
      <c r="J13" s="12">
        <f>IF(ISERROR(+G13/E13)=TRUE,0,++G13/E13)</f>
        <v>0.44578315989848027</v>
      </c>
      <c r="K13" s="12">
        <f>IF(ISERROR(+H13/E13)=TRUE,0,++H13/E13)</f>
        <v>0</v>
      </c>
      <c r="L13" s="14">
        <f>+D13-G13</f>
        <v>1292065432.3600001</v>
      </c>
    </row>
    <row r="14" spans="1:13" ht="20.100000000000001" customHeight="1" x14ac:dyDescent="0.25">
      <c r="B14" s="25" t="s">
        <v>24</v>
      </c>
      <c r="C14" s="26">
        <v>33324121</v>
      </c>
      <c r="D14" s="26">
        <v>42858250</v>
      </c>
      <c r="E14" s="57">
        <v>39737286</v>
      </c>
      <c r="F14" s="57">
        <v>32526483.389999997</v>
      </c>
      <c r="G14" s="26">
        <v>19888899.600000001</v>
      </c>
      <c r="H14" s="26"/>
      <c r="I14" s="27"/>
      <c r="J14" s="27">
        <f t="shared" ref="J14:J44" si="0">IF(ISERROR(+G14/E14)=TRUE,0,++G14/E14)</f>
        <v>0.50050976304722983</v>
      </c>
      <c r="K14" s="27">
        <f t="shared" ref="K14:K44" si="1">IF(ISERROR(+H14/E14)=TRUE,0,++H14/E14)</f>
        <v>0</v>
      </c>
      <c r="L14" s="28">
        <f t="shared" ref="L14:L44" si="2">+D14-G14</f>
        <v>22969350.399999999</v>
      </c>
    </row>
    <row r="15" spans="1:13" ht="20.100000000000001" customHeight="1" x14ac:dyDescent="0.25">
      <c r="B15" s="25" t="s">
        <v>25</v>
      </c>
      <c r="C15" s="26">
        <v>41944234</v>
      </c>
      <c r="D15" s="26">
        <v>50618629</v>
      </c>
      <c r="E15" s="57">
        <v>47723695</v>
      </c>
      <c r="F15" s="57">
        <v>41959060.789999999</v>
      </c>
      <c r="G15" s="26">
        <v>25700490.020000007</v>
      </c>
      <c r="H15" s="26"/>
      <c r="I15" s="27"/>
      <c r="J15" s="27">
        <f t="shared" si="0"/>
        <v>0.53852682655858908</v>
      </c>
      <c r="K15" s="27">
        <f t="shared" si="1"/>
        <v>0</v>
      </c>
      <c r="L15" s="28">
        <f t="shared" si="2"/>
        <v>24918138.979999993</v>
      </c>
    </row>
    <row r="16" spans="1:13" ht="20.100000000000001" customHeight="1" x14ac:dyDescent="0.25">
      <c r="B16" s="25" t="s">
        <v>26</v>
      </c>
      <c r="C16" s="26">
        <v>26878627</v>
      </c>
      <c r="D16" s="26">
        <v>30058181</v>
      </c>
      <c r="E16" s="57">
        <v>29858181</v>
      </c>
      <c r="F16" s="57">
        <v>24537524.010000002</v>
      </c>
      <c r="G16" s="26">
        <v>14464551.800000004</v>
      </c>
      <c r="H16" s="26"/>
      <c r="I16" s="27"/>
      <c r="J16" s="27">
        <f t="shared" si="0"/>
        <v>0.48444182852264189</v>
      </c>
      <c r="K16" s="27">
        <f t="shared" si="1"/>
        <v>0</v>
      </c>
      <c r="L16" s="28">
        <f t="shared" si="2"/>
        <v>15593629.199999996</v>
      </c>
    </row>
    <row r="17" spans="2:12" ht="20.100000000000001" customHeight="1" x14ac:dyDescent="0.25">
      <c r="B17" s="25" t="s">
        <v>27</v>
      </c>
      <c r="C17" s="26">
        <v>34767307</v>
      </c>
      <c r="D17" s="26">
        <v>43162308</v>
      </c>
      <c r="E17" s="57">
        <v>42602042</v>
      </c>
      <c r="F17" s="57">
        <v>33513366.330000006</v>
      </c>
      <c r="G17" s="26">
        <v>21672725.5</v>
      </c>
      <c r="H17" s="26"/>
      <c r="I17" s="27"/>
      <c r="J17" s="27">
        <f t="shared" si="0"/>
        <v>0.50872503951805881</v>
      </c>
      <c r="K17" s="27">
        <f t="shared" si="1"/>
        <v>0</v>
      </c>
      <c r="L17" s="28">
        <f t="shared" si="2"/>
        <v>21489582.5</v>
      </c>
    </row>
    <row r="18" spans="2:12" ht="20.100000000000001" customHeight="1" x14ac:dyDescent="0.25">
      <c r="B18" s="25" t="s">
        <v>28</v>
      </c>
      <c r="C18" s="26">
        <v>154773164</v>
      </c>
      <c r="D18" s="26">
        <v>173268158</v>
      </c>
      <c r="E18" s="57">
        <v>170268158</v>
      </c>
      <c r="F18" s="57">
        <v>157257995.59</v>
      </c>
      <c r="G18" s="26">
        <v>97760485.599999979</v>
      </c>
      <c r="H18" s="26"/>
      <c r="I18" s="27"/>
      <c r="J18" s="27">
        <f t="shared" si="0"/>
        <v>0.57415600631563757</v>
      </c>
      <c r="K18" s="27">
        <f t="shared" si="1"/>
        <v>0</v>
      </c>
      <c r="L18" s="28">
        <f t="shared" si="2"/>
        <v>75507672.400000021</v>
      </c>
    </row>
    <row r="19" spans="2:12" ht="20.100000000000001" customHeight="1" x14ac:dyDescent="0.25">
      <c r="B19" s="25" t="s">
        <v>29</v>
      </c>
      <c r="C19" s="26">
        <v>109446785</v>
      </c>
      <c r="D19" s="26">
        <v>120880058</v>
      </c>
      <c r="E19" s="57">
        <v>116180382</v>
      </c>
      <c r="F19" s="57">
        <v>106877298.71999998</v>
      </c>
      <c r="G19" s="26">
        <v>66573807.689999998</v>
      </c>
      <c r="H19" s="26"/>
      <c r="I19" s="27"/>
      <c r="J19" s="27">
        <f t="shared" si="0"/>
        <v>0.57302107760327381</v>
      </c>
      <c r="K19" s="27">
        <f t="shared" si="1"/>
        <v>0</v>
      </c>
      <c r="L19" s="28">
        <f t="shared" si="2"/>
        <v>54306250.310000002</v>
      </c>
    </row>
    <row r="20" spans="2:12" ht="20.100000000000001" customHeight="1" x14ac:dyDescent="0.25">
      <c r="B20" s="25" t="s">
        <v>30</v>
      </c>
      <c r="C20" s="26">
        <v>132082859</v>
      </c>
      <c r="D20" s="26">
        <v>151756136</v>
      </c>
      <c r="E20" s="57">
        <v>145259854</v>
      </c>
      <c r="F20" s="57">
        <v>91441598.569999933</v>
      </c>
      <c r="G20" s="26">
        <v>81620816.369999945</v>
      </c>
      <c r="H20" s="26"/>
      <c r="I20" s="27"/>
      <c r="J20" s="27">
        <f t="shared" si="0"/>
        <v>0.56189521139130394</v>
      </c>
      <c r="K20" s="27">
        <f t="shared" si="1"/>
        <v>0</v>
      </c>
      <c r="L20" s="28">
        <f t="shared" si="2"/>
        <v>70135319.630000055</v>
      </c>
    </row>
    <row r="21" spans="2:12" ht="20.100000000000001" customHeight="1" x14ac:dyDescent="0.25">
      <c r="B21" s="25" t="s">
        <v>31</v>
      </c>
      <c r="C21" s="26">
        <v>33826478</v>
      </c>
      <c r="D21" s="26">
        <v>34314387</v>
      </c>
      <c r="E21" s="57">
        <v>34389387</v>
      </c>
      <c r="F21" s="57">
        <v>33678586.169999994</v>
      </c>
      <c r="G21" s="26">
        <v>21566345.549999986</v>
      </c>
      <c r="H21" s="26"/>
      <c r="I21" s="27"/>
      <c r="J21" s="27">
        <f t="shared" si="0"/>
        <v>0.62712212782391219</v>
      </c>
      <c r="K21" s="27">
        <f t="shared" si="1"/>
        <v>0</v>
      </c>
      <c r="L21" s="28">
        <f t="shared" si="2"/>
        <v>12748041.450000014</v>
      </c>
    </row>
    <row r="22" spans="2:12" ht="20.100000000000001" customHeight="1" x14ac:dyDescent="0.25">
      <c r="B22" s="25" t="s">
        <v>32</v>
      </c>
      <c r="C22" s="26">
        <v>72976743</v>
      </c>
      <c r="D22" s="26">
        <v>82087832</v>
      </c>
      <c r="E22" s="57">
        <v>81087832</v>
      </c>
      <c r="F22" s="57">
        <v>74033146.919999957</v>
      </c>
      <c r="G22" s="26">
        <v>45341944.329999991</v>
      </c>
      <c r="H22" s="26"/>
      <c r="I22" s="27"/>
      <c r="J22" s="27">
        <f t="shared" si="0"/>
        <v>0.55917075610061928</v>
      </c>
      <c r="K22" s="27">
        <f t="shared" si="1"/>
        <v>0</v>
      </c>
      <c r="L22" s="28">
        <f t="shared" si="2"/>
        <v>36745887.670000009</v>
      </c>
    </row>
    <row r="23" spans="2:12" ht="20.100000000000001" customHeight="1" x14ac:dyDescent="0.25">
      <c r="B23" s="25" t="s">
        <v>33</v>
      </c>
      <c r="C23" s="26">
        <v>125605482</v>
      </c>
      <c r="D23" s="26">
        <v>149055871</v>
      </c>
      <c r="E23" s="57">
        <v>145855871</v>
      </c>
      <c r="F23" s="57">
        <v>136397262.04000008</v>
      </c>
      <c r="G23" s="26">
        <v>82496460.789999947</v>
      </c>
      <c r="H23" s="26"/>
      <c r="I23" s="27"/>
      <c r="J23" s="27">
        <f t="shared" si="0"/>
        <v>0.56560260635651716</v>
      </c>
      <c r="K23" s="27">
        <f t="shared" si="1"/>
        <v>0</v>
      </c>
      <c r="L23" s="28">
        <f t="shared" si="2"/>
        <v>66559410.210000053</v>
      </c>
    </row>
    <row r="24" spans="2:12" ht="20.100000000000001" customHeight="1" x14ac:dyDescent="0.25">
      <c r="B24" s="25" t="s">
        <v>34</v>
      </c>
      <c r="C24" s="26">
        <v>112201522</v>
      </c>
      <c r="D24" s="26">
        <v>135852355</v>
      </c>
      <c r="E24" s="57">
        <v>125470079</v>
      </c>
      <c r="F24" s="57">
        <v>116099265.71999997</v>
      </c>
      <c r="G24" s="26">
        <v>71129756.13000004</v>
      </c>
      <c r="H24" s="26"/>
      <c r="I24" s="27"/>
      <c r="J24" s="27">
        <f t="shared" si="0"/>
        <v>0.56690612373010496</v>
      </c>
      <c r="K24" s="27">
        <f t="shared" si="1"/>
        <v>0</v>
      </c>
      <c r="L24" s="28">
        <f t="shared" si="2"/>
        <v>64722598.86999996</v>
      </c>
    </row>
    <row r="25" spans="2:12" ht="20.100000000000001" customHeight="1" x14ac:dyDescent="0.25">
      <c r="B25" s="25" t="s">
        <v>35</v>
      </c>
      <c r="C25" s="26">
        <v>175315241</v>
      </c>
      <c r="D25" s="26">
        <v>197806548</v>
      </c>
      <c r="E25" s="57">
        <v>191106548</v>
      </c>
      <c r="F25" s="57">
        <v>175103141.33000001</v>
      </c>
      <c r="G25" s="26">
        <v>105218714.53999999</v>
      </c>
      <c r="H25" s="26"/>
      <c r="I25" s="27"/>
      <c r="J25" s="27">
        <f t="shared" si="0"/>
        <v>0.55057618716445023</v>
      </c>
      <c r="K25" s="27">
        <f t="shared" si="1"/>
        <v>0</v>
      </c>
      <c r="L25" s="28">
        <f t="shared" si="2"/>
        <v>92587833.460000008</v>
      </c>
    </row>
    <row r="26" spans="2:12" ht="20.100000000000001" customHeight="1" x14ac:dyDescent="0.25">
      <c r="B26" s="25" t="s">
        <v>36</v>
      </c>
      <c r="C26" s="26">
        <v>159411652</v>
      </c>
      <c r="D26" s="26">
        <v>182856644</v>
      </c>
      <c r="E26" s="57">
        <v>177056644</v>
      </c>
      <c r="F26" s="57">
        <v>157896877.2299999</v>
      </c>
      <c r="G26" s="26">
        <v>97235047.849999949</v>
      </c>
      <c r="H26" s="26"/>
      <c r="I26" s="27"/>
      <c r="J26" s="27">
        <f t="shared" si="0"/>
        <v>0.54917480447669587</v>
      </c>
      <c r="K26" s="27">
        <f t="shared" si="1"/>
        <v>0</v>
      </c>
      <c r="L26" s="28">
        <f t="shared" si="2"/>
        <v>85621596.150000051</v>
      </c>
    </row>
    <row r="27" spans="2:12" ht="20.100000000000001" customHeight="1" x14ac:dyDescent="0.25">
      <c r="B27" s="25" t="s">
        <v>37</v>
      </c>
      <c r="C27" s="26">
        <v>75824039</v>
      </c>
      <c r="D27" s="26">
        <v>90742596</v>
      </c>
      <c r="E27" s="57">
        <v>86742596</v>
      </c>
      <c r="F27" s="57">
        <v>79495543.790000007</v>
      </c>
      <c r="G27" s="26">
        <v>51771961.580000013</v>
      </c>
      <c r="H27" s="26"/>
      <c r="I27" s="27"/>
      <c r="J27" s="27">
        <f t="shared" si="0"/>
        <v>0.59684588618952572</v>
      </c>
      <c r="K27" s="27">
        <f t="shared" si="1"/>
        <v>0</v>
      </c>
      <c r="L27" s="28">
        <f t="shared" si="2"/>
        <v>38970634.419999987</v>
      </c>
    </row>
    <row r="28" spans="2:12" ht="20.100000000000001" customHeight="1" x14ac:dyDescent="0.25">
      <c r="B28" s="25" t="s">
        <v>38</v>
      </c>
      <c r="C28" s="26">
        <v>56412723</v>
      </c>
      <c r="D28" s="26">
        <v>66902421</v>
      </c>
      <c r="E28" s="57">
        <v>65674076</v>
      </c>
      <c r="F28" s="57">
        <v>56515808.519999973</v>
      </c>
      <c r="G28" s="26">
        <v>36080496.229999967</v>
      </c>
      <c r="H28" s="26"/>
      <c r="I28" s="27"/>
      <c r="J28" s="27">
        <f t="shared" si="0"/>
        <v>0.54938719244409262</v>
      </c>
      <c r="K28" s="27">
        <f t="shared" si="1"/>
        <v>0</v>
      </c>
      <c r="L28" s="28">
        <f t="shared" si="2"/>
        <v>30821924.770000033</v>
      </c>
    </row>
    <row r="29" spans="2:12" ht="20.100000000000001" customHeight="1" x14ac:dyDescent="0.25">
      <c r="B29" s="25" t="s">
        <v>39</v>
      </c>
      <c r="C29" s="26">
        <v>40949227</v>
      </c>
      <c r="D29" s="26">
        <v>46148092</v>
      </c>
      <c r="E29" s="57">
        <v>45344592</v>
      </c>
      <c r="F29" s="57">
        <v>38686073.20000001</v>
      </c>
      <c r="G29" s="26">
        <v>22798450.769999985</v>
      </c>
      <c r="H29" s="26"/>
      <c r="I29" s="27"/>
      <c r="J29" s="27">
        <f t="shared" si="0"/>
        <v>0.5027821348574486</v>
      </c>
      <c r="K29" s="27">
        <f t="shared" si="1"/>
        <v>0</v>
      </c>
      <c r="L29" s="28">
        <f t="shared" si="2"/>
        <v>23349641.230000015</v>
      </c>
    </row>
    <row r="30" spans="2:12" ht="20.100000000000001" customHeight="1" x14ac:dyDescent="0.25">
      <c r="B30" s="25" t="s">
        <v>40</v>
      </c>
      <c r="C30" s="26">
        <v>49848648</v>
      </c>
      <c r="D30" s="26">
        <v>53396482</v>
      </c>
      <c r="E30" s="57">
        <v>53396482</v>
      </c>
      <c r="F30" s="57">
        <v>50101251.36999999</v>
      </c>
      <c r="G30" s="26">
        <v>29939574.659999993</v>
      </c>
      <c r="H30" s="26"/>
      <c r="I30" s="27"/>
      <c r="J30" s="27">
        <f t="shared" si="0"/>
        <v>0.56070313134112459</v>
      </c>
      <c r="K30" s="27">
        <f t="shared" si="1"/>
        <v>0</v>
      </c>
      <c r="L30" s="28">
        <f t="shared" si="2"/>
        <v>23456907.340000007</v>
      </c>
    </row>
    <row r="31" spans="2:12" ht="20.100000000000001" customHeight="1" x14ac:dyDescent="0.25">
      <c r="B31" s="25" t="s">
        <v>41</v>
      </c>
      <c r="C31" s="26">
        <v>83130944</v>
      </c>
      <c r="D31" s="26">
        <v>96167348</v>
      </c>
      <c r="E31" s="57">
        <v>95268248</v>
      </c>
      <c r="F31" s="57">
        <v>88088688.150000021</v>
      </c>
      <c r="G31" s="26">
        <v>53848003.469999999</v>
      </c>
      <c r="H31" s="26"/>
      <c r="I31" s="27"/>
      <c r="J31" s="27">
        <f t="shared" si="0"/>
        <v>0.5652250839125329</v>
      </c>
      <c r="K31" s="27">
        <f t="shared" si="1"/>
        <v>0</v>
      </c>
      <c r="L31" s="28">
        <f t="shared" si="2"/>
        <v>42319344.530000001</v>
      </c>
    </row>
    <row r="32" spans="2:12" ht="20.100000000000001" customHeight="1" x14ac:dyDescent="0.25">
      <c r="B32" s="25" t="s">
        <v>42</v>
      </c>
      <c r="C32" s="26">
        <v>37602624</v>
      </c>
      <c r="D32" s="26">
        <v>47614776</v>
      </c>
      <c r="E32" s="57">
        <v>46614776</v>
      </c>
      <c r="F32" s="57">
        <v>40723357.629999995</v>
      </c>
      <c r="G32" s="26">
        <v>26751784.199999984</v>
      </c>
      <c r="H32" s="26"/>
      <c r="I32" s="27"/>
      <c r="J32" s="27">
        <f t="shared" si="0"/>
        <v>0.57389065218290403</v>
      </c>
      <c r="K32" s="27">
        <f t="shared" si="1"/>
        <v>0</v>
      </c>
      <c r="L32" s="28">
        <f t="shared" si="2"/>
        <v>20862991.800000016</v>
      </c>
    </row>
    <row r="33" spans="2:12" ht="20.100000000000001" customHeight="1" x14ac:dyDescent="0.25">
      <c r="B33" s="25" t="s">
        <v>43</v>
      </c>
      <c r="C33" s="26">
        <v>21702759</v>
      </c>
      <c r="D33" s="26">
        <v>27092022</v>
      </c>
      <c r="E33" s="57">
        <v>26392022</v>
      </c>
      <c r="F33" s="57">
        <v>24690429.940000001</v>
      </c>
      <c r="G33" s="26">
        <v>17433099.849999998</v>
      </c>
      <c r="H33" s="26"/>
      <c r="I33" s="27"/>
      <c r="J33" s="27">
        <f t="shared" si="0"/>
        <v>0.66054430577543466</v>
      </c>
      <c r="K33" s="27">
        <f t="shared" si="1"/>
        <v>0</v>
      </c>
      <c r="L33" s="28">
        <f t="shared" si="2"/>
        <v>9658922.1500000022</v>
      </c>
    </row>
    <row r="34" spans="2:12" ht="20.100000000000001" customHeight="1" x14ac:dyDescent="0.25">
      <c r="B34" s="25" t="s">
        <v>44</v>
      </c>
      <c r="C34" s="26">
        <v>53615811</v>
      </c>
      <c r="D34" s="26">
        <v>64851305</v>
      </c>
      <c r="E34" s="57">
        <v>62056305</v>
      </c>
      <c r="F34" s="57">
        <v>36634885.399999961</v>
      </c>
      <c r="G34" s="26">
        <v>32796048.119999971</v>
      </c>
      <c r="H34" s="26"/>
      <c r="I34" s="27"/>
      <c r="J34" s="27">
        <f t="shared" si="0"/>
        <v>0.52848857372349145</v>
      </c>
      <c r="K34" s="27">
        <f t="shared" si="1"/>
        <v>0</v>
      </c>
      <c r="L34" s="28">
        <f t="shared" si="2"/>
        <v>32055256.880000029</v>
      </c>
    </row>
    <row r="35" spans="2:12" ht="20.100000000000001" customHeight="1" x14ac:dyDescent="0.25">
      <c r="B35" s="25" t="s">
        <v>45</v>
      </c>
      <c r="C35" s="26">
        <v>51045597</v>
      </c>
      <c r="D35" s="26">
        <v>53708103</v>
      </c>
      <c r="E35" s="57">
        <v>53708103</v>
      </c>
      <c r="F35" s="57">
        <v>31066026.739999987</v>
      </c>
      <c r="G35" s="26">
        <v>30575568.419999994</v>
      </c>
      <c r="H35" s="26"/>
      <c r="I35" s="27"/>
      <c r="J35" s="27">
        <f t="shared" si="0"/>
        <v>0.56929153539457522</v>
      </c>
      <c r="K35" s="27">
        <f t="shared" si="1"/>
        <v>0</v>
      </c>
      <c r="L35" s="28">
        <f t="shared" si="2"/>
        <v>23132534.580000006</v>
      </c>
    </row>
    <row r="36" spans="2:12" ht="20.100000000000001" customHeight="1" x14ac:dyDescent="0.25">
      <c r="B36" s="25" t="s">
        <v>46</v>
      </c>
      <c r="C36" s="26">
        <v>732296612</v>
      </c>
      <c r="D36" s="26">
        <v>808720031</v>
      </c>
      <c r="E36" s="57">
        <v>799684576</v>
      </c>
      <c r="F36" s="57">
        <v>638442235.01999891</v>
      </c>
      <c r="G36" s="26">
        <v>509061292.43000025</v>
      </c>
      <c r="H36" s="26"/>
      <c r="I36" s="27"/>
      <c r="J36" s="27">
        <f t="shared" si="0"/>
        <v>0.63657760535573993</v>
      </c>
      <c r="K36" s="27">
        <f t="shared" si="1"/>
        <v>0</v>
      </c>
      <c r="L36" s="28">
        <f t="shared" si="2"/>
        <v>299658738.56999975</v>
      </c>
    </row>
    <row r="37" spans="2:12" ht="20.100000000000001" customHeight="1" x14ac:dyDescent="0.25">
      <c r="B37" s="25" t="s">
        <v>47</v>
      </c>
      <c r="C37" s="26">
        <v>241765702</v>
      </c>
      <c r="D37" s="26">
        <v>370906724</v>
      </c>
      <c r="E37" s="57">
        <v>319440277</v>
      </c>
      <c r="F37" s="57">
        <v>228797358.57000005</v>
      </c>
      <c r="G37" s="26">
        <v>128276342.17999999</v>
      </c>
      <c r="H37" s="26"/>
      <c r="I37" s="27"/>
      <c r="J37" s="27">
        <f t="shared" si="0"/>
        <v>0.40156596214071022</v>
      </c>
      <c r="K37" s="27">
        <f t="shared" si="1"/>
        <v>0</v>
      </c>
      <c r="L37" s="28">
        <f t="shared" si="2"/>
        <v>242630381.81999999</v>
      </c>
    </row>
    <row r="38" spans="2:12" ht="20.100000000000001" customHeight="1" x14ac:dyDescent="0.25">
      <c r="B38" s="25" t="s">
        <v>48</v>
      </c>
      <c r="C38" s="26">
        <v>104722298</v>
      </c>
      <c r="D38" s="26">
        <v>110279891</v>
      </c>
      <c r="E38" s="57">
        <v>107379891</v>
      </c>
      <c r="F38" s="57">
        <v>98215991.23999995</v>
      </c>
      <c r="G38" s="26">
        <v>67377669.020000011</v>
      </c>
      <c r="H38" s="26"/>
      <c r="I38" s="27"/>
      <c r="J38" s="27">
        <f t="shared" si="0"/>
        <v>0.6274700820845498</v>
      </c>
      <c r="K38" s="27">
        <f t="shared" si="1"/>
        <v>0</v>
      </c>
      <c r="L38" s="28">
        <f t="shared" si="2"/>
        <v>42902221.979999989</v>
      </c>
    </row>
    <row r="39" spans="2:12" ht="20.100000000000001" customHeight="1" x14ac:dyDescent="0.25">
      <c r="B39" s="25" t="s">
        <v>49</v>
      </c>
      <c r="C39" s="26">
        <v>19925268</v>
      </c>
      <c r="D39" s="26">
        <v>25897147</v>
      </c>
      <c r="E39" s="57">
        <v>25059079</v>
      </c>
      <c r="F39" s="57">
        <v>21742055.870000005</v>
      </c>
      <c r="G39" s="26">
        <v>13303993.619999994</v>
      </c>
      <c r="H39" s="26"/>
      <c r="I39" s="27"/>
      <c r="J39" s="27">
        <f t="shared" si="0"/>
        <v>0.53090513103055359</v>
      </c>
      <c r="K39" s="27">
        <f t="shared" si="1"/>
        <v>0</v>
      </c>
      <c r="L39" s="28">
        <f t="shared" si="2"/>
        <v>12593153.380000006</v>
      </c>
    </row>
    <row r="40" spans="2:12" ht="20.100000000000001" customHeight="1" x14ac:dyDescent="0.25">
      <c r="B40" s="25" t="s">
        <v>50</v>
      </c>
      <c r="C40" s="26">
        <v>64980263</v>
      </c>
      <c r="D40" s="26">
        <v>85873083</v>
      </c>
      <c r="E40" s="57">
        <v>83873083</v>
      </c>
      <c r="F40" s="57">
        <v>77453323.460000023</v>
      </c>
      <c r="G40" s="26">
        <v>50586506.289999999</v>
      </c>
      <c r="H40" s="26"/>
      <c r="I40" s="27"/>
      <c r="J40" s="27">
        <f t="shared" si="0"/>
        <v>0.6031315945545962</v>
      </c>
      <c r="K40" s="27">
        <f t="shared" si="1"/>
        <v>0</v>
      </c>
      <c r="L40" s="28">
        <f t="shared" si="2"/>
        <v>35286576.710000001</v>
      </c>
    </row>
    <row r="41" spans="2:12" ht="20.100000000000001" customHeight="1" x14ac:dyDescent="0.25">
      <c r="B41" s="25" t="s">
        <v>51</v>
      </c>
      <c r="C41" s="26">
        <v>161381619</v>
      </c>
      <c r="D41" s="26">
        <v>189778584</v>
      </c>
      <c r="E41" s="57">
        <v>188030453</v>
      </c>
      <c r="F41" s="57">
        <v>176157347.73000011</v>
      </c>
      <c r="G41" s="26">
        <v>103695101.86999997</v>
      </c>
      <c r="H41" s="26"/>
      <c r="I41" s="27"/>
      <c r="J41" s="27">
        <f t="shared" si="0"/>
        <v>0.55148035977980636</v>
      </c>
      <c r="K41" s="27">
        <f t="shared" si="1"/>
        <v>0</v>
      </c>
      <c r="L41" s="28">
        <f t="shared" si="2"/>
        <v>86083482.130000025</v>
      </c>
    </row>
    <row r="42" spans="2:12" ht="20.100000000000001" customHeight="1" x14ac:dyDescent="0.25">
      <c r="B42" s="25" t="s">
        <v>52</v>
      </c>
      <c r="C42" s="26">
        <v>189872381</v>
      </c>
      <c r="D42" s="26">
        <v>245061601</v>
      </c>
      <c r="E42" s="57">
        <v>228653031</v>
      </c>
      <c r="F42" s="57">
        <v>202952234.57999983</v>
      </c>
      <c r="G42" s="26">
        <v>131894180.65999998</v>
      </c>
      <c r="H42" s="26"/>
      <c r="I42" s="27"/>
      <c r="J42" s="27">
        <f t="shared" si="0"/>
        <v>0.57683110555398664</v>
      </c>
      <c r="K42" s="27">
        <f t="shared" si="1"/>
        <v>0</v>
      </c>
      <c r="L42" s="28">
        <f t="shared" si="2"/>
        <v>113167420.34000002</v>
      </c>
    </row>
    <row r="43" spans="2:12" ht="20.100000000000001" customHeight="1" x14ac:dyDescent="0.25">
      <c r="B43" s="25" t="s">
        <v>53</v>
      </c>
      <c r="C43" s="26">
        <v>245381448</v>
      </c>
      <c r="D43" s="26">
        <v>278452288</v>
      </c>
      <c r="E43" s="57">
        <v>263002288</v>
      </c>
      <c r="F43" s="57">
        <v>171101793.4199999</v>
      </c>
      <c r="G43" s="26">
        <v>147287913.82999977</v>
      </c>
      <c r="H43" s="26"/>
      <c r="I43" s="27"/>
      <c r="J43" s="27">
        <f t="shared" si="0"/>
        <v>0.56002521860189969</v>
      </c>
      <c r="K43" s="27">
        <f t="shared" si="1"/>
        <v>0</v>
      </c>
      <c r="L43" s="28">
        <f t="shared" si="2"/>
        <v>131164374.17000023</v>
      </c>
    </row>
    <row r="44" spans="2:12" ht="20.100000000000001" customHeight="1" x14ac:dyDescent="0.25">
      <c r="B44" s="25" t="s">
        <v>54</v>
      </c>
      <c r="C44" s="26">
        <v>122605719</v>
      </c>
      <c r="D44" s="26">
        <v>146137623</v>
      </c>
      <c r="E44" s="57">
        <v>139137623</v>
      </c>
      <c r="F44" s="57">
        <v>122434962.44999996</v>
      </c>
      <c r="G44" s="26">
        <v>72768395.649999991</v>
      </c>
      <c r="H44" s="26"/>
      <c r="I44" s="27"/>
      <c r="J44" s="27">
        <f t="shared" si="0"/>
        <v>0.52299582299174385</v>
      </c>
      <c r="K44" s="27">
        <f t="shared" si="1"/>
        <v>0</v>
      </c>
      <c r="L44" s="28">
        <f t="shared" si="2"/>
        <v>73369227.350000009</v>
      </c>
    </row>
    <row r="45" spans="2:12" ht="23.25" customHeight="1" x14ac:dyDescent="0.25">
      <c r="B45" s="52" t="s">
        <v>4</v>
      </c>
      <c r="C45" s="53">
        <f t="shared" ref="C45:H45" si="3">SUM(C13:C44)</f>
        <v>6628780752</v>
      </c>
      <c r="D45" s="53">
        <f t="shared" si="3"/>
        <v>6017777695</v>
      </c>
      <c r="E45" s="53">
        <f t="shared" si="3"/>
        <v>5210182130</v>
      </c>
      <c r="F45" s="53">
        <f t="shared" si="3"/>
        <v>4397996574.1499977</v>
      </c>
      <c r="G45" s="53">
        <f t="shared" si="3"/>
        <v>2800323217.2599993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0.53747127209543422</v>
      </c>
      <c r="K45" s="54">
        <f>IF(ISERROR(+H45/E45)=TRUE,0,++H45/E45)</f>
        <v>0</v>
      </c>
      <c r="L45" s="55">
        <f>SUM(L13:L44)</f>
        <v>3217454477.7400007</v>
      </c>
    </row>
    <row r="46" spans="2:12" x14ac:dyDescent="0.2">
      <c r="B46" s="11" t="s">
        <v>62</v>
      </c>
    </row>
    <row r="47" spans="2:12" s="22" customFormat="1" x14ac:dyDescent="0.2">
      <c r="B47" s="11"/>
    </row>
    <row r="48" spans="2:12" s="22" customFormat="1" x14ac:dyDescent="0.25">
      <c r="K48" s="23"/>
    </row>
    <row r="49" spans="2:12" s="22" customFormat="1" x14ac:dyDescent="0.25">
      <c r="K49" s="23"/>
    </row>
    <row r="50" spans="2:12" s="22" customFormat="1" x14ac:dyDescent="0.25">
      <c r="C50" s="22">
        <v>1000000</v>
      </c>
      <c r="K50" s="23"/>
    </row>
    <row r="51" spans="2:12" s="22" customFormat="1" ht="44.25" customHeigh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JULIO</v>
      </c>
      <c r="H51" s="32" t="s">
        <v>15</v>
      </c>
      <c r="I51" s="76"/>
      <c r="J51" s="76"/>
      <c r="K51" s="76"/>
      <c r="L51" s="31"/>
    </row>
    <row r="52" spans="2:12" s="22" customFormat="1" x14ac:dyDescent="0.25">
      <c r="B52" s="33" t="s">
        <v>56</v>
      </c>
      <c r="C52" s="67">
        <f>+C45/$C$50</f>
        <v>6628.7807519999997</v>
      </c>
      <c r="D52" s="67">
        <f>+D45/$C$50</f>
        <v>6017.7776949999998</v>
      </c>
      <c r="E52" s="67">
        <f>+E45/$C$50</f>
        <v>5210.1821300000001</v>
      </c>
      <c r="F52" s="67">
        <f>+F45/$C$50</f>
        <v>4397.9965741499973</v>
      </c>
      <c r="G52" s="67">
        <f>+G45/$C$50</f>
        <v>2800.3232172599992</v>
      </c>
      <c r="H52" s="35"/>
      <c r="I52" s="36"/>
      <c r="J52" s="36"/>
      <c r="K52" s="36"/>
      <c r="L52" s="37"/>
    </row>
    <row r="53" spans="2:12" s="22" customFormat="1" x14ac:dyDescent="0.25">
      <c r="B53" s="33"/>
      <c r="C53" s="34"/>
      <c r="D53" s="34"/>
      <c r="E53" s="34"/>
      <c r="F53" s="34"/>
      <c r="G53" s="34"/>
      <c r="H53" s="38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4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4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K56" s="23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45" zoomScaleNormal="145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8">
        <v>73789253</v>
      </c>
      <c r="D13" s="8">
        <v>68055105</v>
      </c>
      <c r="E13" s="56">
        <v>62780487</v>
      </c>
      <c r="F13" s="56">
        <v>47696843.029999994</v>
      </c>
      <c r="G13" s="8">
        <v>28174374.32</v>
      </c>
      <c r="H13" s="8"/>
      <c r="I13" s="12">
        <f>IF(ISERROR(+#REF!/E13)=TRUE,0,++#REF!/E13)</f>
        <v>0</v>
      </c>
      <c r="J13" s="12">
        <f>IF(ISERROR(+G13/E13)=TRUE,0,++G13/E13)</f>
        <v>0.44877597588562829</v>
      </c>
      <c r="K13" s="12">
        <f>IF(ISERROR(+H13/E13)=TRUE,0,++H13/E13)</f>
        <v>0</v>
      </c>
      <c r="L13" s="14">
        <f>+D13-G13</f>
        <v>39880730.68</v>
      </c>
    </row>
    <row r="14" spans="1:13" ht="20.100000000000001" customHeight="1" x14ac:dyDescent="0.25">
      <c r="B14" s="7" t="s">
        <v>24</v>
      </c>
      <c r="C14" s="9">
        <v>2790016</v>
      </c>
      <c r="D14" s="9">
        <v>2450447</v>
      </c>
      <c r="E14" s="58">
        <v>2450447</v>
      </c>
      <c r="F14" s="59">
        <v>1118819.6399999999</v>
      </c>
      <c r="G14" s="9">
        <v>713259.76</v>
      </c>
      <c r="H14" s="9"/>
      <c r="I14" s="13">
        <f>IF(ISERROR(+#REF!/E14)=TRUE,0,++#REF!/E14)</f>
        <v>0</v>
      </c>
      <c r="J14" s="13">
        <f t="shared" ref="J14:J44" si="0">IF(ISERROR(+G14/E14)=TRUE,0,++G14/E14)</f>
        <v>0.29107332662163271</v>
      </c>
      <c r="K14" s="13">
        <f t="shared" ref="K14:K44" si="1">IF(ISERROR(+H14/E14)=TRUE,0,++H14/E14)</f>
        <v>0</v>
      </c>
      <c r="L14" s="15">
        <f t="shared" ref="L14:L44" si="2">+D14-G14</f>
        <v>1737187.24</v>
      </c>
    </row>
    <row r="15" spans="1:13" ht="20.100000000000001" customHeight="1" x14ac:dyDescent="0.25">
      <c r="B15" s="7" t="s">
        <v>25</v>
      </c>
      <c r="C15" s="9">
        <v>4235882</v>
      </c>
      <c r="D15" s="9">
        <v>5244909</v>
      </c>
      <c r="E15" s="58">
        <v>5244909</v>
      </c>
      <c r="F15" s="59">
        <v>3954996.2600000007</v>
      </c>
      <c r="G15" s="9">
        <v>2671048.4800000004</v>
      </c>
      <c r="H15" s="9"/>
      <c r="I15" s="13"/>
      <c r="J15" s="13">
        <f t="shared" si="0"/>
        <v>0.50926498057449621</v>
      </c>
      <c r="K15" s="13">
        <f t="shared" si="1"/>
        <v>0</v>
      </c>
      <c r="L15" s="15">
        <f t="shared" si="2"/>
        <v>2573860.5199999996</v>
      </c>
    </row>
    <row r="16" spans="1:13" ht="20.100000000000001" customHeight="1" x14ac:dyDescent="0.25">
      <c r="B16" s="7" t="s">
        <v>26</v>
      </c>
      <c r="C16" s="9">
        <v>15258030</v>
      </c>
      <c r="D16" s="9">
        <v>28045295</v>
      </c>
      <c r="E16" s="58">
        <v>28045295</v>
      </c>
      <c r="F16" s="59">
        <v>18722674.789999999</v>
      </c>
      <c r="G16" s="9">
        <v>14151392.059999999</v>
      </c>
      <c r="H16" s="9"/>
      <c r="I16" s="13"/>
      <c r="J16" s="13">
        <f t="shared" si="0"/>
        <v>0.50459059389462646</v>
      </c>
      <c r="K16" s="13">
        <f t="shared" si="1"/>
        <v>0</v>
      </c>
      <c r="L16" s="15">
        <f t="shared" si="2"/>
        <v>13893902.940000001</v>
      </c>
    </row>
    <row r="17" spans="2:12" ht="20.100000000000001" customHeight="1" x14ac:dyDescent="0.25">
      <c r="B17" s="7" t="s">
        <v>27</v>
      </c>
      <c r="C17" s="9">
        <v>3151200</v>
      </c>
      <c r="D17" s="9">
        <v>4906769</v>
      </c>
      <c r="E17" s="58">
        <v>4906769</v>
      </c>
      <c r="F17" s="59">
        <v>3102523.9699999997</v>
      </c>
      <c r="G17" s="9">
        <v>2322381.71</v>
      </c>
      <c r="H17" s="9"/>
      <c r="I17" s="13"/>
      <c r="J17" s="13">
        <f t="shared" si="0"/>
        <v>0.47330161864151338</v>
      </c>
      <c r="K17" s="13">
        <f t="shared" si="1"/>
        <v>0</v>
      </c>
      <c r="L17" s="15">
        <f t="shared" si="2"/>
        <v>2584387.29</v>
      </c>
    </row>
    <row r="18" spans="2:12" ht="20.100000000000001" customHeight="1" x14ac:dyDescent="0.25">
      <c r="B18" s="7" t="s">
        <v>28</v>
      </c>
      <c r="C18" s="9">
        <v>11244927</v>
      </c>
      <c r="D18" s="9">
        <v>14689425</v>
      </c>
      <c r="E18" s="58">
        <v>14689425</v>
      </c>
      <c r="F18" s="59">
        <v>13274073.85</v>
      </c>
      <c r="G18" s="9">
        <v>8001893.8200000003</v>
      </c>
      <c r="H18" s="9"/>
      <c r="I18" s="13"/>
      <c r="J18" s="13">
        <f t="shared" si="0"/>
        <v>0.5447383964995226</v>
      </c>
      <c r="K18" s="13">
        <f t="shared" si="1"/>
        <v>0</v>
      </c>
      <c r="L18" s="15">
        <f t="shared" si="2"/>
        <v>6687531.1799999997</v>
      </c>
    </row>
    <row r="19" spans="2:12" ht="20.100000000000001" customHeight="1" x14ac:dyDescent="0.25">
      <c r="B19" s="7" t="s">
        <v>29</v>
      </c>
      <c r="C19" s="9">
        <v>12105260</v>
      </c>
      <c r="D19" s="9">
        <v>9208162</v>
      </c>
      <c r="E19" s="58">
        <v>6708162</v>
      </c>
      <c r="F19" s="59">
        <v>3204006.98</v>
      </c>
      <c r="G19" s="9">
        <v>1187081.4600000002</v>
      </c>
      <c r="H19" s="9"/>
      <c r="I19" s="13"/>
      <c r="J19" s="13">
        <f t="shared" si="0"/>
        <v>0.17696076212828493</v>
      </c>
      <c r="K19" s="13">
        <f t="shared" si="1"/>
        <v>0</v>
      </c>
      <c r="L19" s="15">
        <f t="shared" si="2"/>
        <v>8021080.54</v>
      </c>
    </row>
    <row r="20" spans="2:12" ht="20.100000000000001" customHeight="1" x14ac:dyDescent="0.25">
      <c r="B20" s="7" t="s">
        <v>30</v>
      </c>
      <c r="C20" s="9">
        <v>7768884</v>
      </c>
      <c r="D20" s="9">
        <v>9056258</v>
      </c>
      <c r="E20" s="58">
        <v>8556258</v>
      </c>
      <c r="F20" s="59">
        <v>6970335.6600000001</v>
      </c>
      <c r="G20" s="9">
        <v>5261597.87</v>
      </c>
      <c r="H20" s="9"/>
      <c r="I20" s="13"/>
      <c r="J20" s="13">
        <f t="shared" si="0"/>
        <v>0.61494146974062724</v>
      </c>
      <c r="K20" s="13">
        <f t="shared" si="1"/>
        <v>0</v>
      </c>
      <c r="L20" s="15">
        <f t="shared" si="2"/>
        <v>3794660.13</v>
      </c>
    </row>
    <row r="21" spans="2:12" ht="20.100000000000001" customHeight="1" x14ac:dyDescent="0.25">
      <c r="B21" s="7" t="s">
        <v>31</v>
      </c>
      <c r="C21" s="9">
        <v>3727469</v>
      </c>
      <c r="D21" s="9">
        <v>3701539</v>
      </c>
      <c r="E21" s="58">
        <v>3701539</v>
      </c>
      <c r="F21" s="59">
        <v>2029603.1200000003</v>
      </c>
      <c r="G21" s="9">
        <v>1900923.1200000003</v>
      </c>
      <c r="H21" s="9"/>
      <c r="I21" s="13"/>
      <c r="J21" s="13">
        <f t="shared" si="0"/>
        <v>0.5135493966158402</v>
      </c>
      <c r="K21" s="13">
        <f t="shared" si="1"/>
        <v>0</v>
      </c>
      <c r="L21" s="15">
        <f t="shared" si="2"/>
        <v>1800615.8799999997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58">
        <v>3577190</v>
      </c>
      <c r="F22" s="59">
        <v>3108704.26</v>
      </c>
      <c r="G22" s="9">
        <v>1989738.3299999998</v>
      </c>
      <c r="H22" s="9"/>
      <c r="I22" s="13"/>
      <c r="J22" s="13">
        <f t="shared" si="0"/>
        <v>0.55622942309466361</v>
      </c>
      <c r="K22" s="13">
        <f t="shared" si="1"/>
        <v>0</v>
      </c>
      <c r="L22" s="15">
        <f t="shared" si="2"/>
        <v>1587451.6700000002</v>
      </c>
    </row>
    <row r="23" spans="2:12" ht="20.100000000000001" customHeight="1" x14ac:dyDescent="0.25">
      <c r="B23" s="7" t="s">
        <v>33</v>
      </c>
      <c r="C23" s="9">
        <v>8902854</v>
      </c>
      <c r="D23" s="9">
        <v>8902854</v>
      </c>
      <c r="E23" s="58">
        <v>8902854</v>
      </c>
      <c r="F23" s="59">
        <v>7257738.1999999993</v>
      </c>
      <c r="G23" s="9">
        <v>4490621.3</v>
      </c>
      <c r="H23" s="9"/>
      <c r="I23" s="13"/>
      <c r="J23" s="13">
        <f t="shared" si="0"/>
        <v>0.50440244218314711</v>
      </c>
      <c r="K23" s="13">
        <f t="shared" si="1"/>
        <v>0</v>
      </c>
      <c r="L23" s="15">
        <f t="shared" si="2"/>
        <v>4412232.7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58">
        <v>5424805</v>
      </c>
      <c r="F24" s="59">
        <v>4273734.99</v>
      </c>
      <c r="G24" s="9">
        <v>2636413.4799999995</v>
      </c>
      <c r="H24" s="9"/>
      <c r="I24" s="13"/>
      <c r="J24" s="13">
        <f t="shared" si="0"/>
        <v>0.48599230387083031</v>
      </c>
      <c r="K24" s="13">
        <f t="shared" si="1"/>
        <v>0</v>
      </c>
      <c r="L24" s="15">
        <f t="shared" si="2"/>
        <v>2788391.5200000005</v>
      </c>
    </row>
    <row r="25" spans="2:12" ht="20.100000000000001" customHeight="1" x14ac:dyDescent="0.25">
      <c r="B25" s="7" t="s">
        <v>35</v>
      </c>
      <c r="C25" s="9">
        <v>9654599</v>
      </c>
      <c r="D25" s="9">
        <v>19964105</v>
      </c>
      <c r="E25" s="58">
        <v>18464105</v>
      </c>
      <c r="F25" s="59">
        <v>14072270.869999999</v>
      </c>
      <c r="G25" s="9">
        <v>12252489.640000001</v>
      </c>
      <c r="H25" s="9"/>
      <c r="I25" s="13"/>
      <c r="J25" s="13">
        <f t="shared" si="0"/>
        <v>0.66358427012844656</v>
      </c>
      <c r="K25" s="13">
        <f t="shared" si="1"/>
        <v>0</v>
      </c>
      <c r="L25" s="15">
        <f t="shared" si="2"/>
        <v>7711615.3599999994</v>
      </c>
    </row>
    <row r="26" spans="2:12" ht="20.100000000000001" customHeight="1" x14ac:dyDescent="0.25">
      <c r="B26" s="7" t="s">
        <v>36</v>
      </c>
      <c r="C26" s="9">
        <v>6737178</v>
      </c>
      <c r="D26" s="9">
        <v>8478341</v>
      </c>
      <c r="E26" s="58">
        <v>8478341</v>
      </c>
      <c r="F26" s="59">
        <v>3944677.689999999</v>
      </c>
      <c r="G26" s="9">
        <v>2079508.7199999997</v>
      </c>
      <c r="H26" s="9"/>
      <c r="I26" s="13"/>
      <c r="J26" s="13">
        <f t="shared" si="0"/>
        <v>0.24527306934222151</v>
      </c>
      <c r="K26" s="13">
        <f t="shared" si="1"/>
        <v>0</v>
      </c>
      <c r="L26" s="15">
        <f t="shared" si="2"/>
        <v>6398832.2800000003</v>
      </c>
    </row>
    <row r="27" spans="2:12" ht="20.100000000000001" customHeight="1" x14ac:dyDescent="0.25">
      <c r="B27" s="7" t="s">
        <v>37</v>
      </c>
      <c r="C27" s="9">
        <v>4517491</v>
      </c>
      <c r="D27" s="9">
        <v>6375760</v>
      </c>
      <c r="E27" s="58">
        <v>6375760</v>
      </c>
      <c r="F27" s="59">
        <v>5904222.3699999992</v>
      </c>
      <c r="G27" s="9">
        <v>5858452.379999999</v>
      </c>
      <c r="H27" s="9"/>
      <c r="I27" s="13"/>
      <c r="J27" s="13">
        <f t="shared" si="0"/>
        <v>0.91886337942457041</v>
      </c>
      <c r="K27" s="13">
        <f t="shared" si="1"/>
        <v>0</v>
      </c>
      <c r="L27" s="15">
        <f t="shared" si="2"/>
        <v>517307.62000000104</v>
      </c>
    </row>
    <row r="28" spans="2:12" ht="20.100000000000001" customHeight="1" x14ac:dyDescent="0.25">
      <c r="B28" s="7" t="s">
        <v>38</v>
      </c>
      <c r="C28" s="9">
        <v>5676691</v>
      </c>
      <c r="D28" s="9">
        <v>8633865</v>
      </c>
      <c r="E28" s="58">
        <v>6806631</v>
      </c>
      <c r="F28" s="59">
        <v>4156649.7600000002</v>
      </c>
      <c r="G28" s="9">
        <v>2798802.6800000006</v>
      </c>
      <c r="H28" s="9"/>
      <c r="I28" s="13"/>
      <c r="J28" s="13">
        <f t="shared" si="0"/>
        <v>0.41118766097354192</v>
      </c>
      <c r="K28" s="13">
        <f t="shared" si="1"/>
        <v>0</v>
      </c>
      <c r="L28" s="15">
        <f t="shared" si="2"/>
        <v>5835062.3199999994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58">
        <v>1716292</v>
      </c>
      <c r="F29" s="59">
        <v>1096114.8999999999</v>
      </c>
      <c r="G29" s="9">
        <v>667162.23</v>
      </c>
      <c r="H29" s="9"/>
      <c r="I29" s="13"/>
      <c r="J29" s="13">
        <f t="shared" si="0"/>
        <v>0.38872303197824143</v>
      </c>
      <c r="K29" s="13">
        <f t="shared" si="1"/>
        <v>0</v>
      </c>
      <c r="L29" s="15">
        <f t="shared" si="2"/>
        <v>1049129.77</v>
      </c>
    </row>
    <row r="30" spans="2:12" ht="20.100000000000001" customHeight="1" x14ac:dyDescent="0.25">
      <c r="B30" s="7" t="s">
        <v>40</v>
      </c>
      <c r="C30" s="9">
        <v>2747476</v>
      </c>
      <c r="D30" s="9">
        <v>4767040</v>
      </c>
      <c r="E30" s="58">
        <v>4767040</v>
      </c>
      <c r="F30" s="59">
        <v>2519404.62</v>
      </c>
      <c r="G30" s="9">
        <v>1181516.45</v>
      </c>
      <c r="H30" s="9"/>
      <c r="I30" s="13"/>
      <c r="J30" s="13">
        <f t="shared" si="0"/>
        <v>0.24785117179633481</v>
      </c>
      <c r="K30" s="13">
        <f t="shared" si="1"/>
        <v>0</v>
      </c>
      <c r="L30" s="15">
        <f t="shared" si="2"/>
        <v>3585523.55</v>
      </c>
    </row>
    <row r="31" spans="2:12" ht="20.100000000000001" customHeight="1" x14ac:dyDescent="0.25">
      <c r="B31" s="7" t="s">
        <v>41</v>
      </c>
      <c r="C31" s="9">
        <v>2756867</v>
      </c>
      <c r="D31" s="9">
        <v>6176870</v>
      </c>
      <c r="E31" s="58">
        <v>6176870</v>
      </c>
      <c r="F31" s="59">
        <v>5685180.4800000004</v>
      </c>
      <c r="G31" s="9">
        <v>3906212.5</v>
      </c>
      <c r="H31" s="9"/>
      <c r="I31" s="13"/>
      <c r="J31" s="13">
        <f t="shared" si="0"/>
        <v>0.63239350998159261</v>
      </c>
      <c r="K31" s="13">
        <f t="shared" si="1"/>
        <v>0</v>
      </c>
      <c r="L31" s="15">
        <f t="shared" si="2"/>
        <v>2270657.5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58">
        <v>4062766</v>
      </c>
      <c r="F32" s="59">
        <v>1912835.07</v>
      </c>
      <c r="G32" s="9">
        <v>1478543.7300000002</v>
      </c>
      <c r="H32" s="9"/>
      <c r="I32" s="13"/>
      <c r="J32" s="13">
        <f t="shared" si="0"/>
        <v>0.3639253971309202</v>
      </c>
      <c r="K32" s="13">
        <f t="shared" si="1"/>
        <v>0</v>
      </c>
      <c r="L32" s="15">
        <f t="shared" si="2"/>
        <v>2584222.2699999996</v>
      </c>
    </row>
    <row r="33" spans="2:12" ht="20.100000000000001" customHeight="1" x14ac:dyDescent="0.25">
      <c r="B33" s="7" t="s">
        <v>43</v>
      </c>
      <c r="C33" s="9">
        <v>2204673</v>
      </c>
      <c r="D33" s="9">
        <v>2327214</v>
      </c>
      <c r="E33" s="58">
        <v>2327214</v>
      </c>
      <c r="F33" s="59">
        <v>1414933.4200000002</v>
      </c>
      <c r="G33" s="9">
        <v>1284043</v>
      </c>
      <c r="H33" s="9"/>
      <c r="I33" s="13"/>
      <c r="J33" s="13">
        <f t="shared" si="0"/>
        <v>0.55175114965791716</v>
      </c>
      <c r="K33" s="13">
        <f t="shared" si="1"/>
        <v>0</v>
      </c>
      <c r="L33" s="15">
        <f t="shared" si="2"/>
        <v>1043171</v>
      </c>
    </row>
    <row r="34" spans="2:12" ht="20.100000000000001" customHeight="1" x14ac:dyDescent="0.25">
      <c r="B34" s="7" t="s">
        <v>44</v>
      </c>
      <c r="C34" s="9">
        <v>2233315</v>
      </c>
      <c r="D34" s="9">
        <v>2058009</v>
      </c>
      <c r="E34" s="58">
        <v>2058009</v>
      </c>
      <c r="F34" s="59">
        <v>795862.7799999998</v>
      </c>
      <c r="G34" s="9">
        <v>710669.91999999993</v>
      </c>
      <c r="H34" s="9"/>
      <c r="I34" s="13"/>
      <c r="J34" s="13">
        <f t="shared" si="0"/>
        <v>0.34531915069370439</v>
      </c>
      <c r="K34" s="13">
        <f t="shared" si="1"/>
        <v>0</v>
      </c>
      <c r="L34" s="15">
        <f t="shared" si="2"/>
        <v>1347339.08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58">
        <v>5327153</v>
      </c>
      <c r="F35" s="59">
        <v>4326104.8600000003</v>
      </c>
      <c r="G35" s="9">
        <v>1372753.6700000002</v>
      </c>
      <c r="H35" s="9"/>
      <c r="I35" s="13"/>
      <c r="J35" s="13">
        <f t="shared" si="0"/>
        <v>0.25768992743403468</v>
      </c>
      <c r="K35" s="13">
        <f t="shared" si="1"/>
        <v>0</v>
      </c>
      <c r="L35" s="15">
        <f t="shared" si="2"/>
        <v>3954399.33</v>
      </c>
    </row>
    <row r="36" spans="2:12" ht="20.100000000000001" customHeight="1" x14ac:dyDescent="0.25">
      <c r="B36" s="7" t="s">
        <v>46</v>
      </c>
      <c r="C36" s="9">
        <v>1203795</v>
      </c>
      <c r="D36" s="9">
        <v>19300620</v>
      </c>
      <c r="E36" s="58">
        <v>19300620</v>
      </c>
      <c r="F36" s="59">
        <v>18154158.34</v>
      </c>
      <c r="G36" s="9">
        <v>17672895.609999999</v>
      </c>
      <c r="H36" s="9"/>
      <c r="I36" s="13"/>
      <c r="J36" s="13">
        <f t="shared" si="0"/>
        <v>0.91566465792290608</v>
      </c>
      <c r="K36" s="13">
        <f t="shared" si="1"/>
        <v>0</v>
      </c>
      <c r="L36" s="15">
        <f t="shared" si="2"/>
        <v>1627724.3900000006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58">
        <v>1018415</v>
      </c>
      <c r="F37" s="59">
        <v>971855.94000000006</v>
      </c>
      <c r="G37" s="9">
        <v>913493.7300000001</v>
      </c>
      <c r="H37" s="9"/>
      <c r="I37" s="13"/>
      <c r="J37" s="13">
        <f t="shared" si="0"/>
        <v>0.89697591846153102</v>
      </c>
      <c r="K37" s="13">
        <f t="shared" si="1"/>
        <v>0</v>
      </c>
      <c r="L37" s="15">
        <f t="shared" si="2"/>
        <v>104921.2699999999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58">
        <v>7576020</v>
      </c>
      <c r="F38" s="59">
        <v>5486788.8299999991</v>
      </c>
      <c r="G38" s="9">
        <v>3047517.89</v>
      </c>
      <c r="H38" s="9"/>
      <c r="I38" s="13"/>
      <c r="J38" s="13">
        <f t="shared" si="0"/>
        <v>0.40225842724808014</v>
      </c>
      <c r="K38" s="13">
        <f t="shared" si="1"/>
        <v>0</v>
      </c>
      <c r="L38" s="15">
        <f t="shared" si="2"/>
        <v>4528502.1099999994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58">
        <v>865232</v>
      </c>
      <c r="F39" s="59">
        <v>184113.51</v>
      </c>
      <c r="G39" s="9">
        <v>146146.60999999999</v>
      </c>
      <c r="H39" s="9"/>
      <c r="I39" s="13"/>
      <c r="J39" s="13">
        <f t="shared" si="0"/>
        <v>0.16891031538361964</v>
      </c>
      <c r="K39" s="13">
        <f t="shared" si="1"/>
        <v>0</v>
      </c>
      <c r="L39" s="15">
        <f t="shared" si="2"/>
        <v>719085.39</v>
      </c>
    </row>
    <row r="40" spans="2:12" ht="20.100000000000001" customHeight="1" x14ac:dyDescent="0.25">
      <c r="B40" s="7" t="s">
        <v>50</v>
      </c>
      <c r="C40" s="9">
        <v>958257</v>
      </c>
      <c r="D40" s="9">
        <v>3699916</v>
      </c>
      <c r="E40" s="58">
        <v>3699916</v>
      </c>
      <c r="F40" s="59">
        <v>1418141.6099999999</v>
      </c>
      <c r="G40" s="9">
        <v>936824.8600000001</v>
      </c>
      <c r="H40" s="9"/>
      <c r="I40" s="13"/>
      <c r="J40" s="13">
        <f t="shared" si="0"/>
        <v>0.25320165647003878</v>
      </c>
      <c r="K40" s="13">
        <f t="shared" si="1"/>
        <v>0</v>
      </c>
      <c r="L40" s="15">
        <f t="shared" si="2"/>
        <v>2763091.1399999997</v>
      </c>
    </row>
    <row r="41" spans="2:12" ht="20.100000000000001" customHeight="1" x14ac:dyDescent="0.25">
      <c r="B41" s="7" t="s">
        <v>51</v>
      </c>
      <c r="C41" s="9">
        <v>4507711</v>
      </c>
      <c r="D41" s="9">
        <v>6943141</v>
      </c>
      <c r="E41" s="58">
        <v>6943141</v>
      </c>
      <c r="F41" s="59">
        <v>4850001.4099999992</v>
      </c>
      <c r="G41" s="9">
        <v>3175291.26</v>
      </c>
      <c r="H41" s="9"/>
      <c r="I41" s="13"/>
      <c r="J41" s="13">
        <f t="shared" si="0"/>
        <v>0.45732778003500141</v>
      </c>
      <c r="K41" s="13">
        <f t="shared" si="1"/>
        <v>0</v>
      </c>
      <c r="L41" s="15">
        <f t="shared" si="2"/>
        <v>3767849.74</v>
      </c>
    </row>
    <row r="42" spans="2:12" ht="20.100000000000001" customHeight="1" x14ac:dyDescent="0.25">
      <c r="B42" s="7" t="s">
        <v>52</v>
      </c>
      <c r="C42" s="9">
        <v>5232694</v>
      </c>
      <c r="D42" s="9">
        <v>8280939</v>
      </c>
      <c r="E42" s="58">
        <v>8280939</v>
      </c>
      <c r="F42" s="59">
        <v>4344635.95</v>
      </c>
      <c r="G42" s="9">
        <v>3578114.0900000008</v>
      </c>
      <c r="H42" s="9"/>
      <c r="I42" s="13"/>
      <c r="J42" s="13">
        <f t="shared" si="0"/>
        <v>0.43209038129613087</v>
      </c>
      <c r="K42" s="13">
        <f t="shared" si="1"/>
        <v>0</v>
      </c>
      <c r="L42" s="15">
        <f t="shared" si="2"/>
        <v>4702824.9099999992</v>
      </c>
    </row>
    <row r="43" spans="2:12" ht="20.100000000000001" customHeight="1" x14ac:dyDescent="0.25">
      <c r="B43" s="7" t="s">
        <v>53</v>
      </c>
      <c r="C43" s="9">
        <v>7382104</v>
      </c>
      <c r="D43" s="9">
        <v>17019007</v>
      </c>
      <c r="E43" s="58">
        <v>15819007</v>
      </c>
      <c r="F43" s="59">
        <v>5584626.2299999986</v>
      </c>
      <c r="G43" s="9">
        <v>3962139.0300000003</v>
      </c>
      <c r="H43" s="9"/>
      <c r="I43" s="13"/>
      <c r="J43" s="13">
        <f t="shared" si="0"/>
        <v>0.25046698759283692</v>
      </c>
      <c r="K43" s="13">
        <f t="shared" si="1"/>
        <v>0</v>
      </c>
      <c r="L43" s="15">
        <f t="shared" si="2"/>
        <v>13056867.969999999</v>
      </c>
    </row>
    <row r="44" spans="2:12" ht="20.100000000000001" customHeight="1" x14ac:dyDescent="0.25">
      <c r="B44" s="7" t="s">
        <v>54</v>
      </c>
      <c r="C44" s="9">
        <v>436415</v>
      </c>
      <c r="D44" s="9">
        <v>8597977</v>
      </c>
      <c r="E44" s="58">
        <v>8597977</v>
      </c>
      <c r="F44" s="59">
        <v>3227629.98</v>
      </c>
      <c r="G44" s="9">
        <v>2401566.36</v>
      </c>
      <c r="H44" s="9"/>
      <c r="I44" s="13"/>
      <c r="J44" s="13">
        <f t="shared" si="0"/>
        <v>0.27931760692079077</v>
      </c>
      <c r="K44" s="13">
        <f t="shared" si="1"/>
        <v>0</v>
      </c>
      <c r="L44" s="15">
        <f t="shared" si="2"/>
        <v>6196410.6400000006</v>
      </c>
    </row>
    <row r="45" spans="2:12" ht="23.25" customHeight="1" x14ac:dyDescent="0.25">
      <c r="B45" s="52" t="s">
        <v>4</v>
      </c>
      <c r="C45" s="53">
        <f t="shared" ref="C45:H45" si="3">SUM(C13:C44)</f>
        <v>214674734</v>
      </c>
      <c r="D45" s="53">
        <f t="shared" si="3"/>
        <v>306451440</v>
      </c>
      <c r="E45" s="53">
        <f t="shared" si="3"/>
        <v>293649588</v>
      </c>
      <c r="F45" s="53">
        <f t="shared" si="3"/>
        <v>204764263.36999997</v>
      </c>
      <c r="G45" s="53">
        <f t="shared" si="3"/>
        <v>142924870.07000005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0.48671912344041857</v>
      </c>
      <c r="K45" s="54">
        <f>IF(ISERROR(+H45/E45)=TRUE,0,++H45/E45)</f>
        <v>0</v>
      </c>
      <c r="L45" s="55">
        <f>SUM(L13:L44)</f>
        <v>163526569.92999995</v>
      </c>
    </row>
    <row r="46" spans="2:12" x14ac:dyDescent="0.2">
      <c r="B46" s="11" t="s">
        <v>62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JULIO</v>
      </c>
      <c r="K51" s="23"/>
    </row>
    <row r="52" spans="2:11" s="22" customFormat="1" x14ac:dyDescent="0.25">
      <c r="B52" s="22" t="s">
        <v>56</v>
      </c>
      <c r="C52" s="39">
        <f>+C45/$C$50</f>
        <v>214.674734</v>
      </c>
      <c r="D52" s="39">
        <f>+D45/$C$50</f>
        <v>306.45143999999999</v>
      </c>
      <c r="E52" s="39">
        <f>+E45/$C$50</f>
        <v>293.64958799999999</v>
      </c>
      <c r="F52" s="39">
        <f>+F45/$C$50</f>
        <v>204.76426336999998</v>
      </c>
      <c r="G52" s="39">
        <f>+G45/$C$50</f>
        <v>142.92487007000005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75" zoomScaleNormal="17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41">
        <v>0</v>
      </c>
      <c r="D13" s="41">
        <v>5605042</v>
      </c>
      <c r="E13" s="62">
        <f>+D13</f>
        <v>5605042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5605042</v>
      </c>
    </row>
    <row r="14" spans="1:13" ht="20.100000000000001" customHeight="1" x14ac:dyDescent="0.25">
      <c r="B14" s="25" t="s">
        <v>25</v>
      </c>
      <c r="C14" s="42">
        <v>0</v>
      </c>
      <c r="D14" s="42">
        <v>279196</v>
      </c>
      <c r="E14" s="63">
        <v>279196</v>
      </c>
      <c r="F14" s="63">
        <v>0</v>
      </c>
      <c r="G14" s="42">
        <v>0</v>
      </c>
      <c r="H14" s="26"/>
      <c r="I14" s="27"/>
      <c r="J14" s="13">
        <f t="shared" ref="J14:J16" si="0">IF(ISERROR(+G14/E14)=TRUE,0,++G14/E14)</f>
        <v>0</v>
      </c>
      <c r="K14" s="13">
        <f t="shared" ref="K14:K16" si="1">IF(ISERROR(+H14/E14)=TRUE,0,++H14/E14)</f>
        <v>0</v>
      </c>
      <c r="L14" s="15">
        <f t="shared" ref="L14:L16" si="2">+D14-G14</f>
        <v>279196</v>
      </c>
    </row>
    <row r="15" spans="1:13" ht="20.100000000000001" customHeight="1" x14ac:dyDescent="0.25">
      <c r="B15" s="25" t="s">
        <v>59</v>
      </c>
      <c r="C15" s="42">
        <v>0</v>
      </c>
      <c r="D15" s="42">
        <v>323118</v>
      </c>
      <c r="E15" s="63">
        <v>323118</v>
      </c>
      <c r="F15" s="63">
        <v>3500</v>
      </c>
      <c r="G15" s="42">
        <v>0</v>
      </c>
      <c r="H15" s="26"/>
      <c r="I15" s="27"/>
      <c r="J15" s="13">
        <f t="shared" si="0"/>
        <v>0</v>
      </c>
      <c r="K15" s="13">
        <f t="shared" si="1"/>
        <v>0</v>
      </c>
      <c r="L15" s="15">
        <f t="shared" si="2"/>
        <v>323118</v>
      </c>
    </row>
    <row r="16" spans="1:13" ht="20.100000000000001" customHeight="1" x14ac:dyDescent="0.25">
      <c r="B16" s="25" t="s">
        <v>38</v>
      </c>
      <c r="C16" s="42">
        <v>0</v>
      </c>
      <c r="D16" s="42">
        <v>145070</v>
      </c>
      <c r="E16" s="63">
        <v>145070</v>
      </c>
      <c r="F16" s="63">
        <v>0</v>
      </c>
      <c r="G16" s="42">
        <v>0</v>
      </c>
      <c r="H16" s="26"/>
      <c r="I16" s="27"/>
      <c r="J16" s="13">
        <f t="shared" si="0"/>
        <v>0</v>
      </c>
      <c r="K16" s="13">
        <f t="shared" si="1"/>
        <v>0</v>
      </c>
      <c r="L16" s="15">
        <f t="shared" si="2"/>
        <v>145070</v>
      </c>
    </row>
    <row r="17" spans="2:12" ht="20.100000000000001" customHeight="1" x14ac:dyDescent="0.25">
      <c r="B17" s="7" t="s">
        <v>47</v>
      </c>
      <c r="C17" s="43">
        <v>249028005</v>
      </c>
      <c r="D17" s="42">
        <v>207883359</v>
      </c>
      <c r="E17" s="63">
        <v>27993732</v>
      </c>
      <c r="F17" s="64">
        <v>6077354.9800000004</v>
      </c>
      <c r="G17" s="43">
        <v>3574011.02</v>
      </c>
      <c r="H17" s="9"/>
      <c r="I17" s="13"/>
      <c r="J17" s="13">
        <f t="shared" ref="J17:J18" si="3">IF(ISERROR(+G17/E17)=TRUE,0,++G17/E17)</f>
        <v>0.12767183096558901</v>
      </c>
      <c r="K17" s="13">
        <f t="shared" ref="K17:K18" si="4">IF(ISERROR(+H17/E17)=TRUE,0,++H17/E17)</f>
        <v>0</v>
      </c>
      <c r="L17" s="15">
        <f t="shared" ref="L17:L18" si="5">+D17-G17</f>
        <v>204309347.97999999</v>
      </c>
    </row>
    <row r="18" spans="2:12" ht="20.100000000000001" customHeight="1" x14ac:dyDescent="0.25">
      <c r="B18" s="7" t="s">
        <v>51</v>
      </c>
      <c r="C18" s="43">
        <v>0</v>
      </c>
      <c r="D18" s="43">
        <v>25067</v>
      </c>
      <c r="E18" s="64">
        <v>25067</v>
      </c>
      <c r="F18" s="64">
        <v>0</v>
      </c>
      <c r="G18" s="43">
        <v>0</v>
      </c>
      <c r="H18" s="9"/>
      <c r="I18" s="13">
        <f>IF(ISERROR(+#REF!/E18)=TRUE,0,++#REF!/E18)</f>
        <v>0</v>
      </c>
      <c r="J18" s="13">
        <f t="shared" si="3"/>
        <v>0</v>
      </c>
      <c r="K18" s="13">
        <f t="shared" si="4"/>
        <v>0</v>
      </c>
      <c r="L18" s="15">
        <f t="shared" si="5"/>
        <v>25067</v>
      </c>
    </row>
    <row r="19" spans="2:12" ht="20.100000000000001" customHeight="1" x14ac:dyDescent="0.25">
      <c r="B19" s="7" t="s">
        <v>52</v>
      </c>
      <c r="C19" s="43">
        <v>0</v>
      </c>
      <c r="D19" s="43">
        <v>79104</v>
      </c>
      <c r="E19" s="64">
        <v>79104</v>
      </c>
      <c r="F19" s="64">
        <v>21950</v>
      </c>
      <c r="G19" s="43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79104</v>
      </c>
    </row>
    <row r="20" spans="2:12" ht="23.25" customHeight="1" x14ac:dyDescent="0.25">
      <c r="B20" s="52" t="s">
        <v>4</v>
      </c>
      <c r="C20" s="65">
        <f t="shared" ref="C20:H20" si="6">SUM(C13:C19)</f>
        <v>249028005</v>
      </c>
      <c r="D20" s="65">
        <f t="shared" si="6"/>
        <v>214339956</v>
      </c>
      <c r="E20" s="65">
        <f t="shared" si="6"/>
        <v>34450329</v>
      </c>
      <c r="F20" s="65">
        <f t="shared" si="6"/>
        <v>6102804.9800000004</v>
      </c>
      <c r="G20" s="65">
        <f t="shared" si="6"/>
        <v>3574011.02</v>
      </c>
      <c r="H20" s="53">
        <f t="shared" si="6"/>
        <v>0</v>
      </c>
      <c r="I20" s="54">
        <f>IF(ISERROR(+#REF!/E20)=TRUE,0,++#REF!/E20)</f>
        <v>0</v>
      </c>
      <c r="J20" s="54">
        <f>IF(ISERROR(+G20/E20)=TRUE,0,++G20/E20)</f>
        <v>0.10374388645170848</v>
      </c>
      <c r="K20" s="54">
        <f>IF(ISERROR(+H20/E20)=TRUE,0,++H20/E20)</f>
        <v>0</v>
      </c>
      <c r="L20" s="55">
        <f>SUM(L13:L19)</f>
        <v>210765944.97999999</v>
      </c>
    </row>
    <row r="21" spans="2:12" x14ac:dyDescent="0.2">
      <c r="B21" s="11" t="s">
        <v>62</v>
      </c>
    </row>
    <row r="22" spans="2:12" s="20" customFormat="1" x14ac:dyDescent="0.25">
      <c r="K22" s="24"/>
    </row>
    <row r="23" spans="2:12" s="20" customFormat="1" x14ac:dyDescent="0.25">
      <c r="K23" s="24"/>
    </row>
    <row r="24" spans="2:12" s="22" customFormat="1" x14ac:dyDescent="0.25">
      <c r="K24" s="23"/>
    </row>
    <row r="25" spans="2:12" s="22" customFormat="1" x14ac:dyDescent="0.25">
      <c r="B25" s="22">
        <v>1000000</v>
      </c>
      <c r="K25" s="23"/>
    </row>
    <row r="26" spans="2:12" s="22" customFormat="1" ht="30" x14ac:dyDescent="0.25">
      <c r="B26" s="30" t="s">
        <v>55</v>
      </c>
      <c r="C26" s="30" t="s">
        <v>3</v>
      </c>
      <c r="D26" s="30" t="s">
        <v>2</v>
      </c>
      <c r="E26" s="31" t="s">
        <v>18</v>
      </c>
      <c r="F26" s="31" t="s">
        <v>57</v>
      </c>
      <c r="G26" s="31" t="str">
        <f>MID(G11,1,25)</f>
        <v>DEVENGADO
AL MES DE JULIO</v>
      </c>
      <c r="K26" s="23"/>
    </row>
    <row r="27" spans="2:12" s="22" customFormat="1" x14ac:dyDescent="0.25">
      <c r="B27" s="22" t="s">
        <v>56</v>
      </c>
      <c r="C27" s="39">
        <f>+C20/$B$25</f>
        <v>249.02800500000001</v>
      </c>
      <c r="D27" s="39">
        <f t="shared" ref="D27:G27" si="7">+D20/$B$25</f>
        <v>214.339956</v>
      </c>
      <c r="E27" s="39">
        <f t="shared" si="7"/>
        <v>34.450329000000004</v>
      </c>
      <c r="F27" s="39">
        <f t="shared" si="7"/>
        <v>6.1028049800000002</v>
      </c>
      <c r="G27" s="39">
        <f t="shared" si="7"/>
        <v>3.5740110199999999</v>
      </c>
      <c r="K27" s="23"/>
    </row>
    <row r="28" spans="2:12" s="22" customFormat="1" x14ac:dyDescent="0.25">
      <c r="C28" s="39"/>
      <c r="D28" s="39"/>
      <c r="E28" s="39"/>
      <c r="F28" s="39"/>
      <c r="G28" s="39"/>
      <c r="K28" s="23"/>
    </row>
    <row r="29" spans="2:12" s="22" customFormat="1" x14ac:dyDescent="0.25">
      <c r="C29" s="39"/>
      <c r="D29" s="39"/>
      <c r="E29" s="39"/>
      <c r="F29" s="39"/>
      <c r="G29" s="39"/>
      <c r="K29" s="23"/>
    </row>
    <row r="30" spans="2:12" s="22" customFormat="1" x14ac:dyDescent="0.25">
      <c r="C30" s="39"/>
      <c r="D30" s="39"/>
      <c r="E30" s="39"/>
      <c r="F30" s="39"/>
      <c r="G30" s="39"/>
      <c r="K30" s="23"/>
    </row>
    <row r="31" spans="2:12" s="22" customFormat="1" x14ac:dyDescent="0.25">
      <c r="K31" s="23"/>
    </row>
    <row r="32" spans="2:12" s="22" customFormat="1" x14ac:dyDescent="0.25">
      <c r="K32" s="23"/>
    </row>
    <row r="33" spans="11:11" s="22" customFormat="1" x14ac:dyDescent="0.25">
      <c r="K33" s="23"/>
    </row>
    <row r="34" spans="11:11" s="22" customFormat="1" x14ac:dyDescent="0.25">
      <c r="K3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60" zoomScaleNormal="160" workbookViewId="0"/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17" t="s">
        <v>23</v>
      </c>
      <c r="C13" s="44">
        <v>0</v>
      </c>
      <c r="D13" s="44">
        <v>5359415</v>
      </c>
      <c r="E13" s="60">
        <v>5359415</v>
      </c>
      <c r="F13" s="60">
        <v>1995784.21</v>
      </c>
      <c r="G13" s="41">
        <v>889500.14</v>
      </c>
      <c r="H13" s="8"/>
      <c r="I13" s="12">
        <f>IF(ISERROR(+#REF!/E13)=TRUE,0,++#REF!/E13)</f>
        <v>0</v>
      </c>
      <c r="J13" s="12">
        <f>IF(ISERROR(+G13/E13)=TRUE,0,++G13/E13)</f>
        <v>0.16596963287970795</v>
      </c>
      <c r="K13" s="12">
        <f>IF(ISERROR(+H13/E13)=TRUE,0,++H13/E13)</f>
        <v>0</v>
      </c>
      <c r="L13" s="14">
        <f>+D13-G13</f>
        <v>4469914.8600000003</v>
      </c>
    </row>
    <row r="14" spans="1:13" ht="20.100000000000001" customHeight="1" x14ac:dyDescent="0.25">
      <c r="B14" s="29" t="s">
        <v>24</v>
      </c>
      <c r="C14" s="45">
        <v>0</v>
      </c>
      <c r="D14" s="45">
        <v>6742978</v>
      </c>
      <c r="E14" s="61">
        <v>6742978</v>
      </c>
      <c r="F14" s="61">
        <v>3681486.18</v>
      </c>
      <c r="G14" s="42">
        <v>2109044.15</v>
      </c>
      <c r="H14" s="26"/>
      <c r="I14" s="27"/>
      <c r="J14" s="27">
        <f t="shared" ref="J14:J44" si="0">IF(ISERROR(+G14/E14)=TRUE,0,++G14/E14)</f>
        <v>0.31277636527955449</v>
      </c>
      <c r="K14" s="27">
        <f t="shared" ref="K14:K44" si="1">IF(ISERROR(+H14/E14)=TRUE,0,++H14/E14)</f>
        <v>0</v>
      </c>
      <c r="L14" s="28">
        <f t="shared" ref="L14:L44" si="2">+D14-G14</f>
        <v>4633933.8499999996</v>
      </c>
    </row>
    <row r="15" spans="1:13" ht="20.100000000000001" customHeight="1" x14ac:dyDescent="0.25">
      <c r="B15" s="29" t="s">
        <v>25</v>
      </c>
      <c r="C15" s="45">
        <v>0</v>
      </c>
      <c r="D15" s="45">
        <v>10836887</v>
      </c>
      <c r="E15" s="61">
        <v>10836887</v>
      </c>
      <c r="F15" s="61">
        <v>8805274.0799999982</v>
      </c>
      <c r="G15" s="42">
        <v>5501794.5399999991</v>
      </c>
      <c r="H15" s="26"/>
      <c r="I15" s="27"/>
      <c r="J15" s="27">
        <f t="shared" si="0"/>
        <v>0.50769141913171179</v>
      </c>
      <c r="K15" s="27">
        <f t="shared" si="1"/>
        <v>0</v>
      </c>
      <c r="L15" s="28">
        <f t="shared" si="2"/>
        <v>5335092.4600000009</v>
      </c>
    </row>
    <row r="16" spans="1:13" ht="20.100000000000001" customHeight="1" x14ac:dyDescent="0.25">
      <c r="B16" s="29" t="s">
        <v>26</v>
      </c>
      <c r="C16" s="45">
        <v>0</v>
      </c>
      <c r="D16" s="45">
        <v>10331143</v>
      </c>
      <c r="E16" s="61">
        <v>10331143</v>
      </c>
      <c r="F16" s="61">
        <v>8081399.8100000015</v>
      </c>
      <c r="G16" s="42">
        <v>7719435.120000001</v>
      </c>
      <c r="H16" s="26"/>
      <c r="I16" s="27"/>
      <c r="J16" s="27">
        <f t="shared" si="0"/>
        <v>0.74720049078790229</v>
      </c>
      <c r="K16" s="27">
        <f t="shared" si="1"/>
        <v>0</v>
      </c>
      <c r="L16" s="28">
        <f t="shared" si="2"/>
        <v>2611707.879999999</v>
      </c>
    </row>
    <row r="17" spans="2:12" ht="20.100000000000001" customHeight="1" x14ac:dyDescent="0.25">
      <c r="B17" s="29" t="s">
        <v>27</v>
      </c>
      <c r="C17" s="45">
        <v>0</v>
      </c>
      <c r="D17" s="45">
        <v>2353818</v>
      </c>
      <c r="E17" s="61">
        <v>2353818</v>
      </c>
      <c r="F17" s="61">
        <v>1419008.71</v>
      </c>
      <c r="G17" s="42">
        <v>1373831.81</v>
      </c>
      <c r="H17" s="26"/>
      <c r="I17" s="27"/>
      <c r="J17" s="27">
        <f t="shared" si="0"/>
        <v>0.58366101797165293</v>
      </c>
      <c r="K17" s="27">
        <f t="shared" si="1"/>
        <v>0</v>
      </c>
      <c r="L17" s="28">
        <f t="shared" si="2"/>
        <v>979986.19</v>
      </c>
    </row>
    <row r="18" spans="2:12" ht="20.100000000000001" customHeight="1" x14ac:dyDescent="0.25">
      <c r="B18" s="29" t="s">
        <v>28</v>
      </c>
      <c r="C18" s="45">
        <v>0</v>
      </c>
      <c r="D18" s="45">
        <v>28045428</v>
      </c>
      <c r="E18" s="61">
        <v>28585428</v>
      </c>
      <c r="F18" s="61">
        <v>20173916.309999999</v>
      </c>
      <c r="G18" s="42">
        <v>16659507.52</v>
      </c>
      <c r="H18" s="26"/>
      <c r="I18" s="27"/>
      <c r="J18" s="27">
        <f t="shared" si="0"/>
        <v>0.58279720422587344</v>
      </c>
      <c r="K18" s="27">
        <f t="shared" si="1"/>
        <v>0</v>
      </c>
      <c r="L18" s="28">
        <f t="shared" si="2"/>
        <v>11385920.48</v>
      </c>
    </row>
    <row r="19" spans="2:12" ht="20.100000000000001" customHeight="1" x14ac:dyDescent="0.25">
      <c r="B19" s="29" t="s">
        <v>29</v>
      </c>
      <c r="C19" s="45">
        <v>0</v>
      </c>
      <c r="D19" s="45">
        <v>21344027</v>
      </c>
      <c r="E19" s="61">
        <v>21344027</v>
      </c>
      <c r="F19" s="61">
        <v>14463023.410000002</v>
      </c>
      <c r="G19" s="42">
        <v>13243101.189999999</v>
      </c>
      <c r="H19" s="26"/>
      <c r="I19" s="27"/>
      <c r="J19" s="27">
        <f t="shared" si="0"/>
        <v>0.620459353335713</v>
      </c>
      <c r="K19" s="27">
        <f t="shared" si="1"/>
        <v>0</v>
      </c>
      <c r="L19" s="28">
        <f t="shared" si="2"/>
        <v>8100925.8100000005</v>
      </c>
    </row>
    <row r="20" spans="2:12" ht="20.100000000000001" customHeight="1" x14ac:dyDescent="0.25">
      <c r="B20" s="29" t="s">
        <v>30</v>
      </c>
      <c r="C20" s="45">
        <v>0</v>
      </c>
      <c r="D20" s="45">
        <v>32156701</v>
      </c>
      <c r="E20" s="61">
        <v>32156701</v>
      </c>
      <c r="F20" s="61">
        <v>23412960.800000004</v>
      </c>
      <c r="G20" s="42">
        <v>15001946.889999999</v>
      </c>
      <c r="H20" s="26"/>
      <c r="I20" s="27"/>
      <c r="J20" s="27">
        <f t="shared" si="0"/>
        <v>0.46652630473505347</v>
      </c>
      <c r="K20" s="27">
        <f t="shared" si="1"/>
        <v>0</v>
      </c>
      <c r="L20" s="28">
        <f t="shared" si="2"/>
        <v>17154754.109999999</v>
      </c>
    </row>
    <row r="21" spans="2:12" ht="20.100000000000001" customHeight="1" x14ac:dyDescent="0.25">
      <c r="B21" s="29" t="s">
        <v>31</v>
      </c>
      <c r="C21" s="45">
        <v>0</v>
      </c>
      <c r="D21" s="45">
        <v>8172016</v>
      </c>
      <c r="E21" s="61">
        <v>8172016</v>
      </c>
      <c r="F21" s="61">
        <v>5779675.080000001</v>
      </c>
      <c r="G21" s="42">
        <v>3498357.5300000007</v>
      </c>
      <c r="H21" s="26"/>
      <c r="I21" s="27"/>
      <c r="J21" s="27">
        <f t="shared" si="0"/>
        <v>0.42808990217346621</v>
      </c>
      <c r="K21" s="27">
        <f t="shared" si="1"/>
        <v>0</v>
      </c>
      <c r="L21" s="28">
        <f t="shared" si="2"/>
        <v>4673658.4699999988</v>
      </c>
    </row>
    <row r="22" spans="2:12" ht="20.100000000000001" customHeight="1" x14ac:dyDescent="0.25">
      <c r="B22" s="29" t="s">
        <v>32</v>
      </c>
      <c r="C22" s="45">
        <v>0</v>
      </c>
      <c r="D22" s="45">
        <v>14105969</v>
      </c>
      <c r="E22" s="61">
        <v>14105969</v>
      </c>
      <c r="F22" s="61">
        <v>10509330.240000002</v>
      </c>
      <c r="G22" s="42">
        <v>7764463.7800000003</v>
      </c>
      <c r="H22" s="26"/>
      <c r="I22" s="27"/>
      <c r="J22" s="27">
        <f t="shared" si="0"/>
        <v>0.55043817124509486</v>
      </c>
      <c r="K22" s="27">
        <f t="shared" si="1"/>
        <v>0</v>
      </c>
      <c r="L22" s="28">
        <f t="shared" si="2"/>
        <v>6341505.2199999997</v>
      </c>
    </row>
    <row r="23" spans="2:12" ht="20.100000000000001" customHeight="1" x14ac:dyDescent="0.25">
      <c r="B23" s="29" t="s">
        <v>33</v>
      </c>
      <c r="C23" s="45">
        <v>0</v>
      </c>
      <c r="D23" s="45">
        <v>34153348</v>
      </c>
      <c r="E23" s="61">
        <v>34153348</v>
      </c>
      <c r="F23" s="61">
        <v>24613508.470000003</v>
      </c>
      <c r="G23" s="42">
        <v>18457898.680000003</v>
      </c>
      <c r="H23" s="26"/>
      <c r="I23" s="27"/>
      <c r="J23" s="27">
        <f t="shared" si="0"/>
        <v>0.54044185302126169</v>
      </c>
      <c r="K23" s="27">
        <f t="shared" si="1"/>
        <v>0</v>
      </c>
      <c r="L23" s="28">
        <f t="shared" si="2"/>
        <v>15695449.319999997</v>
      </c>
    </row>
    <row r="24" spans="2:12" ht="20.100000000000001" customHeight="1" x14ac:dyDescent="0.25">
      <c r="B24" s="29" t="s">
        <v>34</v>
      </c>
      <c r="C24" s="45">
        <v>0</v>
      </c>
      <c r="D24" s="45">
        <v>36260715</v>
      </c>
      <c r="E24" s="61">
        <v>36260715</v>
      </c>
      <c r="F24" s="61">
        <v>22823623.320000004</v>
      </c>
      <c r="G24" s="42">
        <v>10891904.390000001</v>
      </c>
      <c r="H24" s="26"/>
      <c r="I24" s="27"/>
      <c r="J24" s="27">
        <f t="shared" si="0"/>
        <v>0.30037754054215426</v>
      </c>
      <c r="K24" s="27">
        <f t="shared" si="1"/>
        <v>0</v>
      </c>
      <c r="L24" s="28">
        <f t="shared" si="2"/>
        <v>25368810.609999999</v>
      </c>
    </row>
    <row r="25" spans="2:12" ht="20.100000000000001" customHeight="1" x14ac:dyDescent="0.25">
      <c r="B25" s="29" t="s">
        <v>35</v>
      </c>
      <c r="C25" s="45">
        <v>0</v>
      </c>
      <c r="D25" s="45">
        <v>37868849</v>
      </c>
      <c r="E25" s="61">
        <v>37802849</v>
      </c>
      <c r="F25" s="61">
        <v>25960275.239999991</v>
      </c>
      <c r="G25" s="42">
        <v>13258228.93</v>
      </c>
      <c r="H25" s="26"/>
      <c r="I25" s="27"/>
      <c r="J25" s="27">
        <f t="shared" si="0"/>
        <v>0.3507203631662788</v>
      </c>
      <c r="K25" s="27">
        <f t="shared" si="1"/>
        <v>0</v>
      </c>
      <c r="L25" s="28">
        <f t="shared" si="2"/>
        <v>24610620.07</v>
      </c>
    </row>
    <row r="26" spans="2:12" ht="20.100000000000001" customHeight="1" x14ac:dyDescent="0.25">
      <c r="B26" s="29" t="s">
        <v>36</v>
      </c>
      <c r="C26" s="45">
        <v>0</v>
      </c>
      <c r="D26" s="45">
        <v>33426058</v>
      </c>
      <c r="E26" s="61">
        <v>33426058</v>
      </c>
      <c r="F26" s="61">
        <v>27180865.299999993</v>
      </c>
      <c r="G26" s="42">
        <v>18299414.539999995</v>
      </c>
      <c r="H26" s="26"/>
      <c r="I26" s="27"/>
      <c r="J26" s="27">
        <f t="shared" si="0"/>
        <v>0.54745954608228098</v>
      </c>
      <c r="K26" s="27">
        <f t="shared" si="1"/>
        <v>0</v>
      </c>
      <c r="L26" s="28">
        <f t="shared" si="2"/>
        <v>15126643.460000005</v>
      </c>
    </row>
    <row r="27" spans="2:12" ht="20.100000000000001" customHeight="1" x14ac:dyDescent="0.25">
      <c r="B27" s="29" t="s">
        <v>37</v>
      </c>
      <c r="C27" s="45">
        <v>0</v>
      </c>
      <c r="D27" s="45">
        <v>7943400</v>
      </c>
      <c r="E27" s="61">
        <v>7943400</v>
      </c>
      <c r="F27" s="61">
        <v>5231569.16</v>
      </c>
      <c r="G27" s="42">
        <v>3826123.1599999997</v>
      </c>
      <c r="H27" s="26"/>
      <c r="I27" s="27"/>
      <c r="J27" s="27">
        <f t="shared" si="0"/>
        <v>0.48167323312435478</v>
      </c>
      <c r="K27" s="27">
        <f t="shared" si="1"/>
        <v>0</v>
      </c>
      <c r="L27" s="28">
        <f t="shared" si="2"/>
        <v>4117276.8400000003</v>
      </c>
    </row>
    <row r="28" spans="2:12" ht="20.100000000000001" customHeight="1" x14ac:dyDescent="0.25">
      <c r="B28" s="29" t="s">
        <v>38</v>
      </c>
      <c r="C28" s="45">
        <v>0</v>
      </c>
      <c r="D28" s="45">
        <v>6604266</v>
      </c>
      <c r="E28" s="61">
        <v>6604266</v>
      </c>
      <c r="F28" s="61">
        <v>5670764.0599999996</v>
      </c>
      <c r="G28" s="42">
        <v>4782755.1399999987</v>
      </c>
      <c r="H28" s="26"/>
      <c r="I28" s="27"/>
      <c r="J28" s="27">
        <f t="shared" si="0"/>
        <v>0.72419177846561578</v>
      </c>
      <c r="K28" s="27">
        <f t="shared" si="1"/>
        <v>0</v>
      </c>
      <c r="L28" s="28">
        <f t="shared" si="2"/>
        <v>1821510.8600000013</v>
      </c>
    </row>
    <row r="29" spans="2:12" ht="20.100000000000001" customHeight="1" x14ac:dyDescent="0.25">
      <c r="B29" s="29" t="s">
        <v>39</v>
      </c>
      <c r="C29" s="45">
        <v>0</v>
      </c>
      <c r="D29" s="45">
        <v>4881353</v>
      </c>
      <c r="E29" s="61">
        <v>4881353</v>
      </c>
      <c r="F29" s="61">
        <v>4409674.2799999993</v>
      </c>
      <c r="G29" s="42">
        <v>3094433.4899999998</v>
      </c>
      <c r="H29" s="26"/>
      <c r="I29" s="27"/>
      <c r="J29" s="27">
        <f t="shared" si="0"/>
        <v>0.63392946381874038</v>
      </c>
      <c r="K29" s="27">
        <f t="shared" si="1"/>
        <v>0</v>
      </c>
      <c r="L29" s="28">
        <f t="shared" si="2"/>
        <v>1786919.5100000002</v>
      </c>
    </row>
    <row r="30" spans="2:12" ht="20.100000000000001" customHeight="1" x14ac:dyDescent="0.25">
      <c r="B30" s="29" t="s">
        <v>40</v>
      </c>
      <c r="C30" s="45">
        <v>0</v>
      </c>
      <c r="D30" s="45">
        <v>6638700</v>
      </c>
      <c r="E30" s="61">
        <v>6638700</v>
      </c>
      <c r="F30" s="61">
        <v>3605277.2400000007</v>
      </c>
      <c r="G30" s="42">
        <v>2782713.47</v>
      </c>
      <c r="H30" s="26"/>
      <c r="I30" s="27"/>
      <c r="J30" s="27">
        <f t="shared" si="0"/>
        <v>0.4191654194345279</v>
      </c>
      <c r="K30" s="27">
        <f t="shared" si="1"/>
        <v>0</v>
      </c>
      <c r="L30" s="28">
        <f t="shared" si="2"/>
        <v>3855986.53</v>
      </c>
    </row>
    <row r="31" spans="2:12" ht="20.100000000000001" customHeight="1" x14ac:dyDescent="0.25">
      <c r="B31" s="29" t="s">
        <v>41</v>
      </c>
      <c r="C31" s="45">
        <v>0</v>
      </c>
      <c r="D31" s="45">
        <v>18266341</v>
      </c>
      <c r="E31" s="61">
        <v>18266341</v>
      </c>
      <c r="F31" s="61">
        <v>13763772.649999999</v>
      </c>
      <c r="G31" s="42">
        <v>9975940.2899999972</v>
      </c>
      <c r="H31" s="26"/>
      <c r="I31" s="27"/>
      <c r="J31" s="27">
        <f t="shared" si="0"/>
        <v>0.54613785486649991</v>
      </c>
      <c r="K31" s="27">
        <f t="shared" si="1"/>
        <v>0</v>
      </c>
      <c r="L31" s="28">
        <f t="shared" si="2"/>
        <v>8290400.7100000028</v>
      </c>
    </row>
    <row r="32" spans="2:12" ht="20.100000000000001" customHeight="1" x14ac:dyDescent="0.25">
      <c r="B32" s="29" t="s">
        <v>42</v>
      </c>
      <c r="C32" s="45">
        <v>0</v>
      </c>
      <c r="D32" s="45">
        <v>5870081</v>
      </c>
      <c r="E32" s="61">
        <v>5870081</v>
      </c>
      <c r="F32" s="61">
        <v>3638633.43</v>
      </c>
      <c r="G32" s="42">
        <v>3054481.7800000003</v>
      </c>
      <c r="H32" s="26"/>
      <c r="I32" s="27"/>
      <c r="J32" s="27">
        <f t="shared" si="0"/>
        <v>0.52034746709628033</v>
      </c>
      <c r="K32" s="27">
        <f t="shared" si="1"/>
        <v>0</v>
      </c>
      <c r="L32" s="28">
        <f t="shared" si="2"/>
        <v>2815599.2199999997</v>
      </c>
    </row>
    <row r="33" spans="2:12" ht="20.100000000000001" customHeight="1" x14ac:dyDescent="0.25">
      <c r="B33" s="29" t="s">
        <v>43</v>
      </c>
      <c r="C33" s="45">
        <v>0</v>
      </c>
      <c r="D33" s="45">
        <v>3704336</v>
      </c>
      <c r="E33" s="61">
        <v>3704336</v>
      </c>
      <c r="F33" s="61">
        <v>2848281.27</v>
      </c>
      <c r="G33" s="42">
        <v>2618284.34</v>
      </c>
      <c r="H33" s="26"/>
      <c r="I33" s="27"/>
      <c r="J33" s="27">
        <f t="shared" si="0"/>
        <v>0.70681610415469864</v>
      </c>
      <c r="K33" s="27">
        <f t="shared" si="1"/>
        <v>0</v>
      </c>
      <c r="L33" s="28">
        <f t="shared" si="2"/>
        <v>1086051.6600000001</v>
      </c>
    </row>
    <row r="34" spans="2:12" ht="20.100000000000001" customHeight="1" x14ac:dyDescent="0.25">
      <c r="B34" s="29" t="s">
        <v>44</v>
      </c>
      <c r="C34" s="45">
        <v>0</v>
      </c>
      <c r="D34" s="45">
        <v>12094204</v>
      </c>
      <c r="E34" s="61">
        <v>12094204</v>
      </c>
      <c r="F34" s="61">
        <v>8634981.5300000012</v>
      </c>
      <c r="G34" s="42">
        <v>6148638.3600000003</v>
      </c>
      <c r="H34" s="26"/>
      <c r="I34" s="27"/>
      <c r="J34" s="27">
        <f t="shared" si="0"/>
        <v>0.50839545620364934</v>
      </c>
      <c r="K34" s="27">
        <f t="shared" si="1"/>
        <v>0</v>
      </c>
      <c r="L34" s="28">
        <f t="shared" si="2"/>
        <v>5945565.6399999997</v>
      </c>
    </row>
    <row r="35" spans="2:12" ht="20.100000000000001" customHeight="1" x14ac:dyDescent="0.25">
      <c r="B35" s="29" t="s">
        <v>45</v>
      </c>
      <c r="C35" s="45">
        <v>0</v>
      </c>
      <c r="D35" s="45">
        <v>6389568</v>
      </c>
      <c r="E35" s="61">
        <v>6389568</v>
      </c>
      <c r="F35" s="61">
        <v>4886226.3499999996</v>
      </c>
      <c r="G35" s="42">
        <v>3139116.1300000004</v>
      </c>
      <c r="H35" s="26"/>
      <c r="I35" s="27"/>
      <c r="J35" s="27">
        <f t="shared" si="0"/>
        <v>0.49128769425413432</v>
      </c>
      <c r="K35" s="27">
        <f t="shared" si="1"/>
        <v>0</v>
      </c>
      <c r="L35" s="28">
        <f t="shared" si="2"/>
        <v>3250451.8699999996</v>
      </c>
    </row>
    <row r="36" spans="2:12" ht="20.100000000000001" customHeight="1" x14ac:dyDescent="0.25">
      <c r="B36" s="29" t="s">
        <v>58</v>
      </c>
      <c r="C36" s="45">
        <v>0</v>
      </c>
      <c r="D36" s="45">
        <v>99045</v>
      </c>
      <c r="E36" s="61">
        <v>99045</v>
      </c>
      <c r="F36" s="61">
        <v>77698.989999999991</v>
      </c>
      <c r="G36" s="42">
        <v>64917.69</v>
      </c>
      <c r="H36" s="26"/>
      <c r="I36" s="27"/>
      <c r="J36" s="27">
        <f t="shared" si="0"/>
        <v>0.65543631682568537</v>
      </c>
      <c r="K36" s="27">
        <f t="shared" si="1"/>
        <v>0</v>
      </c>
      <c r="L36" s="28">
        <f t="shared" si="2"/>
        <v>34127.31</v>
      </c>
    </row>
    <row r="37" spans="2:12" ht="20.100000000000001" customHeight="1" x14ac:dyDescent="0.25">
      <c r="B37" s="29" t="s">
        <v>47</v>
      </c>
      <c r="C37" s="45">
        <v>0</v>
      </c>
      <c r="D37" s="45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ref="J37:J39" si="3">IF(ISERROR(+G37/E37)=TRUE,0,++G37/E37)</f>
        <v>0</v>
      </c>
      <c r="K37" s="27">
        <f t="shared" ref="K37:K39" si="4">IF(ISERROR(+H37/E37)=TRUE,0,++H37/E37)</f>
        <v>0</v>
      </c>
      <c r="L37" s="28">
        <f t="shared" ref="L37:L39" si="5">+D37-G37</f>
        <v>0</v>
      </c>
    </row>
    <row r="38" spans="2:12" ht="20.100000000000001" customHeight="1" x14ac:dyDescent="0.25">
      <c r="B38" s="29" t="s">
        <v>48</v>
      </c>
      <c r="C38" s="45">
        <v>0</v>
      </c>
      <c r="D38" s="45">
        <v>51602612</v>
      </c>
      <c r="E38" s="61">
        <v>51558346</v>
      </c>
      <c r="F38" s="61">
        <v>36623203.030000001</v>
      </c>
      <c r="G38" s="42">
        <v>23106644.269999996</v>
      </c>
      <c r="H38" s="26"/>
      <c r="I38" s="27"/>
      <c r="J38" s="27">
        <f t="shared" si="3"/>
        <v>0.44816496382564319</v>
      </c>
      <c r="K38" s="27">
        <f t="shared" si="4"/>
        <v>0</v>
      </c>
      <c r="L38" s="28">
        <f t="shared" si="5"/>
        <v>28495967.730000004</v>
      </c>
    </row>
    <row r="39" spans="2:12" ht="20.100000000000001" customHeight="1" x14ac:dyDescent="0.25">
      <c r="B39" s="29" t="s">
        <v>49</v>
      </c>
      <c r="C39" s="45">
        <v>0</v>
      </c>
      <c r="D39" s="45">
        <v>3057684</v>
      </c>
      <c r="E39" s="61">
        <v>3057684</v>
      </c>
      <c r="F39" s="61">
        <v>2025457.6400000001</v>
      </c>
      <c r="G39" s="42">
        <v>1391262.07</v>
      </c>
      <c r="H39" s="26"/>
      <c r="I39" s="27"/>
      <c r="J39" s="27">
        <f t="shared" si="3"/>
        <v>0.4550051836618827</v>
      </c>
      <c r="K39" s="27">
        <f t="shared" si="4"/>
        <v>0</v>
      </c>
      <c r="L39" s="28">
        <f t="shared" si="5"/>
        <v>1666421.93</v>
      </c>
    </row>
    <row r="40" spans="2:12" ht="20.100000000000001" customHeight="1" x14ac:dyDescent="0.25">
      <c r="B40" s="29" t="s">
        <v>50</v>
      </c>
      <c r="C40" s="45">
        <v>0</v>
      </c>
      <c r="D40" s="45">
        <v>13671384</v>
      </c>
      <c r="E40" s="61">
        <v>13671384</v>
      </c>
      <c r="F40" s="61">
        <v>10908108.25</v>
      </c>
      <c r="G40" s="42">
        <v>8141704.7999999998</v>
      </c>
      <c r="H40" s="26"/>
      <c r="I40" s="27"/>
      <c r="J40" s="27">
        <f t="shared" si="0"/>
        <v>0.59552893840155463</v>
      </c>
      <c r="K40" s="27">
        <f t="shared" si="1"/>
        <v>0</v>
      </c>
      <c r="L40" s="28">
        <f t="shared" si="2"/>
        <v>5529679.2000000002</v>
      </c>
    </row>
    <row r="41" spans="2:12" ht="20.100000000000001" customHeight="1" x14ac:dyDescent="0.25">
      <c r="B41" s="29" t="s">
        <v>51</v>
      </c>
      <c r="C41" s="45">
        <v>0</v>
      </c>
      <c r="D41" s="45">
        <v>19823258</v>
      </c>
      <c r="E41" s="61">
        <v>19823258</v>
      </c>
      <c r="F41" s="61">
        <v>10233516.869999999</v>
      </c>
      <c r="G41" s="42">
        <v>5255220.49</v>
      </c>
      <c r="H41" s="26"/>
      <c r="I41" s="27"/>
      <c r="J41" s="27">
        <f t="shared" si="0"/>
        <v>0.26510377305284533</v>
      </c>
      <c r="K41" s="27">
        <f t="shared" si="1"/>
        <v>0</v>
      </c>
      <c r="L41" s="28">
        <f t="shared" si="2"/>
        <v>14568037.51</v>
      </c>
    </row>
    <row r="42" spans="2:12" ht="20.100000000000001" customHeight="1" x14ac:dyDescent="0.25">
      <c r="B42" s="29" t="s">
        <v>52</v>
      </c>
      <c r="C42" s="45">
        <v>0</v>
      </c>
      <c r="D42" s="45">
        <v>24688071</v>
      </c>
      <c r="E42" s="61">
        <v>24688071</v>
      </c>
      <c r="F42" s="61">
        <v>14229060.570000002</v>
      </c>
      <c r="G42" s="42">
        <v>12508190.24</v>
      </c>
      <c r="H42" s="26"/>
      <c r="I42" s="27"/>
      <c r="J42" s="27">
        <f t="shared" si="0"/>
        <v>0.50664915213505346</v>
      </c>
      <c r="K42" s="27">
        <f t="shared" si="1"/>
        <v>0</v>
      </c>
      <c r="L42" s="28">
        <f t="shared" si="2"/>
        <v>12179880.76</v>
      </c>
    </row>
    <row r="43" spans="2:12" ht="20.100000000000001" customHeight="1" x14ac:dyDescent="0.25">
      <c r="B43" s="29" t="s">
        <v>53</v>
      </c>
      <c r="C43" s="45">
        <v>0</v>
      </c>
      <c r="D43" s="45">
        <v>22498532</v>
      </c>
      <c r="E43" s="61">
        <v>22498532</v>
      </c>
      <c r="F43" s="61">
        <v>7759628.6200000001</v>
      </c>
      <c r="G43" s="42">
        <v>4421955.0699999994</v>
      </c>
      <c r="H43" s="26"/>
      <c r="I43" s="27"/>
      <c r="J43" s="27">
        <f t="shared" si="0"/>
        <v>0.1965441598589632</v>
      </c>
      <c r="K43" s="27">
        <f t="shared" si="1"/>
        <v>0</v>
      </c>
      <c r="L43" s="28">
        <f t="shared" si="2"/>
        <v>18076576.93</v>
      </c>
    </row>
    <row r="44" spans="2:12" ht="20.100000000000001" customHeight="1" x14ac:dyDescent="0.25">
      <c r="B44" s="29" t="s">
        <v>54</v>
      </c>
      <c r="C44" s="45">
        <v>0</v>
      </c>
      <c r="D44" s="45">
        <v>12404749</v>
      </c>
      <c r="E44" s="61">
        <v>12404749</v>
      </c>
      <c r="F44" s="61">
        <v>1930481.37</v>
      </c>
      <c r="G44" s="42">
        <v>1026169.8099999999</v>
      </c>
      <c r="H44" s="26"/>
      <c r="I44" s="27"/>
      <c r="J44" s="27">
        <f t="shared" si="0"/>
        <v>8.2723947900920844E-2</v>
      </c>
      <c r="K44" s="27">
        <f t="shared" si="1"/>
        <v>0</v>
      </c>
      <c r="L44" s="28">
        <f t="shared" si="2"/>
        <v>11378579.189999999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 t="shared" ref="D45:G45" si="6">SUM(D13:D44)</f>
        <v>501394936</v>
      </c>
      <c r="E45" s="65">
        <f t="shared" si="6"/>
        <v>501824670</v>
      </c>
      <c r="F45" s="65">
        <f t="shared" si="6"/>
        <v>335376466.46999997</v>
      </c>
      <c r="G45" s="65">
        <f t="shared" si="6"/>
        <v>230006979.81</v>
      </c>
      <c r="H45" s="53">
        <f t="shared" ref="H45" si="7">SUM(H13:H44)</f>
        <v>0</v>
      </c>
      <c r="I45" s="54">
        <f>IF(ISERROR(+#REF!/E45)=TRUE,0,++#REF!/E45)</f>
        <v>0</v>
      </c>
      <c r="J45" s="54">
        <f>IF(ISERROR(+G45/E45)=TRUE,0,++G45/E45)</f>
        <v>0.45834131632069824</v>
      </c>
      <c r="K45" s="54">
        <f>IF(ISERROR(+H45/E45)=TRUE,0,++H45/E45)</f>
        <v>0</v>
      </c>
      <c r="L45" s="55">
        <f>SUM(L13:L44)</f>
        <v>271387956.19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30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AL MES DE JULIO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501.39493599999997</v>
      </c>
      <c r="E52" s="40">
        <f>+E45/$C$50</f>
        <v>501.82467000000003</v>
      </c>
      <c r="F52" s="40">
        <f>+F45/$C$50</f>
        <v>335.37646646999997</v>
      </c>
      <c r="G52" s="40">
        <f>+G45/$C$50</f>
        <v>230.00697980999999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45" zoomScaleNormal="14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60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14</v>
      </c>
    </row>
    <row r="9" spans="1:13" x14ac:dyDescent="0.2">
      <c r="B9" s="3" t="s">
        <v>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61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40.5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17" t="s">
        <v>51</v>
      </c>
      <c r="C13" s="18">
        <v>0</v>
      </c>
      <c r="D13" s="18">
        <v>231290</v>
      </c>
      <c r="E13" s="73">
        <v>231290</v>
      </c>
      <c r="F13" s="73">
        <v>147078.87</v>
      </c>
      <c r="G13" s="8">
        <v>75035.8</v>
      </c>
      <c r="H13" s="8"/>
      <c r="I13" s="12">
        <f>IF(ISERROR(+#REF!/E13)=TRUE,0,++#REF!/E13)</f>
        <v>0</v>
      </c>
      <c r="J13" s="12">
        <f>IF(ISERROR(+G13/E13)=TRUE,0,++G13/E13)</f>
        <v>0.32442301872108609</v>
      </c>
      <c r="K13" s="12">
        <f>IF(ISERROR(+H13/E13)=TRUE,0,++H13/E13)</f>
        <v>0</v>
      </c>
      <c r="L13" s="14">
        <f>+D13-G13</f>
        <v>156254.20000000001</v>
      </c>
    </row>
    <row r="14" spans="1:13" ht="20.100000000000001" customHeight="1" x14ac:dyDescent="0.25">
      <c r="B14" s="16" t="s">
        <v>52</v>
      </c>
      <c r="C14" s="19">
        <v>0</v>
      </c>
      <c r="D14" s="19">
        <v>654102</v>
      </c>
      <c r="E14" s="59">
        <v>654102</v>
      </c>
      <c r="F14" s="59">
        <v>213090</v>
      </c>
      <c r="G14" s="9">
        <v>87680</v>
      </c>
      <c r="H14" s="9"/>
      <c r="I14" s="13">
        <f>IF(ISERROR(+#REF!/E14)=TRUE,0,++#REF!/E14)</f>
        <v>0</v>
      </c>
      <c r="J14" s="13">
        <f>IF(ISERROR(+G14/E14)=TRUE,0,++G14/E14)</f>
        <v>0.13404637197256697</v>
      </c>
      <c r="K14" s="13">
        <f>IF(ISERROR(+H14/E14)=TRUE,0,++H14/E14)</f>
        <v>0</v>
      </c>
      <c r="L14" s="15">
        <f>+D14-G14</f>
        <v>566422</v>
      </c>
    </row>
    <row r="15" spans="1:13" ht="20.100000000000001" customHeight="1" x14ac:dyDescent="0.25">
      <c r="B15" s="16" t="s">
        <v>53</v>
      </c>
      <c r="C15" s="19">
        <v>0</v>
      </c>
      <c r="D15" s="19">
        <v>739042</v>
      </c>
      <c r="E15" s="59">
        <v>739042</v>
      </c>
      <c r="F15" s="59">
        <v>714041.85</v>
      </c>
      <c r="G15" s="9">
        <v>659750.04</v>
      </c>
      <c r="H15" s="9"/>
      <c r="I15" s="13">
        <f>IF(ISERROR(+#REF!/E15)=TRUE,0,++#REF!/E15)</f>
        <v>0</v>
      </c>
      <c r="J15" s="13">
        <f>IF(ISERROR(+G15/E15)=TRUE,0,++G15/E15)</f>
        <v>0.89270980539671629</v>
      </c>
      <c r="K15" s="13">
        <f>IF(ISERROR(+H15/E15)=TRUE,0,++H15/E15)</f>
        <v>0</v>
      </c>
      <c r="L15" s="15">
        <f>+D15-G15</f>
        <v>79291.959999999963</v>
      </c>
    </row>
    <row r="16" spans="1:13" ht="20.100000000000001" customHeight="1" x14ac:dyDescent="0.25">
      <c r="B16" s="68" t="s">
        <v>54</v>
      </c>
      <c r="C16" s="69">
        <v>0</v>
      </c>
      <c r="D16" s="69">
        <v>188799</v>
      </c>
      <c r="E16" s="74">
        <v>188799</v>
      </c>
      <c r="F16" s="74">
        <v>26650</v>
      </c>
      <c r="G16" s="70">
        <v>25800</v>
      </c>
      <c r="H16" s="70"/>
      <c r="I16" s="71">
        <f>IF(ISERROR(+#REF!/E16)=TRUE,0,++#REF!/E16)</f>
        <v>0</v>
      </c>
      <c r="J16" s="71">
        <f>IF(ISERROR(+G16/E16)=TRUE,0,++G16/E16)</f>
        <v>0.13665326617196066</v>
      </c>
      <c r="K16" s="71">
        <f>IF(ISERROR(+H16/E16)=TRUE,0,++H16/E16)</f>
        <v>0</v>
      </c>
      <c r="L16" s="72">
        <f>+D16-G16</f>
        <v>162999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1813233</v>
      </c>
      <c r="E17" s="65">
        <f t="shared" si="0"/>
        <v>1813233</v>
      </c>
      <c r="F17" s="65">
        <f t="shared" si="0"/>
        <v>1100860.72</v>
      </c>
      <c r="G17" s="65">
        <f t="shared" si="0"/>
        <v>848265.84000000008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0.46781954663300307</v>
      </c>
      <c r="K17" s="54">
        <f>IF(ISERROR(+H17/E17)=TRUE,0,++H17/E17)</f>
        <v>0</v>
      </c>
      <c r="L17" s="55">
        <f>SUM(L13:L16)</f>
        <v>964967.15999999992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JULIO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1.8132330000000001</v>
      </c>
      <c r="E24" s="40">
        <f>+E17/$C$22</f>
        <v>1.8132330000000001</v>
      </c>
      <c r="F24" s="40">
        <f>+F17/$C$22</f>
        <v>1.10086072</v>
      </c>
      <c r="G24" s="40">
        <f>+G17/$C$22</f>
        <v>0.84826584000000005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2019-08-19T16:49:34Z</dcterms:modified>
</cp:coreProperties>
</file>