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CA - 2020\Enero - 2020\"/>
    </mc:Choice>
  </mc:AlternateContent>
  <bookViews>
    <workbookView xWindow="0" yWindow="0" windowWidth="28800" windowHeight="12300"/>
  </bookViews>
  <sheets>
    <sheet name="RO" sheetId="1" r:id="rId1"/>
    <sheet name="RDR" sheetId="4" r:id="rId2"/>
    <sheet name="ROOC" sheetId="5" r:id="rId3"/>
    <sheet name="DYT" sheetId="6" r:id="rId4"/>
    <sheet name="RD" sheetId="7" state="hidden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62913"/>
</workbook>
</file>

<file path=xl/calcChain.xml><?xml version="1.0" encoding="utf-8"?>
<calcChain xmlns="http://schemas.openxmlformats.org/spreadsheetml/2006/main">
  <c r="E45" i="1" l="1"/>
  <c r="C45" i="6" l="1"/>
  <c r="D45" i="6"/>
  <c r="J37" i="6" l="1"/>
  <c r="G23" i="7" l="1"/>
  <c r="G51" i="6"/>
  <c r="G26" i="5"/>
  <c r="G51" i="4"/>
  <c r="G51" i="1"/>
  <c r="K36" i="6" l="1"/>
  <c r="J36" i="6" l="1"/>
  <c r="L36" i="6"/>
  <c r="L39" i="6" l="1"/>
  <c r="K39" i="6"/>
  <c r="J39" i="6"/>
  <c r="L38" i="6"/>
  <c r="K38" i="6"/>
  <c r="J38" i="6"/>
  <c r="L37" i="6"/>
  <c r="K37" i="6"/>
  <c r="C52" i="6"/>
  <c r="D52" i="6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52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<sst xmlns="http://schemas.openxmlformats.org/spreadsheetml/2006/main" count="233" uniqueCount="64">
  <si>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</si>
  <si>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</si>
  <si>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</si>
  <si>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</si>
  <si>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</si>
  <si>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</si>
  <si>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</si>
  <si>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</si>
  <si>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</si>
  <si>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</si>
  <si>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</si>
  <si>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</si>
  <si>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</si>
  <si>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</si>
  <si>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</si>
  <si>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</si>
  <si>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</si>
  <si>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</si>
  <si>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</si>
  <si>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</si>
  <si>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</si>
  <si>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</si>
  <si>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</si>
  <si>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</si>
  <si>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</si>
  <si>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</si>
  <si>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</si>
  <si>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</si>
  <si>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</si>
  <si>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</si>
  <si>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</si>
  <si>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</si>
  <si>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</si>
  <si>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</si>
  <si>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</si>
  <si>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</si>
  <si>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</si>
  <si>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</si>
  <si>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</si>
  <si>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</si>
  <si>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</si>
  <si>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</si>
  <si>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</si>
  <si>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</si>
  <si>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</si>
  <si>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</si>
  <si>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</si>
  <si>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</si>
  <si>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</si>
  <si>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</si>
  <si>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</si>
  <si>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</si>
  <si>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</si>
  <si>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</si>
  <si>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</si>
  <si>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</si>
  <si>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</si>
  <si>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</si>
  <si>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</si>
  <si>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016. HOSPITAL NACIONAL HIPÓLITO UNANUE</t>
  </si>
  <si>
    <t>EJECUCION PRESUPUESTAL MENSUALIZADA DE GASTOS 
AL MES DE ENERO 2020</t>
  </si>
  <si>
    <t>DEVENGADO
AL MES DE ENERO
(4)</t>
  </si>
  <si>
    <t>Fuente: SIAF, Consulta Amigable y Base de Datos al 31 de Enero del 2020</t>
  </si>
  <si>
    <t>EJECUCION PRESUPUESTAL MENSUALIZADA DE GASTOS 
AL MES DE ENERO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</si>
</sst>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  <numFmt numFmtId="172" formatCode="_-* #,##0.00_-;\-* #,##0.00_-;_-* &quot;-&quot;??_-;_-@_-"/>
    <numFmt numFmtId="178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172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  <xf numFmtId="178" fontId="0" fillId="36" borderId="2" xfId="0" applyNumberFormat="1" applyFill="1" applyBorder="1" applyAlignment="1">
      <alignment vertic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6484.1028999999999</c:v>
                </c:pt>
                <c:pt idx="2" formatCode="#,##0">
                  <c:v>5128.2363580000001</c:v>
                </c:pt>
                <c:pt idx="3">
                  <c:v>3427.01501035</c:v>
                </c:pt>
                <c:pt idx="4">
                  <c:v>324.3293330300001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47776"/>
        <c:axId val="2073537984"/>
        <c:axId val="0"/>
      </c:bar3DChart>
      <c:catAx>
        <c:axId val="207354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3537984"/>
        <c:crosses val="autoZero"/>
        <c:auto val="1"/>
        <c:lblAlgn val="ctr"/>
        <c:lblOffset val="100"/>
        <c:noMultiLvlLbl val="0"/>
      </c:catAx>
      <c:valAx>
        <c:axId val="20735379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07354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258.42846800000001</c:v>
                </c:pt>
                <c:pt idx="3">
                  <c:v>64.011971239999994</c:v>
                </c:pt>
                <c:pt idx="4">
                  <c:v>4.9010799500000006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51040"/>
        <c:axId val="1999031312"/>
        <c:axId val="0"/>
      </c:bar3DChart>
      <c:catAx>
        <c:axId val="207355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9031312"/>
        <c:crosses val="autoZero"/>
        <c:auto val="1"/>
        <c:lblAlgn val="ctr"/>
        <c:lblOffset val="100"/>
        <c:noMultiLvlLbl val="0"/>
      </c:catAx>
      <c:valAx>
        <c:axId val="199903131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7355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ENERO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153.071449</c:v>
                </c:pt>
                <c:pt idx="1">
                  <c:v>193.25474600000001</c:v>
                </c:pt>
                <c:pt idx="2">
                  <c:v>153.071449</c:v>
                </c:pt>
                <c:pt idx="3">
                  <c:v>5.0645386999999999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5168"/>
        <c:axId val="2108337888"/>
        <c:axId val="0"/>
      </c:bar3DChart>
      <c:catAx>
        <c:axId val="21083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7888"/>
        <c:crosses val="autoZero"/>
        <c:auto val="1"/>
        <c:lblAlgn val="ctr"/>
        <c:lblOffset val="100"/>
        <c:noMultiLvlLbl val="0"/>
      </c:catAx>
      <c:valAx>
        <c:axId val="21083378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10833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440.57080200000001</c:v>
                </c:pt>
                <c:pt idx="2">
                  <c:v>325.88433600000002</c:v>
                </c:pt>
                <c:pt idx="3">
                  <c:v>83.93929086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8432"/>
        <c:axId val="2108335712"/>
        <c:axId val="0"/>
      </c:bar3DChart>
      <c:catAx>
        <c:axId val="210833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5712"/>
        <c:crosses val="autoZero"/>
        <c:auto val="1"/>
        <c:lblAlgn val="ctr"/>
        <c:lblOffset val="100"/>
        <c:noMultiLvlLbl val="0"/>
      </c:catAx>
      <c:valAx>
        <c:axId val="210833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0833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8336256"/>
        <c:axId val="2108333536"/>
        <c:axId val="0"/>
      </c:bar3DChart>
      <c:catAx>
        <c:axId val="21083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3536"/>
        <c:crosses val="autoZero"/>
        <c:auto val="1"/>
        <c:lblAlgn val="ctr"/>
        <c:lblOffset val="100"/>
        <c:noMultiLvlLbl val="0"/>
      </c:catAx>
      <c:valAx>
        <c:axId val="21083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46</xdr:row>
      <xdr:rowOff>145246</xdr:rowOff>
    </xdr:from>
    <xdr:to>
      <xdr:col>11</xdr:col>
      <xdr:colOff>964567</xdr:colOff>
      <xdr:row>72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23531</xdr:rowOff>
    </xdr:from>
    <xdr:to>
      <xdr:col>12</xdr:col>
      <xdr:colOff>38419</xdr:colOff>
      <xdr:row>47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2562700188</v>
      </c>
      <c r="D13" s="8">
        <v>2154194528</v>
      </c>
      <c r="E13" s="56">
        <v>1174461686</v>
      </c>
      <c r="F13" s="56">
        <v>976190925.85000014</v>
      </c>
      <c r="G13" s="8">
        <v>74855204.860000044</v>
      </c>
      <c r="H13" s="8"/>
      <c r="I13" s="12">
        <f>IF(ISERROR(+#REF!/E13)=TRUE,0,++#REF!/E13)</f>
        <v>0</v>
      </c>
      <c r="J13" s="12">
        <f>IF(ISERROR(+G13/E13)=TRUE,0,++G13/E13)</f>
        <v>6.3735757200341775E-2</v>
      </c>
      <c r="K13" s="12">
        <f>IF(ISERROR(+H13/E13)=TRUE,0,++H13/E13)</f>
        <v>0</v>
      </c>
      <c r="L13" s="14">
        <f>+D13-G13</f>
        <v>2079339323.1399999</v>
      </c>
    </row>
    <row r="14" spans="1:13" ht="20.100000000000001" customHeight="1" x14ac:dyDescent="0.25">
      <c r="B14" s="25" t="s">
        <v>24</v>
      </c>
      <c r="C14" s="26">
        <v>35768509</v>
      </c>
      <c r="D14" s="26">
        <v>43004271</v>
      </c>
      <c r="E14" s="57">
        <v>41429284</v>
      </c>
      <c r="F14" s="57">
        <v>34723818.450000003</v>
      </c>
      <c r="G14" s="26">
        <v>2875108.7600000002</v>
      </c>
      <c r="H14" s="26"/>
      <c r="I14" s="27"/>
      <c r="J14" s="27">
        <f t="shared" ref="J14:J44" si="0">IF(ISERROR(+G14/E14)=TRUE,0,++G14/E14)</f>
        <v>6.9397983320204137E-2</v>
      </c>
      <c r="K14" s="27">
        <f t="shared" ref="K14:K44" si="1">IF(ISERROR(+H14/E14)=TRUE,0,++H14/E14)</f>
        <v>0</v>
      </c>
      <c r="L14" s="28">
        <f t="shared" ref="L14:L44" si="2">+D14-G14</f>
        <v>40129162.240000002</v>
      </c>
    </row>
    <row r="15" spans="1:13" ht="20.100000000000001" customHeight="1" x14ac:dyDescent="0.25">
      <c r="B15" s="25" t="s">
        <v>25</v>
      </c>
      <c r="C15" s="26">
        <v>46654618</v>
      </c>
      <c r="D15" s="26">
        <v>50567781</v>
      </c>
      <c r="E15" s="57">
        <v>48423181</v>
      </c>
      <c r="F15" s="57">
        <v>38358879.660000004</v>
      </c>
      <c r="G15" s="26">
        <v>3959971.81</v>
      </c>
      <c r="H15" s="26"/>
      <c r="I15" s="27"/>
      <c r="J15" s="27">
        <f t="shared" si="0"/>
        <v>8.1778431904339366E-2</v>
      </c>
      <c r="K15" s="27">
        <f t="shared" si="1"/>
        <v>0</v>
      </c>
      <c r="L15" s="28">
        <f t="shared" si="2"/>
        <v>46607809.189999998</v>
      </c>
    </row>
    <row r="16" spans="1:13" ht="20.100000000000001" customHeight="1" x14ac:dyDescent="0.25">
      <c r="B16" s="25" t="s">
        <v>26</v>
      </c>
      <c r="C16" s="26">
        <v>28905808</v>
      </c>
      <c r="D16" s="26">
        <v>29757277</v>
      </c>
      <c r="E16" s="57">
        <v>27915771</v>
      </c>
      <c r="F16" s="57">
        <v>24747002.450000003</v>
      </c>
      <c r="G16" s="26">
        <v>1761047.8099999994</v>
      </c>
      <c r="H16" s="26"/>
      <c r="I16" s="27"/>
      <c r="J16" s="27">
        <f t="shared" si="0"/>
        <v>6.3084333583335359E-2</v>
      </c>
      <c r="K16" s="27">
        <f t="shared" si="1"/>
        <v>0</v>
      </c>
      <c r="L16" s="28">
        <f t="shared" si="2"/>
        <v>27996229.190000001</v>
      </c>
    </row>
    <row r="17" spans="2:12" ht="20.100000000000001" customHeight="1" x14ac:dyDescent="0.25">
      <c r="B17" s="25" t="s">
        <v>27</v>
      </c>
      <c r="C17" s="26">
        <v>35355825</v>
      </c>
      <c r="D17" s="26">
        <v>38300540</v>
      </c>
      <c r="E17" s="57">
        <v>35511560</v>
      </c>
      <c r="F17" s="57">
        <v>31222259.990000002</v>
      </c>
      <c r="G17" s="26">
        <v>2445821.669999999</v>
      </c>
      <c r="H17" s="26"/>
      <c r="I17" s="27"/>
      <c r="J17" s="27">
        <f t="shared" si="0"/>
        <v>6.887395738176523E-2</v>
      </c>
      <c r="K17" s="27">
        <f t="shared" si="1"/>
        <v>0</v>
      </c>
      <c r="L17" s="28">
        <f t="shared" si="2"/>
        <v>35854718.329999998</v>
      </c>
    </row>
    <row r="18" spans="2:12" ht="20.100000000000001" customHeight="1" x14ac:dyDescent="0.25">
      <c r="B18" s="25" t="s">
        <v>28</v>
      </c>
      <c r="C18" s="26">
        <v>163694470</v>
      </c>
      <c r="D18" s="26">
        <v>172647475</v>
      </c>
      <c r="E18" s="57">
        <v>169571083</v>
      </c>
      <c r="F18" s="57">
        <v>158725617.83000001</v>
      </c>
      <c r="G18" s="26">
        <v>14151130.380000006</v>
      </c>
      <c r="H18" s="26"/>
      <c r="I18" s="27"/>
      <c r="J18" s="27">
        <f t="shared" si="0"/>
        <v>8.3452497499234626E-2</v>
      </c>
      <c r="K18" s="27">
        <f t="shared" si="1"/>
        <v>0</v>
      </c>
      <c r="L18" s="28">
        <f t="shared" si="2"/>
        <v>158496344.62</v>
      </c>
    </row>
    <row r="19" spans="2:12" ht="20.100000000000001" customHeight="1" x14ac:dyDescent="0.25">
      <c r="B19" s="25" t="s">
        <v>29</v>
      </c>
      <c r="C19" s="26">
        <v>116245008</v>
      </c>
      <c r="D19" s="26">
        <v>119377261</v>
      </c>
      <c r="E19" s="57">
        <v>117004969</v>
      </c>
      <c r="F19" s="57">
        <v>107112488.56000002</v>
      </c>
      <c r="G19" s="26">
        <v>9802671.459999999</v>
      </c>
      <c r="H19" s="26"/>
      <c r="I19" s="27"/>
      <c r="J19" s="27">
        <f t="shared" si="0"/>
        <v>8.3779958610133889E-2</v>
      </c>
      <c r="K19" s="27">
        <f t="shared" si="1"/>
        <v>0</v>
      </c>
      <c r="L19" s="28">
        <f t="shared" si="2"/>
        <v>109574589.54000001</v>
      </c>
    </row>
    <row r="20" spans="2:12" ht="20.100000000000001" customHeight="1" x14ac:dyDescent="0.25">
      <c r="B20" s="25" t="s">
        <v>30</v>
      </c>
      <c r="C20" s="26">
        <v>142205553</v>
      </c>
      <c r="D20" s="26">
        <v>144482958</v>
      </c>
      <c r="E20" s="57">
        <v>143217499</v>
      </c>
      <c r="F20" s="57">
        <v>127721874.11999999</v>
      </c>
      <c r="G20" s="26">
        <v>9822957.4900000039</v>
      </c>
      <c r="H20" s="26"/>
      <c r="I20" s="27"/>
      <c r="J20" s="27">
        <f t="shared" si="0"/>
        <v>6.8587690460926179E-2</v>
      </c>
      <c r="K20" s="27">
        <f t="shared" si="1"/>
        <v>0</v>
      </c>
      <c r="L20" s="28">
        <f t="shared" si="2"/>
        <v>134660000.50999999</v>
      </c>
    </row>
    <row r="21" spans="2:12" ht="20.100000000000001" customHeight="1" x14ac:dyDescent="0.25">
      <c r="B21" s="25" t="s">
        <v>31</v>
      </c>
      <c r="C21" s="26">
        <v>37542918</v>
      </c>
      <c r="D21" s="26">
        <v>38305680</v>
      </c>
      <c r="E21" s="57">
        <v>36246446</v>
      </c>
      <c r="F21" s="57">
        <v>31760386.41</v>
      </c>
      <c r="G21" s="26">
        <v>2346863.0099999998</v>
      </c>
      <c r="H21" s="26"/>
      <c r="I21" s="27"/>
      <c r="J21" s="27">
        <f t="shared" si="0"/>
        <v>6.4747396475781371E-2</v>
      </c>
      <c r="K21" s="27">
        <f t="shared" si="1"/>
        <v>0</v>
      </c>
      <c r="L21" s="28">
        <f t="shared" si="2"/>
        <v>35958816.990000002</v>
      </c>
    </row>
    <row r="22" spans="2:12" ht="20.100000000000001" customHeight="1" x14ac:dyDescent="0.25">
      <c r="B22" s="25" t="s">
        <v>32</v>
      </c>
      <c r="C22" s="26">
        <v>78838296</v>
      </c>
      <c r="D22" s="26">
        <v>81731013</v>
      </c>
      <c r="E22" s="57">
        <v>83739219</v>
      </c>
      <c r="F22" s="57">
        <v>19869562.510000009</v>
      </c>
      <c r="G22" s="26">
        <v>6013142.5100000026</v>
      </c>
      <c r="H22" s="26"/>
      <c r="I22" s="27"/>
      <c r="J22" s="27">
        <f t="shared" si="0"/>
        <v>7.180796025814383E-2</v>
      </c>
      <c r="K22" s="27">
        <f t="shared" si="1"/>
        <v>0</v>
      </c>
      <c r="L22" s="28">
        <f t="shared" si="2"/>
        <v>75717870.489999995</v>
      </c>
    </row>
    <row r="23" spans="2:12" ht="20.100000000000001" customHeight="1" x14ac:dyDescent="0.25">
      <c r="B23" s="25" t="s">
        <v>33</v>
      </c>
      <c r="C23" s="26">
        <v>133845388</v>
      </c>
      <c r="D23" s="26">
        <v>141364658</v>
      </c>
      <c r="E23" s="57">
        <v>140184394</v>
      </c>
      <c r="F23" s="57">
        <v>129370020.63</v>
      </c>
      <c r="G23" s="26">
        <v>11284493.769999998</v>
      </c>
      <c r="H23" s="26"/>
      <c r="I23" s="27"/>
      <c r="J23" s="27">
        <f t="shared" si="0"/>
        <v>8.0497503666492276E-2</v>
      </c>
      <c r="K23" s="27">
        <f t="shared" si="1"/>
        <v>0</v>
      </c>
      <c r="L23" s="28">
        <f t="shared" si="2"/>
        <v>130080164.23</v>
      </c>
    </row>
    <row r="24" spans="2:12" ht="20.100000000000001" customHeight="1" x14ac:dyDescent="0.25">
      <c r="B24" s="25" t="s">
        <v>34</v>
      </c>
      <c r="C24" s="26">
        <v>116770913</v>
      </c>
      <c r="D24" s="26">
        <v>131317082</v>
      </c>
      <c r="E24" s="57">
        <v>116770913</v>
      </c>
      <c r="F24" s="57">
        <v>104798763.89</v>
      </c>
      <c r="G24" s="26">
        <v>10137910.170000002</v>
      </c>
      <c r="H24" s="26"/>
      <c r="I24" s="27"/>
      <c r="J24" s="27">
        <f t="shared" si="0"/>
        <v>8.6818796818005542E-2</v>
      </c>
      <c r="K24" s="27">
        <f t="shared" si="1"/>
        <v>0</v>
      </c>
      <c r="L24" s="28">
        <f t="shared" si="2"/>
        <v>121179171.83</v>
      </c>
    </row>
    <row r="25" spans="2:12" ht="20.100000000000001" customHeight="1" x14ac:dyDescent="0.25">
      <c r="B25" s="25" t="s">
        <v>35</v>
      </c>
      <c r="C25" s="26">
        <v>186049082</v>
      </c>
      <c r="D25" s="26">
        <v>191380596</v>
      </c>
      <c r="E25" s="57">
        <v>189186344</v>
      </c>
      <c r="F25" s="57">
        <v>173132713.05000001</v>
      </c>
      <c r="G25" s="26">
        <v>14408763.70000001</v>
      </c>
      <c r="H25" s="26"/>
      <c r="I25" s="27"/>
      <c r="J25" s="27">
        <f t="shared" si="0"/>
        <v>7.6161753514302336E-2</v>
      </c>
      <c r="K25" s="27">
        <f t="shared" si="1"/>
        <v>0</v>
      </c>
      <c r="L25" s="28">
        <f t="shared" si="2"/>
        <v>176971832.29999998</v>
      </c>
    </row>
    <row r="26" spans="2:12" ht="20.100000000000001" customHeight="1" x14ac:dyDescent="0.25">
      <c r="B26" s="25" t="s">
        <v>36</v>
      </c>
      <c r="C26" s="26">
        <v>174565520</v>
      </c>
      <c r="D26" s="26">
        <v>177668080</v>
      </c>
      <c r="E26" s="57">
        <v>176656008</v>
      </c>
      <c r="F26" s="57">
        <v>66305723.040000021</v>
      </c>
      <c r="G26" s="26">
        <v>12234593.439999999</v>
      </c>
      <c r="H26" s="26"/>
      <c r="I26" s="27"/>
      <c r="J26" s="27">
        <f t="shared" si="0"/>
        <v>6.9256594092174883E-2</v>
      </c>
      <c r="K26" s="27">
        <f t="shared" si="1"/>
        <v>0</v>
      </c>
      <c r="L26" s="28">
        <f t="shared" si="2"/>
        <v>165433486.56</v>
      </c>
    </row>
    <row r="27" spans="2:12" ht="20.100000000000001" customHeight="1" x14ac:dyDescent="0.25">
      <c r="B27" s="25" t="s">
        <v>37</v>
      </c>
      <c r="C27" s="26">
        <v>80680292</v>
      </c>
      <c r="D27" s="26">
        <v>82913254</v>
      </c>
      <c r="E27" s="57">
        <v>81364875</v>
      </c>
      <c r="F27" s="57">
        <v>73242389.139999986</v>
      </c>
      <c r="G27" s="26">
        <v>7002549.6499999985</v>
      </c>
      <c r="H27" s="26"/>
      <c r="I27" s="27"/>
      <c r="J27" s="27">
        <f t="shared" si="0"/>
        <v>8.6063545848254527E-2</v>
      </c>
      <c r="K27" s="27">
        <f t="shared" si="1"/>
        <v>0</v>
      </c>
      <c r="L27" s="28">
        <f t="shared" si="2"/>
        <v>75910704.349999994</v>
      </c>
    </row>
    <row r="28" spans="2:12" ht="20.100000000000001" customHeight="1" x14ac:dyDescent="0.25">
      <c r="B28" s="25" t="s">
        <v>38</v>
      </c>
      <c r="C28" s="26">
        <v>58169952</v>
      </c>
      <c r="D28" s="26">
        <v>60904613</v>
      </c>
      <c r="E28" s="57">
        <v>57841748</v>
      </c>
      <c r="F28" s="57">
        <v>45188397.610000014</v>
      </c>
      <c r="G28" s="26">
        <v>4425546.6600000011</v>
      </c>
      <c r="H28" s="26"/>
      <c r="I28" s="27"/>
      <c r="J28" s="27">
        <f t="shared" si="0"/>
        <v>7.6511288351797407E-2</v>
      </c>
      <c r="K28" s="27">
        <f t="shared" si="1"/>
        <v>0</v>
      </c>
      <c r="L28" s="28">
        <f t="shared" si="2"/>
        <v>56479066.339999996</v>
      </c>
    </row>
    <row r="29" spans="2:12" ht="20.100000000000001" customHeight="1" x14ac:dyDescent="0.25">
      <c r="B29" s="25" t="s">
        <v>39</v>
      </c>
      <c r="C29" s="26">
        <v>38485790</v>
      </c>
      <c r="D29" s="26">
        <v>38711459</v>
      </c>
      <c r="E29" s="57">
        <v>39592595</v>
      </c>
      <c r="F29" s="57">
        <v>35309450.059999995</v>
      </c>
      <c r="G29" s="26">
        <v>2884639.4499999988</v>
      </c>
      <c r="H29" s="26"/>
      <c r="I29" s="27"/>
      <c r="J29" s="27">
        <f t="shared" si="0"/>
        <v>7.2858054643803946E-2</v>
      </c>
      <c r="K29" s="27">
        <f t="shared" si="1"/>
        <v>0</v>
      </c>
      <c r="L29" s="28">
        <f t="shared" si="2"/>
        <v>35826819.550000004</v>
      </c>
    </row>
    <row r="30" spans="2:12" ht="20.100000000000001" customHeight="1" x14ac:dyDescent="0.25">
      <c r="B30" s="25" t="s">
        <v>40</v>
      </c>
      <c r="C30" s="26">
        <v>52858093</v>
      </c>
      <c r="D30" s="26">
        <v>54685641</v>
      </c>
      <c r="E30" s="57">
        <v>51991569</v>
      </c>
      <c r="F30" s="57">
        <v>10501320.420000002</v>
      </c>
      <c r="G30" s="26">
        <v>4244388.2999999989</v>
      </c>
      <c r="H30" s="26"/>
      <c r="I30" s="27"/>
      <c r="J30" s="27">
        <f t="shared" si="0"/>
        <v>8.1636087958799605E-2</v>
      </c>
      <c r="K30" s="27">
        <f t="shared" si="1"/>
        <v>0</v>
      </c>
      <c r="L30" s="28">
        <f t="shared" si="2"/>
        <v>50441252.700000003</v>
      </c>
    </row>
    <row r="31" spans="2:12" ht="20.100000000000001" customHeight="1" x14ac:dyDescent="0.25">
      <c r="B31" s="25" t="s">
        <v>41</v>
      </c>
      <c r="C31" s="26">
        <v>90349747</v>
      </c>
      <c r="D31" s="26">
        <v>94952400</v>
      </c>
      <c r="E31" s="57">
        <v>92615392</v>
      </c>
      <c r="F31" s="57">
        <v>83517116.800000042</v>
      </c>
      <c r="G31" s="26">
        <v>7422751.1300000064</v>
      </c>
      <c r="H31" s="26"/>
      <c r="I31" s="27"/>
      <c r="J31" s="27">
        <f t="shared" si="0"/>
        <v>8.0145977571417143E-2</v>
      </c>
      <c r="K31" s="27">
        <f t="shared" si="1"/>
        <v>0</v>
      </c>
      <c r="L31" s="28">
        <f t="shared" si="2"/>
        <v>87529648.86999999</v>
      </c>
    </row>
    <row r="32" spans="2:12" ht="20.100000000000001" customHeight="1" x14ac:dyDescent="0.25">
      <c r="B32" s="25" t="s">
        <v>42</v>
      </c>
      <c r="C32" s="26">
        <v>42929718</v>
      </c>
      <c r="D32" s="26">
        <v>44488049</v>
      </c>
      <c r="E32" s="57">
        <v>44060263</v>
      </c>
      <c r="F32" s="57">
        <v>36595496.149999999</v>
      </c>
      <c r="G32" s="26">
        <v>3686101.4400000004</v>
      </c>
      <c r="H32" s="26"/>
      <c r="I32" s="27"/>
      <c r="J32" s="27">
        <f t="shared" si="0"/>
        <v>8.3660450233808192E-2</v>
      </c>
      <c r="K32" s="27">
        <f t="shared" si="1"/>
        <v>0</v>
      </c>
      <c r="L32" s="28">
        <f t="shared" si="2"/>
        <v>40801947.560000002</v>
      </c>
    </row>
    <row r="33" spans="2:12" ht="20.100000000000001" customHeight="1" x14ac:dyDescent="0.25">
      <c r="B33" s="25" t="s">
        <v>43</v>
      </c>
      <c r="C33" s="26">
        <v>25889937</v>
      </c>
      <c r="D33" s="26">
        <v>26203266</v>
      </c>
      <c r="E33" s="57">
        <v>26901339</v>
      </c>
      <c r="F33" s="57">
        <v>21424851.430000003</v>
      </c>
      <c r="G33" s="26">
        <v>3072166.629999999</v>
      </c>
      <c r="H33" s="26"/>
      <c r="I33" s="27"/>
      <c r="J33" s="27">
        <f t="shared" si="0"/>
        <v>0.11420125332794769</v>
      </c>
      <c r="K33" s="27">
        <f t="shared" si="1"/>
        <v>0</v>
      </c>
      <c r="L33" s="28">
        <f t="shared" si="2"/>
        <v>23131099.370000001</v>
      </c>
    </row>
    <row r="34" spans="2:12" ht="20.100000000000001" customHeight="1" x14ac:dyDescent="0.25">
      <c r="B34" s="25" t="s">
        <v>44</v>
      </c>
      <c r="C34" s="26">
        <v>54398618</v>
      </c>
      <c r="D34" s="26">
        <v>51598977</v>
      </c>
      <c r="E34" s="57">
        <v>50455104</v>
      </c>
      <c r="F34" s="57">
        <v>9685784.1599999983</v>
      </c>
      <c r="G34" s="26">
        <v>3732259.0399999986</v>
      </c>
      <c r="H34" s="26"/>
      <c r="I34" s="27"/>
      <c r="J34" s="27">
        <f t="shared" si="0"/>
        <v>7.3971882804958616E-2</v>
      </c>
      <c r="K34" s="27">
        <f t="shared" si="1"/>
        <v>0</v>
      </c>
      <c r="L34" s="28">
        <f t="shared" si="2"/>
        <v>47866717.960000001</v>
      </c>
    </row>
    <row r="35" spans="2:12" ht="20.100000000000001" customHeight="1" x14ac:dyDescent="0.25">
      <c r="B35" s="25" t="s">
        <v>45</v>
      </c>
      <c r="C35" s="26">
        <v>55182720</v>
      </c>
      <c r="D35" s="26">
        <v>57126483</v>
      </c>
      <c r="E35" s="57">
        <v>92138319</v>
      </c>
      <c r="F35" s="57">
        <v>10862889.439999992</v>
      </c>
      <c r="G35" s="26">
        <v>4097837.0099999993</v>
      </c>
      <c r="H35" s="26"/>
      <c r="I35" s="27"/>
      <c r="J35" s="27">
        <f t="shared" si="0"/>
        <v>4.447484015852296E-2</v>
      </c>
      <c r="K35" s="27">
        <f t="shared" si="1"/>
        <v>0</v>
      </c>
      <c r="L35" s="28">
        <f t="shared" si="2"/>
        <v>53028645.990000002</v>
      </c>
    </row>
    <row r="36" spans="2:12" ht="20.100000000000001" customHeight="1" x14ac:dyDescent="0.25">
      <c r="B36" s="25" t="s">
        <v>46</v>
      </c>
      <c r="C36" s="26">
        <v>796453928</v>
      </c>
      <c r="D36" s="26">
        <v>796323928</v>
      </c>
      <c r="E36" s="57">
        <v>700188729</v>
      </c>
      <c r="F36" s="57">
        <v>116952868.25999987</v>
      </c>
      <c r="G36" s="26">
        <v>8163026.8699999992</v>
      </c>
      <c r="H36" s="26"/>
      <c r="I36" s="27"/>
      <c r="J36" s="27">
        <f t="shared" si="0"/>
        <v>1.1658323723174355E-2</v>
      </c>
      <c r="K36" s="27">
        <f t="shared" si="1"/>
        <v>0</v>
      </c>
      <c r="L36" s="28">
        <f t="shared" si="2"/>
        <v>788160901.13</v>
      </c>
    </row>
    <row r="37" spans="2:12" ht="20.100000000000001" customHeight="1" x14ac:dyDescent="0.25">
      <c r="B37" s="25" t="s">
        <v>47</v>
      </c>
      <c r="C37" s="26">
        <v>516806951</v>
      </c>
      <c r="D37" s="26">
        <v>605345850</v>
      </c>
      <c r="E37" s="57">
        <v>381676782</v>
      </c>
      <c r="F37" s="57">
        <v>176059059.24999985</v>
      </c>
      <c r="G37" s="26">
        <v>27355074.43</v>
      </c>
      <c r="H37" s="26"/>
      <c r="I37" s="27"/>
      <c r="J37" s="27">
        <f t="shared" si="0"/>
        <v>7.1670784601196941E-2</v>
      </c>
      <c r="K37" s="27">
        <f t="shared" si="1"/>
        <v>0</v>
      </c>
      <c r="L37" s="28">
        <f t="shared" si="2"/>
        <v>577990775.57000005</v>
      </c>
    </row>
    <row r="38" spans="2:12" ht="20.100000000000001" customHeight="1" x14ac:dyDescent="0.25">
      <c r="B38" s="25" t="s">
        <v>48</v>
      </c>
      <c r="C38" s="26">
        <v>111374149</v>
      </c>
      <c r="D38" s="26">
        <v>114247909</v>
      </c>
      <c r="E38" s="57">
        <v>113184289</v>
      </c>
      <c r="F38" s="57">
        <v>91150546.829999998</v>
      </c>
      <c r="G38" s="26">
        <v>6616204.810000007</v>
      </c>
      <c r="H38" s="26"/>
      <c r="I38" s="27"/>
      <c r="J38" s="27">
        <f t="shared" si="0"/>
        <v>5.8455151933675238E-2</v>
      </c>
      <c r="K38" s="27">
        <f t="shared" si="1"/>
        <v>0</v>
      </c>
      <c r="L38" s="28">
        <f t="shared" si="2"/>
        <v>107631704.19</v>
      </c>
    </row>
    <row r="39" spans="2:12" ht="20.100000000000001" customHeight="1" x14ac:dyDescent="0.25">
      <c r="B39" s="25" t="s">
        <v>49</v>
      </c>
      <c r="C39" s="26">
        <v>22997693</v>
      </c>
      <c r="D39" s="26">
        <v>23288023</v>
      </c>
      <c r="E39" s="57">
        <v>22772938</v>
      </c>
      <c r="F39" s="57">
        <v>17880334.289999999</v>
      </c>
      <c r="G39" s="26">
        <v>1330679.9900000002</v>
      </c>
      <c r="H39" s="26"/>
      <c r="I39" s="27"/>
      <c r="J39" s="27">
        <f t="shared" si="0"/>
        <v>5.8432512748245319E-2</v>
      </c>
      <c r="K39" s="27">
        <f t="shared" si="1"/>
        <v>0</v>
      </c>
      <c r="L39" s="28">
        <f t="shared" si="2"/>
        <v>21957343.009999998</v>
      </c>
    </row>
    <row r="40" spans="2:12" ht="20.100000000000001" customHeight="1" x14ac:dyDescent="0.25">
      <c r="B40" s="25" t="s">
        <v>50</v>
      </c>
      <c r="C40" s="26">
        <v>71559743</v>
      </c>
      <c r="D40" s="26">
        <v>82447727</v>
      </c>
      <c r="E40" s="57">
        <v>76021743</v>
      </c>
      <c r="F40" s="57">
        <v>43983256.329999998</v>
      </c>
      <c r="G40" s="26">
        <v>3690035.3699999996</v>
      </c>
      <c r="H40" s="26"/>
      <c r="I40" s="27"/>
      <c r="J40" s="27">
        <f t="shared" si="0"/>
        <v>4.8539210288824866E-2</v>
      </c>
      <c r="K40" s="27">
        <f t="shared" si="1"/>
        <v>0</v>
      </c>
      <c r="L40" s="28">
        <f t="shared" si="2"/>
        <v>78757691.629999995</v>
      </c>
    </row>
    <row r="41" spans="2:12" ht="20.100000000000001" customHeight="1" x14ac:dyDescent="0.25">
      <c r="B41" s="25" t="s">
        <v>51</v>
      </c>
      <c r="C41" s="26">
        <v>191294556</v>
      </c>
      <c r="D41" s="26">
        <v>197385218</v>
      </c>
      <c r="E41" s="57">
        <v>186390057</v>
      </c>
      <c r="F41" s="57">
        <v>165425226.01999998</v>
      </c>
      <c r="G41" s="26">
        <v>14332019.749999996</v>
      </c>
      <c r="H41" s="26"/>
      <c r="I41" s="27"/>
      <c r="J41" s="27">
        <f t="shared" si="0"/>
        <v>7.6892619599338366E-2</v>
      </c>
      <c r="K41" s="27">
        <f t="shared" si="1"/>
        <v>0</v>
      </c>
      <c r="L41" s="28">
        <f t="shared" si="2"/>
        <v>183053198.25</v>
      </c>
    </row>
    <row r="42" spans="2:12" ht="20.100000000000001" customHeight="1" x14ac:dyDescent="0.25">
      <c r="B42" s="25" t="s">
        <v>52</v>
      </c>
      <c r="C42" s="26">
        <v>218824317</v>
      </c>
      <c r="D42" s="26">
        <v>232895834</v>
      </c>
      <c r="E42" s="57">
        <v>217243518</v>
      </c>
      <c r="F42" s="57">
        <v>193800111.26000005</v>
      </c>
      <c r="G42" s="26">
        <v>16665700.779999996</v>
      </c>
      <c r="H42" s="26"/>
      <c r="I42" s="27"/>
      <c r="J42" s="27">
        <f t="shared" si="0"/>
        <v>7.6714375339843266E-2</v>
      </c>
      <c r="K42" s="27">
        <f t="shared" si="1"/>
        <v>0</v>
      </c>
      <c r="L42" s="28">
        <f t="shared" si="2"/>
        <v>216230133.22</v>
      </c>
    </row>
    <row r="43" spans="2:12" ht="20.100000000000001" customHeight="1" x14ac:dyDescent="0.25">
      <c r="B43" s="25" t="s">
        <v>53</v>
      </c>
      <c r="C43" s="26">
        <v>262878954</v>
      </c>
      <c r="D43" s="26">
        <v>270246760</v>
      </c>
      <c r="E43" s="57">
        <v>255973457</v>
      </c>
      <c r="F43" s="57">
        <v>218654156.08000001</v>
      </c>
      <c r="G43" s="26">
        <v>19612468.410000015</v>
      </c>
      <c r="H43" s="26"/>
      <c r="I43" s="27"/>
      <c r="J43" s="27">
        <f t="shared" si="0"/>
        <v>7.6619148875268009E-2</v>
      </c>
      <c r="K43" s="27">
        <f t="shared" si="1"/>
        <v>0</v>
      </c>
      <c r="L43" s="28">
        <f t="shared" si="2"/>
        <v>250634291.58999997</v>
      </c>
    </row>
    <row r="44" spans="2:12" ht="20.100000000000001" customHeight="1" x14ac:dyDescent="0.25">
      <c r="B44" s="25" t="s">
        <v>54</v>
      </c>
      <c r="C44" s="26">
        <v>139909967</v>
      </c>
      <c r="D44" s="26">
        <v>136238309</v>
      </c>
      <c r="E44" s="57">
        <v>137505284</v>
      </c>
      <c r="F44" s="57">
        <v>52741720.38000001</v>
      </c>
      <c r="G44" s="26">
        <v>9896202.4699999988</v>
      </c>
      <c r="H44" s="26"/>
      <c r="I44" s="27"/>
      <c r="J44" s="27">
        <f t="shared" si="0"/>
        <v>7.1969615873088907E-2</v>
      </c>
      <c r="K44" s="27">
        <f t="shared" si="1"/>
        <v>0</v>
      </c>
      <c r="L44" s="28">
        <f t="shared" si="2"/>
        <v>126342106.53</v>
      </c>
    </row>
    <row r="45" spans="2:12" ht="23.25" customHeight="1" x14ac:dyDescent="0.25">
      <c r="B45" s="52" t="s">
        <v>4</v>
      </c>
      <c r="C45" s="53">
        <f t="shared" ref="C45:H45" si="3">SUM(C13:C44)</f>
        <v>6690187221</v>
      </c>
      <c r="D45" s="53">
        <f t="shared" si="3"/>
        <v>6484102900</v>
      </c>
      <c r="E45" s="53">
        <f>SUM(E13:E44)</f>
        <v>5128236358</v>
      </c>
      <c r="F45" s="53">
        <f t="shared" si="3"/>
        <v>3427015010.3499999</v>
      </c>
      <c r="G45" s="53">
        <f t="shared" si="3"/>
        <v>324329333.03000009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6.3243834797912429E-2</v>
      </c>
      <c r="K45" s="54">
        <f>IF(ISERROR(+H45/E45)=TRUE,0,++H45/E45)</f>
        <v>0</v>
      </c>
      <c r="L45" s="55">
        <f>SUM(L13:L44)</f>
        <v>6159773566.9699984</v>
      </c>
    </row>
    <row r="46" spans="2:12" x14ac:dyDescent="0.2">
      <c r="B46" s="11" t="s">
        <v>62</v>
      </c>
    </row>
    <row r="47" spans="2:12" s="22" customFormat="1" x14ac:dyDescent="0.2">
      <c r="B47" s="11"/>
    </row>
    <row r="48" spans="2:12" s="22" customFormat="1" x14ac:dyDescent="0.25">
      <c r="K48" s="23"/>
    </row>
    <row r="49" spans="2:12" s="22" customFormat="1" x14ac:dyDescent="0.25">
      <c r="K49" s="23"/>
    </row>
    <row r="50" spans="2:12" s="22" customFormat="1" x14ac:dyDescent="0.25">
      <c r="C50" s="22">
        <v>1000000</v>
      </c>
      <c r="K50" s="23"/>
    </row>
    <row r="51" spans="2:12" s="22" customFormat="1" ht="44.25" customHeigh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ENERO</v>
      </c>
      <c r="H51" s="32" t="s">
        <v>15</v>
      </c>
      <c r="I51" s="78"/>
      <c r="J51" s="78"/>
      <c r="K51" s="78"/>
      <c r="L51" s="31"/>
    </row>
    <row r="52" spans="2:12" s="22" customFormat="1" x14ac:dyDescent="0.25">
      <c r="B52" s="33" t="s">
        <v>56</v>
      </c>
      <c r="C52" s="67">
        <f>+C45/$C$50</f>
        <v>6690.1872210000001</v>
      </c>
      <c r="D52" s="67">
        <f>+D45/$C$50</f>
        <v>6484.1028999999999</v>
      </c>
      <c r="E52" s="33">
        <f>+E45/$C$50</f>
        <v>5128.2363580000001</v>
      </c>
      <c r="F52" s="67">
        <f>+F45/$C$50</f>
        <v>3427.01501035</v>
      </c>
      <c r="G52" s="67">
        <f>+G45/$C$50</f>
        <v>324.3293330300001</v>
      </c>
      <c r="H52" s="35"/>
      <c r="I52" s="36"/>
      <c r="J52" s="36"/>
      <c r="K52" s="36"/>
      <c r="L52" s="37"/>
    </row>
    <row r="53" spans="2:12" s="22" customFormat="1" x14ac:dyDescent="0.25">
      <c r="B53" s="33"/>
      <c r="C53" s="34"/>
      <c r="D53" s="34"/>
      <c r="E53" s="33"/>
      <c r="F53" s="34"/>
      <c r="G53" s="34"/>
      <c r="H53" s="38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K56" s="23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63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79438689</v>
      </c>
      <c r="D13" s="8">
        <v>79644699</v>
      </c>
      <c r="E13" s="88">
        <v>56808271</v>
      </c>
      <c r="F13" s="56">
        <v>19063132.59</v>
      </c>
      <c r="G13" s="8">
        <v>1409430.35</v>
      </c>
      <c r="H13" s="8"/>
      <c r="I13" s="12">
        <f>IF(ISERROR(+#REF!/E13)=TRUE,0,++#REF!/E13)</f>
        <v>0</v>
      </c>
      <c r="J13" s="12">
        <f>IF(ISERROR(+G13/E13)=TRUE,0,++G13/E13)</f>
        <v>2.4810301830872482E-2</v>
      </c>
      <c r="K13" s="12">
        <f>IF(ISERROR(+H13/E13)=TRUE,0,++H13/E13)</f>
        <v>0</v>
      </c>
      <c r="L13" s="14">
        <f>+D13-G13</f>
        <v>78235268.650000006</v>
      </c>
    </row>
    <row r="14" spans="1:13" ht="20.100000000000001" customHeight="1" x14ac:dyDescent="0.25">
      <c r="B14" s="7" t="s">
        <v>24</v>
      </c>
      <c r="C14" s="9">
        <v>3051462</v>
      </c>
      <c r="D14" s="9">
        <v>3704612</v>
      </c>
      <c r="E14" s="58">
        <v>1883590</v>
      </c>
      <c r="F14" s="59">
        <v>620826.46</v>
      </c>
      <c r="G14" s="9">
        <v>23339</v>
      </c>
      <c r="H14" s="9"/>
      <c r="I14" s="13">
        <f>IF(ISERROR(+#REF!/E14)=TRUE,0,++#REF!/E14)</f>
        <v>0</v>
      </c>
      <c r="J14" s="13">
        <f t="shared" ref="J14:J44" si="0">IF(ISERROR(+G14/E14)=TRUE,0,++G14/E14)</f>
        <v>1.2390700736359823E-2</v>
      </c>
      <c r="K14" s="13">
        <f t="shared" ref="K14:K44" si="1">IF(ISERROR(+H14/E14)=TRUE,0,++H14/E14)</f>
        <v>0</v>
      </c>
      <c r="L14" s="15">
        <f t="shared" ref="L14:L44" si="2">+D14-G14</f>
        <v>3681273</v>
      </c>
    </row>
    <row r="15" spans="1:13" ht="20.100000000000001" customHeight="1" x14ac:dyDescent="0.25">
      <c r="B15" s="7" t="s">
        <v>25</v>
      </c>
      <c r="C15" s="9">
        <v>5155243</v>
      </c>
      <c r="D15" s="9">
        <v>5978407</v>
      </c>
      <c r="E15" s="58">
        <v>4393379</v>
      </c>
      <c r="F15" s="59">
        <v>741725.09000000008</v>
      </c>
      <c r="G15" s="9">
        <v>12984.59</v>
      </c>
      <c r="H15" s="9"/>
      <c r="I15" s="13"/>
      <c r="J15" s="13">
        <f t="shared" si="0"/>
        <v>2.9554905233534373E-3</v>
      </c>
      <c r="K15" s="13">
        <f t="shared" si="1"/>
        <v>0</v>
      </c>
      <c r="L15" s="15">
        <f t="shared" si="2"/>
        <v>5965422.4100000001</v>
      </c>
    </row>
    <row r="16" spans="1:13" ht="20.100000000000001" customHeight="1" x14ac:dyDescent="0.25">
      <c r="B16" s="7" t="s">
        <v>26</v>
      </c>
      <c r="C16" s="9">
        <v>19759479</v>
      </c>
      <c r="D16" s="9">
        <v>22756569</v>
      </c>
      <c r="E16" s="58">
        <v>16215582</v>
      </c>
      <c r="F16" s="59">
        <v>5590617.0899999999</v>
      </c>
      <c r="G16" s="9">
        <v>206240.5</v>
      </c>
      <c r="H16" s="9"/>
      <c r="I16" s="13"/>
      <c r="J16" s="13">
        <f t="shared" si="0"/>
        <v>1.2718661593521589E-2</v>
      </c>
      <c r="K16" s="13">
        <f t="shared" si="1"/>
        <v>0</v>
      </c>
      <c r="L16" s="15">
        <f t="shared" si="2"/>
        <v>22550328.5</v>
      </c>
    </row>
    <row r="17" spans="2:12" ht="20.100000000000001" customHeight="1" x14ac:dyDescent="0.25">
      <c r="B17" s="7" t="s">
        <v>27</v>
      </c>
      <c r="C17" s="9">
        <v>3548416</v>
      </c>
      <c r="D17" s="9">
        <v>4190047</v>
      </c>
      <c r="E17" s="58">
        <v>2838732</v>
      </c>
      <c r="F17" s="59">
        <v>277717.84999999998</v>
      </c>
      <c r="G17" s="9">
        <v>13520.310000000001</v>
      </c>
      <c r="H17" s="9"/>
      <c r="I17" s="13"/>
      <c r="J17" s="13">
        <f t="shared" si="0"/>
        <v>4.762799024353127E-3</v>
      </c>
      <c r="K17" s="13">
        <f t="shared" si="1"/>
        <v>0</v>
      </c>
      <c r="L17" s="15">
        <f t="shared" si="2"/>
        <v>4176526.69</v>
      </c>
    </row>
    <row r="18" spans="2:12" ht="20.100000000000001" customHeight="1" x14ac:dyDescent="0.25">
      <c r="B18" s="7" t="s">
        <v>28</v>
      </c>
      <c r="C18" s="9">
        <v>15108450</v>
      </c>
      <c r="D18" s="9">
        <v>18090533</v>
      </c>
      <c r="E18" s="58">
        <v>12108449</v>
      </c>
      <c r="F18" s="59">
        <v>408771.08999999997</v>
      </c>
      <c r="G18" s="9">
        <v>50000</v>
      </c>
      <c r="H18" s="9"/>
      <c r="I18" s="13"/>
      <c r="J18" s="13">
        <f t="shared" si="0"/>
        <v>4.129348027976168E-3</v>
      </c>
      <c r="K18" s="13">
        <f t="shared" si="1"/>
        <v>0</v>
      </c>
      <c r="L18" s="15">
        <f t="shared" si="2"/>
        <v>18040533</v>
      </c>
    </row>
    <row r="19" spans="2:12" ht="20.100000000000001" customHeight="1" x14ac:dyDescent="0.25">
      <c r="B19" s="7" t="s">
        <v>29</v>
      </c>
      <c r="C19" s="9">
        <v>8102244</v>
      </c>
      <c r="D19" s="9">
        <v>9118010</v>
      </c>
      <c r="E19" s="58">
        <v>6502243</v>
      </c>
      <c r="F19" s="59">
        <v>1050394.08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9118010</v>
      </c>
    </row>
    <row r="20" spans="2:12" ht="20.100000000000001" customHeight="1" x14ac:dyDescent="0.25">
      <c r="B20" s="7" t="s">
        <v>30</v>
      </c>
      <c r="C20" s="9">
        <v>11854275</v>
      </c>
      <c r="D20" s="9">
        <v>12702208</v>
      </c>
      <c r="E20" s="58">
        <v>9799982</v>
      </c>
      <c r="F20" s="59">
        <v>802522.81</v>
      </c>
      <c r="G20" s="9">
        <v>64334.13</v>
      </c>
      <c r="H20" s="9"/>
      <c r="I20" s="13"/>
      <c r="J20" s="13">
        <f t="shared" si="0"/>
        <v>6.5647192005046538E-3</v>
      </c>
      <c r="K20" s="13">
        <f t="shared" si="1"/>
        <v>0</v>
      </c>
      <c r="L20" s="15">
        <f t="shared" si="2"/>
        <v>12637873.869999999</v>
      </c>
    </row>
    <row r="21" spans="2:12" ht="20.100000000000001" customHeight="1" x14ac:dyDescent="0.25">
      <c r="B21" s="7" t="s">
        <v>31</v>
      </c>
      <c r="C21" s="9">
        <v>4500000</v>
      </c>
      <c r="D21" s="9">
        <v>4900539</v>
      </c>
      <c r="E21" s="58">
        <v>4900539</v>
      </c>
      <c r="F21" s="59">
        <v>1281820.9099999999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4900539</v>
      </c>
    </row>
    <row r="22" spans="2:12" ht="20.100000000000001" customHeight="1" x14ac:dyDescent="0.25">
      <c r="B22" s="7" t="s">
        <v>32</v>
      </c>
      <c r="C22" s="9">
        <v>4536598</v>
      </c>
      <c r="D22" s="9">
        <v>5796040</v>
      </c>
      <c r="E22" s="58">
        <v>4329277</v>
      </c>
      <c r="F22" s="59">
        <v>262169.92000000004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5796040</v>
      </c>
    </row>
    <row r="23" spans="2:12" ht="20.100000000000001" customHeight="1" x14ac:dyDescent="0.25">
      <c r="B23" s="7" t="s">
        <v>33</v>
      </c>
      <c r="C23" s="9">
        <v>12500000</v>
      </c>
      <c r="D23" s="9">
        <v>16272859</v>
      </c>
      <c r="E23" s="58">
        <v>10062124</v>
      </c>
      <c r="F23" s="59">
        <v>3170462.94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16272859</v>
      </c>
    </row>
    <row r="24" spans="2:12" ht="20.100000000000001" customHeight="1" x14ac:dyDescent="0.25">
      <c r="B24" s="7" t="s">
        <v>34</v>
      </c>
      <c r="C24" s="9">
        <v>7560660</v>
      </c>
      <c r="D24" s="9">
        <v>9415534</v>
      </c>
      <c r="E24" s="58">
        <v>5000000</v>
      </c>
      <c r="F24" s="59">
        <v>390000</v>
      </c>
      <c r="G24" s="9">
        <v>20000</v>
      </c>
      <c r="H24" s="9"/>
      <c r="I24" s="13"/>
      <c r="J24" s="13">
        <f t="shared" si="0"/>
        <v>4.0000000000000001E-3</v>
      </c>
      <c r="K24" s="13">
        <f t="shared" si="1"/>
        <v>0</v>
      </c>
      <c r="L24" s="15">
        <f t="shared" si="2"/>
        <v>9395534</v>
      </c>
    </row>
    <row r="25" spans="2:12" ht="20.100000000000001" customHeight="1" x14ac:dyDescent="0.25">
      <c r="B25" s="7" t="s">
        <v>35</v>
      </c>
      <c r="C25" s="9">
        <v>20995704</v>
      </c>
      <c r="D25" s="9">
        <v>20995704</v>
      </c>
      <c r="E25" s="58">
        <v>16796562</v>
      </c>
      <c r="F25" s="59">
        <v>7525867.71</v>
      </c>
      <c r="G25" s="9">
        <v>19106.79</v>
      </c>
      <c r="H25" s="9"/>
      <c r="I25" s="13"/>
      <c r="J25" s="13">
        <f t="shared" si="0"/>
        <v>1.1375417183587927E-3</v>
      </c>
      <c r="K25" s="13">
        <f t="shared" si="1"/>
        <v>0</v>
      </c>
      <c r="L25" s="15">
        <f t="shared" si="2"/>
        <v>20976597.210000001</v>
      </c>
    </row>
    <row r="26" spans="2:12" ht="20.100000000000001" customHeight="1" x14ac:dyDescent="0.25">
      <c r="B26" s="7" t="s">
        <v>36</v>
      </c>
      <c r="C26" s="9">
        <v>12500000</v>
      </c>
      <c r="D26" s="9">
        <v>14914687</v>
      </c>
      <c r="E26" s="58">
        <v>9999999</v>
      </c>
      <c r="F26" s="59">
        <v>1240560.0800000003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14914687</v>
      </c>
    </row>
    <row r="27" spans="2:12" ht="20.100000000000001" customHeight="1" x14ac:dyDescent="0.25">
      <c r="B27" s="7" t="s">
        <v>37</v>
      </c>
      <c r="C27" s="9">
        <v>7693328</v>
      </c>
      <c r="D27" s="9">
        <v>9640622</v>
      </c>
      <c r="E27" s="58">
        <v>6154661</v>
      </c>
      <c r="F27" s="59">
        <v>1465206.67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9640622</v>
      </c>
    </row>
    <row r="28" spans="2:12" ht="20.100000000000001" customHeight="1" x14ac:dyDescent="0.25">
      <c r="B28" s="7" t="s">
        <v>38</v>
      </c>
      <c r="C28" s="9">
        <v>10724943</v>
      </c>
      <c r="D28" s="9">
        <v>10724943</v>
      </c>
      <c r="E28" s="58">
        <v>8579953</v>
      </c>
      <c r="F28" s="59">
        <v>4414631.4400000004</v>
      </c>
      <c r="G28" s="9">
        <v>6000</v>
      </c>
      <c r="H28" s="9"/>
      <c r="I28" s="13"/>
      <c r="J28" s="13">
        <f t="shared" si="0"/>
        <v>6.9930452998984963E-4</v>
      </c>
      <c r="K28" s="13">
        <f t="shared" si="1"/>
        <v>0</v>
      </c>
      <c r="L28" s="15">
        <f t="shared" si="2"/>
        <v>10718943</v>
      </c>
    </row>
    <row r="29" spans="2:12" ht="20.100000000000001" customHeight="1" x14ac:dyDescent="0.25">
      <c r="B29" s="7" t="s">
        <v>39</v>
      </c>
      <c r="C29" s="9">
        <v>2259976</v>
      </c>
      <c r="D29" s="9">
        <v>2259976</v>
      </c>
      <c r="E29" s="58">
        <v>1924185</v>
      </c>
      <c r="F29" s="59">
        <v>999604</v>
      </c>
      <c r="G29" s="9">
        <v>125388.61</v>
      </c>
      <c r="H29" s="9"/>
      <c r="I29" s="13"/>
      <c r="J29" s="13">
        <f t="shared" si="0"/>
        <v>6.5164529398160781E-2</v>
      </c>
      <c r="K29" s="13">
        <f t="shared" si="1"/>
        <v>0</v>
      </c>
      <c r="L29" s="15">
        <f t="shared" si="2"/>
        <v>2134587.39</v>
      </c>
    </row>
    <row r="30" spans="2:12" ht="20.100000000000001" customHeight="1" x14ac:dyDescent="0.25">
      <c r="B30" s="7" t="s">
        <v>40</v>
      </c>
      <c r="C30" s="9">
        <v>3342470</v>
      </c>
      <c r="D30" s="9">
        <v>4574544</v>
      </c>
      <c r="E30" s="58">
        <v>4574544</v>
      </c>
      <c r="F30" s="59">
        <v>494040.73</v>
      </c>
      <c r="G30" s="9">
        <v>15211.39</v>
      </c>
      <c r="H30" s="9"/>
      <c r="I30" s="13"/>
      <c r="J30" s="13">
        <f t="shared" si="0"/>
        <v>3.3252254213753324E-3</v>
      </c>
      <c r="K30" s="13">
        <f t="shared" si="1"/>
        <v>0</v>
      </c>
      <c r="L30" s="15">
        <f t="shared" si="2"/>
        <v>4559332.6100000003</v>
      </c>
    </row>
    <row r="31" spans="2:12" ht="20.100000000000001" customHeight="1" x14ac:dyDescent="0.25">
      <c r="B31" s="7" t="s">
        <v>41</v>
      </c>
      <c r="C31" s="9">
        <v>7000000</v>
      </c>
      <c r="D31" s="9">
        <v>8344358</v>
      </c>
      <c r="E31" s="58">
        <v>5599999</v>
      </c>
      <c r="F31" s="59">
        <v>559971.43000000005</v>
      </c>
      <c r="G31" s="9">
        <v>16750</v>
      </c>
      <c r="H31" s="9"/>
      <c r="I31" s="13"/>
      <c r="J31" s="13">
        <f t="shared" si="0"/>
        <v>2.9910719626914219E-3</v>
      </c>
      <c r="K31" s="13">
        <f t="shared" si="1"/>
        <v>0</v>
      </c>
      <c r="L31" s="15">
        <f t="shared" si="2"/>
        <v>8327608</v>
      </c>
    </row>
    <row r="32" spans="2:12" ht="20.100000000000001" customHeight="1" x14ac:dyDescent="0.25">
      <c r="B32" s="7" t="s">
        <v>42</v>
      </c>
      <c r="C32" s="9">
        <v>4000000</v>
      </c>
      <c r="D32" s="9">
        <v>5914440</v>
      </c>
      <c r="E32" s="58">
        <v>3205249</v>
      </c>
      <c r="F32" s="59">
        <v>571991</v>
      </c>
      <c r="G32" s="9">
        <v>64800</v>
      </c>
      <c r="H32" s="9"/>
      <c r="I32" s="13"/>
      <c r="J32" s="13">
        <f t="shared" si="0"/>
        <v>2.02168380678069E-2</v>
      </c>
      <c r="K32" s="13">
        <f t="shared" si="1"/>
        <v>0</v>
      </c>
      <c r="L32" s="15">
        <f t="shared" si="2"/>
        <v>5849640</v>
      </c>
    </row>
    <row r="33" spans="2:12" ht="20.100000000000001" customHeight="1" x14ac:dyDescent="0.25">
      <c r="B33" s="7" t="s">
        <v>43</v>
      </c>
      <c r="C33" s="9">
        <v>3500000</v>
      </c>
      <c r="D33" s="9">
        <v>3593969</v>
      </c>
      <c r="E33" s="58">
        <v>2799999</v>
      </c>
      <c r="F33" s="59">
        <v>498423.13999999996</v>
      </c>
      <c r="G33" s="9">
        <v>141582.54999999999</v>
      </c>
      <c r="H33" s="9"/>
      <c r="I33" s="13"/>
      <c r="J33" s="13">
        <f t="shared" si="0"/>
        <v>5.0565214487576601E-2</v>
      </c>
      <c r="K33" s="13">
        <f t="shared" si="1"/>
        <v>0</v>
      </c>
      <c r="L33" s="15">
        <f t="shared" si="2"/>
        <v>3452386.45</v>
      </c>
    </row>
    <row r="34" spans="2:12" ht="20.100000000000001" customHeight="1" x14ac:dyDescent="0.25">
      <c r="B34" s="7" t="s">
        <v>44</v>
      </c>
      <c r="C34" s="9">
        <v>2613060</v>
      </c>
      <c r="D34" s="9">
        <v>3788581</v>
      </c>
      <c r="E34" s="58">
        <v>3788581</v>
      </c>
      <c r="F34" s="59">
        <v>311180.16999999993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3788581</v>
      </c>
    </row>
    <row r="35" spans="2:12" ht="20.100000000000001" customHeight="1" x14ac:dyDescent="0.25">
      <c r="B35" s="7" t="s">
        <v>45</v>
      </c>
      <c r="C35" s="9">
        <v>4563238</v>
      </c>
      <c r="D35" s="9">
        <v>5155230</v>
      </c>
      <c r="E35" s="58">
        <v>3660589</v>
      </c>
      <c r="F35" s="59">
        <v>18679.16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5155230</v>
      </c>
    </row>
    <row r="36" spans="2:12" ht="20.100000000000001" customHeight="1" x14ac:dyDescent="0.25">
      <c r="B36" s="7" t="s">
        <v>46</v>
      </c>
      <c r="C36" s="9">
        <v>4000000</v>
      </c>
      <c r="D36" s="9">
        <v>6279159</v>
      </c>
      <c r="E36" s="58">
        <v>6279159</v>
      </c>
      <c r="F36" s="59">
        <v>2468913.2200000002</v>
      </c>
      <c r="G36" s="9">
        <v>273931.73</v>
      </c>
      <c r="H36" s="9"/>
      <c r="I36" s="13"/>
      <c r="J36" s="13">
        <f t="shared" si="0"/>
        <v>4.3625544439948087E-2</v>
      </c>
      <c r="K36" s="13">
        <f t="shared" si="1"/>
        <v>0</v>
      </c>
      <c r="L36" s="15">
        <f t="shared" si="2"/>
        <v>6005227.2699999996</v>
      </c>
    </row>
    <row r="37" spans="2:12" ht="20.100000000000001" customHeight="1" x14ac:dyDescent="0.25">
      <c r="B37" s="7" t="s">
        <v>47</v>
      </c>
      <c r="C37" s="9">
        <v>1500000</v>
      </c>
      <c r="D37" s="9">
        <v>1500000</v>
      </c>
      <c r="E37" s="58">
        <v>1199999</v>
      </c>
      <c r="F37" s="59">
        <v>720530.99</v>
      </c>
      <c r="G37" s="9">
        <v>7410</v>
      </c>
      <c r="H37" s="9"/>
      <c r="I37" s="13"/>
      <c r="J37" s="13">
        <f t="shared" si="0"/>
        <v>6.1750051458376214E-3</v>
      </c>
      <c r="K37" s="13">
        <f t="shared" si="1"/>
        <v>0</v>
      </c>
      <c r="L37" s="15">
        <f t="shared" si="2"/>
        <v>1492590</v>
      </c>
    </row>
    <row r="38" spans="2:12" ht="20.100000000000001" customHeight="1" x14ac:dyDescent="0.25">
      <c r="B38" s="7" t="s">
        <v>48</v>
      </c>
      <c r="C38" s="9">
        <v>8500000</v>
      </c>
      <c r="D38" s="9">
        <v>12599485</v>
      </c>
      <c r="E38" s="58">
        <v>7799999</v>
      </c>
      <c r="F38" s="59">
        <v>2116846.17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12599485</v>
      </c>
    </row>
    <row r="39" spans="2:12" ht="20.100000000000001" customHeight="1" x14ac:dyDescent="0.25">
      <c r="B39" s="7" t="s">
        <v>49</v>
      </c>
      <c r="C39" s="9">
        <v>1092476</v>
      </c>
      <c r="D39" s="9">
        <v>1250054</v>
      </c>
      <c r="E39" s="58">
        <v>873980</v>
      </c>
      <c r="F39" s="59">
        <v>6800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1250054</v>
      </c>
    </row>
    <row r="40" spans="2:12" ht="20.100000000000001" customHeight="1" x14ac:dyDescent="0.25">
      <c r="B40" s="7" t="s">
        <v>50</v>
      </c>
      <c r="C40" s="9">
        <v>4000000</v>
      </c>
      <c r="D40" s="9">
        <v>4812583</v>
      </c>
      <c r="E40" s="58">
        <v>3199999</v>
      </c>
      <c r="F40" s="59">
        <v>170662.54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4812583</v>
      </c>
    </row>
    <row r="41" spans="2:12" ht="20.100000000000001" customHeight="1" x14ac:dyDescent="0.25">
      <c r="B41" s="7" t="s">
        <v>51</v>
      </c>
      <c r="C41" s="9">
        <v>7500000</v>
      </c>
      <c r="D41" s="9">
        <v>10954162</v>
      </c>
      <c r="E41" s="58">
        <v>6605213</v>
      </c>
      <c r="F41" s="59">
        <v>955895.75</v>
      </c>
      <c r="G41" s="9">
        <v>121050</v>
      </c>
      <c r="H41" s="9"/>
      <c r="I41" s="13"/>
      <c r="J41" s="13">
        <f t="shared" si="0"/>
        <v>1.8326433984793528E-2</v>
      </c>
      <c r="K41" s="13">
        <f t="shared" si="1"/>
        <v>0</v>
      </c>
      <c r="L41" s="15">
        <f t="shared" si="2"/>
        <v>10833112</v>
      </c>
    </row>
    <row r="42" spans="2:12" ht="20.100000000000001" customHeight="1" x14ac:dyDescent="0.25">
      <c r="B42" s="7" t="s">
        <v>52</v>
      </c>
      <c r="C42" s="9">
        <v>8000000</v>
      </c>
      <c r="D42" s="9">
        <v>8000000</v>
      </c>
      <c r="E42" s="58">
        <v>6424282</v>
      </c>
      <c r="F42" s="59">
        <v>2100000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8000000</v>
      </c>
    </row>
    <row r="43" spans="2:12" ht="20.100000000000001" customHeight="1" x14ac:dyDescent="0.25">
      <c r="B43" s="7" t="s">
        <v>53</v>
      </c>
      <c r="C43" s="9">
        <v>15000000</v>
      </c>
      <c r="D43" s="9">
        <v>24624452</v>
      </c>
      <c r="E43" s="58">
        <v>16999999</v>
      </c>
      <c r="F43" s="59">
        <v>3291459.7600000002</v>
      </c>
      <c r="G43" s="9">
        <v>2310000</v>
      </c>
      <c r="H43" s="9"/>
      <c r="I43" s="13"/>
      <c r="J43" s="13">
        <f t="shared" si="0"/>
        <v>0.13588236093425651</v>
      </c>
      <c r="K43" s="13">
        <f t="shared" si="1"/>
        <v>0</v>
      </c>
      <c r="L43" s="15">
        <f t="shared" si="2"/>
        <v>22314452</v>
      </c>
    </row>
    <row r="44" spans="2:12" ht="20.100000000000001" customHeight="1" x14ac:dyDescent="0.25">
      <c r="B44" s="7" t="s">
        <v>54</v>
      </c>
      <c r="C44" s="9">
        <v>8900000</v>
      </c>
      <c r="D44" s="9">
        <v>10396023</v>
      </c>
      <c r="E44" s="58">
        <v>7119349</v>
      </c>
      <c r="F44" s="59">
        <v>420546.45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10396023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258428468</v>
      </c>
      <c r="F45" s="53">
        <f t="shared" si="3"/>
        <v>64011971.239999995</v>
      </c>
      <c r="G45" s="53">
        <f t="shared" si="3"/>
        <v>4901079.95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1.896493829774203E-2</v>
      </c>
      <c r="K45" s="54">
        <f>IF(ISERROR(+H45/E45)=TRUE,0,++H45/E45)</f>
        <v>0</v>
      </c>
      <c r="L45" s="55">
        <f>SUM(L13:L44)</f>
        <v>357991949.05000001</v>
      </c>
    </row>
    <row r="46" spans="2:12" x14ac:dyDescent="0.2">
      <c r="B46" s="11" t="s">
        <v>62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ENERO</v>
      </c>
      <c r="K51" s="23"/>
    </row>
    <row r="52" spans="2:11" s="22" customFormat="1" x14ac:dyDescent="0.25">
      <c r="B52" s="22" t="s">
        <v>56</v>
      </c>
      <c r="C52" s="39">
        <f>+C45/$C$50</f>
        <v>312.80071099999998</v>
      </c>
      <c r="D52" s="39">
        <f>+D45/$C$50</f>
        <v>362.89302900000001</v>
      </c>
      <c r="E52" s="39">
        <f>+E45/$C$50</f>
        <v>258.42846800000001</v>
      </c>
      <c r="F52" s="39">
        <f>+F45/$C$50</f>
        <v>64.011971239999994</v>
      </c>
      <c r="G52" s="39">
        <f>+G45/$C$50</f>
        <v>4.9010799500000006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45" zoomScaleNormal="145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63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25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13">
        <f t="shared" ref="J14:J16" si="0">IF(ISERROR(+G14/E14)=TRUE,0,++G14/E14)</f>
        <v>0</v>
      </c>
      <c r="K14" s="13">
        <f t="shared" ref="K14:K16" si="1">IF(ISERROR(+H14/E14)=TRUE,0,++H14/E14)</f>
        <v>0</v>
      </c>
      <c r="L14" s="15">
        <f t="shared" ref="L14:L16" si="2">+D14-G14</f>
        <v>0</v>
      </c>
    </row>
    <row r="15" spans="1:13" ht="20.100000000000001" customHeight="1" x14ac:dyDescent="0.25">
      <c r="B15" s="25" t="s">
        <v>59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25" t="s">
        <v>38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47</v>
      </c>
      <c r="C17" s="43">
        <v>153071449</v>
      </c>
      <c r="D17" s="42">
        <v>193254746</v>
      </c>
      <c r="E17" s="63">
        <v>153071449</v>
      </c>
      <c r="F17" s="64">
        <v>5064538.7</v>
      </c>
      <c r="G17" s="43">
        <v>0</v>
      </c>
      <c r="H17" s="9"/>
      <c r="I17" s="13"/>
      <c r="J17" s="13">
        <f t="shared" ref="J17:J18" si="3">IF(ISERROR(+G17/E17)=TRUE,0,++G17/E17)</f>
        <v>0</v>
      </c>
      <c r="K17" s="13">
        <f t="shared" ref="K17:K18" si="4">IF(ISERROR(+H17/E17)=TRUE,0,++H17/E17)</f>
        <v>0</v>
      </c>
      <c r="L17" s="15">
        <f t="shared" ref="L17:L18" si="5">+D17-G17</f>
        <v>193254746</v>
      </c>
    </row>
    <row r="18" spans="2:12" ht="20.100000000000001" customHeight="1" x14ac:dyDescent="0.25">
      <c r="B18" s="7" t="s">
        <v>51</v>
      </c>
      <c r="C18" s="43">
        <v>0</v>
      </c>
      <c r="D18" s="43">
        <v>0</v>
      </c>
      <c r="E18" s="64">
        <v>0</v>
      </c>
      <c r="F18" s="64">
        <v>0</v>
      </c>
      <c r="G18" s="43">
        <v>0</v>
      </c>
      <c r="H18" s="9"/>
      <c r="I18" s="13">
        <f>IF(ISERROR(+#REF!/E18)=TRUE,0,++#REF!/E18)</f>
        <v>0</v>
      </c>
      <c r="J18" s="13">
        <f t="shared" si="3"/>
        <v>0</v>
      </c>
      <c r="K18" s="13">
        <f t="shared" si="4"/>
        <v>0</v>
      </c>
      <c r="L18" s="15">
        <f t="shared" si="5"/>
        <v>0</v>
      </c>
    </row>
    <row r="19" spans="2:12" ht="20.100000000000001" customHeight="1" x14ac:dyDescent="0.25">
      <c r="B19" s="7" t="s">
        <v>52</v>
      </c>
      <c r="C19" s="43">
        <v>0</v>
      </c>
      <c r="D19" s="43">
        <v>0</v>
      </c>
      <c r="E19" s="64">
        <v>0</v>
      </c>
      <c r="F19" s="64">
        <v>0</v>
      </c>
      <c r="G19" s="43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0</v>
      </c>
    </row>
    <row r="20" spans="2:12" ht="23.25" customHeight="1" x14ac:dyDescent="0.25">
      <c r="B20" s="52" t="s">
        <v>4</v>
      </c>
      <c r="C20" s="65">
        <f t="shared" ref="C20:H20" si="6">SUM(C13:C19)</f>
        <v>153071449</v>
      </c>
      <c r="D20" s="65">
        <f t="shared" si="6"/>
        <v>193254746</v>
      </c>
      <c r="E20" s="65">
        <f t="shared" si="6"/>
        <v>153071449</v>
      </c>
      <c r="F20" s="65">
        <f t="shared" si="6"/>
        <v>5064538.7</v>
      </c>
      <c r="G20" s="65">
        <f t="shared" si="6"/>
        <v>0</v>
      </c>
      <c r="H20" s="53">
        <f t="shared" si="6"/>
        <v>0</v>
      </c>
      <c r="I20" s="54">
        <f>IF(ISERROR(+#REF!/E20)=TRUE,0,++#REF!/E20)</f>
        <v>0</v>
      </c>
      <c r="J20" s="54">
        <f>IF(ISERROR(+G20/E20)=TRUE,0,++G20/E20)</f>
        <v>0</v>
      </c>
      <c r="K20" s="54">
        <f>IF(ISERROR(+H20/E20)=TRUE,0,++H20/E20)</f>
        <v>0</v>
      </c>
      <c r="L20" s="55">
        <f>SUM(L13:L19)</f>
        <v>193254746</v>
      </c>
    </row>
    <row r="21" spans="2:12" x14ac:dyDescent="0.2">
      <c r="B21" s="11" t="s">
        <v>62</v>
      </c>
    </row>
    <row r="22" spans="2:12" s="20" customFormat="1" x14ac:dyDescent="0.25">
      <c r="K22" s="24"/>
    </row>
    <row r="23" spans="2:12" s="20" customFormat="1" x14ac:dyDescent="0.25">
      <c r="K23" s="24"/>
    </row>
    <row r="24" spans="2:12" s="22" customFormat="1" x14ac:dyDescent="0.25">
      <c r="K24" s="23"/>
    </row>
    <row r="25" spans="2:12" s="22" customFormat="1" x14ac:dyDescent="0.25">
      <c r="B25" s="22">
        <v>1000000</v>
      </c>
      <c r="K25" s="23"/>
    </row>
    <row r="26" spans="2:12" s="22" customFormat="1" ht="30" x14ac:dyDescent="0.25">
      <c r="B26" s="30" t="s">
        <v>55</v>
      </c>
      <c r="C26" s="30" t="s">
        <v>3</v>
      </c>
      <c r="D26" s="30" t="s">
        <v>2</v>
      </c>
      <c r="E26" s="31" t="s">
        <v>18</v>
      </c>
      <c r="F26" s="31" t="s">
        <v>57</v>
      </c>
      <c r="G26" s="31" t="str">
        <f>MID(G11,1,25)</f>
        <v>DEVENGADO
AL MES DE ENERO</v>
      </c>
      <c r="K26" s="23"/>
    </row>
    <row r="27" spans="2:12" s="22" customFormat="1" x14ac:dyDescent="0.25">
      <c r="B27" s="22" t="s">
        <v>56</v>
      </c>
      <c r="C27" s="39">
        <f>+C20/$B$25</f>
        <v>153.071449</v>
      </c>
      <c r="D27" s="39">
        <f t="shared" ref="D27:G27" si="7">+D20/$B$25</f>
        <v>193.25474600000001</v>
      </c>
      <c r="E27" s="39">
        <f t="shared" si="7"/>
        <v>153.071449</v>
      </c>
      <c r="F27" s="39">
        <f t="shared" si="7"/>
        <v>5.0645386999999999</v>
      </c>
      <c r="G27" s="39">
        <f t="shared" si="7"/>
        <v>0</v>
      </c>
      <c r="K27" s="23"/>
    </row>
    <row r="28" spans="2:12" s="22" customFormat="1" x14ac:dyDescent="0.25">
      <c r="C28" s="39"/>
      <c r="D28" s="39"/>
      <c r="E28" s="39"/>
      <c r="F28" s="39"/>
      <c r="G28" s="39"/>
      <c r="K28" s="23"/>
    </row>
    <row r="29" spans="2:12" s="22" customFormat="1" x14ac:dyDescent="0.25">
      <c r="C29" s="39"/>
      <c r="D29" s="39"/>
      <c r="E29" s="39"/>
      <c r="F29" s="39"/>
      <c r="G29" s="39"/>
      <c r="K29" s="23"/>
    </row>
    <row r="30" spans="2:12" s="22" customFormat="1" x14ac:dyDescent="0.25">
      <c r="C30" s="39"/>
      <c r="D30" s="39"/>
      <c r="E30" s="39"/>
      <c r="F30" s="39"/>
      <c r="G30" s="39"/>
      <c r="K30" s="23"/>
    </row>
    <row r="31" spans="2:12" s="22" customFormat="1" x14ac:dyDescent="0.25">
      <c r="K31" s="23"/>
    </row>
    <row r="32" spans="2:12" s="22" customFormat="1" x14ac:dyDescent="0.25">
      <c r="K32" s="23"/>
    </row>
    <row r="33" spans="11:11" s="22" customFormat="1" x14ac:dyDescent="0.25">
      <c r="K33" s="23"/>
    </row>
    <row r="34" spans="11:11" s="22" customFormat="1" x14ac:dyDescent="0.25">
      <c r="K3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F41" sqref="F41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63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23</v>
      </c>
      <c r="C13" s="44">
        <v>0</v>
      </c>
      <c r="D13" s="44">
        <v>2621218</v>
      </c>
      <c r="E13" s="60">
        <v>2621218</v>
      </c>
      <c r="F13" s="60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2621218</v>
      </c>
    </row>
    <row r="14" spans="1:13" ht="20.100000000000001" customHeight="1" x14ac:dyDescent="0.25">
      <c r="B14" s="29" t="s">
        <v>24</v>
      </c>
      <c r="C14" s="45">
        <v>0</v>
      </c>
      <c r="D14" s="45">
        <v>3831990</v>
      </c>
      <c r="E14" s="61">
        <v>3481990</v>
      </c>
      <c r="F14" s="61">
        <v>1612337.96</v>
      </c>
      <c r="G14" s="42">
        <v>0</v>
      </c>
      <c r="H14" s="26"/>
      <c r="I14" s="27"/>
      <c r="J14" s="27">
        <f t="shared" ref="J14:J44" si="0">IF(ISERROR(+G14/E14)=TRUE,0,++G14/E14)</f>
        <v>0</v>
      </c>
      <c r="K14" s="27">
        <f t="shared" ref="K14:K44" si="1">IF(ISERROR(+H14/E14)=TRUE,0,++H14/E14)</f>
        <v>0</v>
      </c>
      <c r="L14" s="28">
        <f t="shared" ref="L14:L44" si="2">+D14-G14</f>
        <v>3831990</v>
      </c>
    </row>
    <row r="15" spans="1:13" ht="20.100000000000001" customHeight="1" x14ac:dyDescent="0.25">
      <c r="B15" s="29" t="s">
        <v>25</v>
      </c>
      <c r="C15" s="45">
        <v>0</v>
      </c>
      <c r="D15" s="45">
        <v>11984515</v>
      </c>
      <c r="E15" s="61">
        <v>9631766</v>
      </c>
      <c r="F15" s="61">
        <v>3246075.62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11984515</v>
      </c>
    </row>
    <row r="16" spans="1:13" ht="20.100000000000001" customHeight="1" x14ac:dyDescent="0.25">
      <c r="B16" s="29" t="s">
        <v>26</v>
      </c>
      <c r="C16" s="45">
        <v>0</v>
      </c>
      <c r="D16" s="45">
        <v>7643776</v>
      </c>
      <c r="E16" s="61">
        <v>6919760</v>
      </c>
      <c r="F16" s="61">
        <v>1663979.8000000003</v>
      </c>
      <c r="G16" s="42">
        <v>0</v>
      </c>
      <c r="H16" s="26"/>
      <c r="I16" s="27"/>
      <c r="J16" s="27">
        <f t="shared" si="0"/>
        <v>0</v>
      </c>
      <c r="K16" s="27">
        <f t="shared" si="1"/>
        <v>0</v>
      </c>
      <c r="L16" s="28">
        <f t="shared" si="2"/>
        <v>7643776</v>
      </c>
    </row>
    <row r="17" spans="2:12" ht="20.100000000000001" customHeight="1" x14ac:dyDescent="0.25">
      <c r="B17" s="29" t="s">
        <v>27</v>
      </c>
      <c r="C17" s="45">
        <v>0</v>
      </c>
      <c r="D17" s="45">
        <v>1994642</v>
      </c>
      <c r="E17" s="61">
        <v>1994642</v>
      </c>
      <c r="F17" s="61">
        <v>498550.1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1994642</v>
      </c>
    </row>
    <row r="18" spans="2:12" ht="20.100000000000001" customHeight="1" x14ac:dyDescent="0.25">
      <c r="B18" s="29" t="s">
        <v>28</v>
      </c>
      <c r="C18" s="45">
        <v>0</v>
      </c>
      <c r="D18" s="45">
        <v>23527133</v>
      </c>
      <c r="E18" s="61">
        <v>14517099</v>
      </c>
      <c r="F18" s="61">
        <v>3804100.6599999997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23527133</v>
      </c>
    </row>
    <row r="19" spans="2:12" ht="20.100000000000001" customHeight="1" x14ac:dyDescent="0.25">
      <c r="B19" s="29" t="s">
        <v>29</v>
      </c>
      <c r="C19" s="45">
        <v>0</v>
      </c>
      <c r="D19" s="45">
        <v>17598728</v>
      </c>
      <c r="E19" s="61">
        <v>17598728</v>
      </c>
      <c r="F19" s="61">
        <v>5260297.2699999996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17598728</v>
      </c>
    </row>
    <row r="20" spans="2:12" ht="20.100000000000001" customHeight="1" x14ac:dyDescent="0.25">
      <c r="B20" s="29" t="s">
        <v>30</v>
      </c>
      <c r="C20" s="45">
        <v>0</v>
      </c>
      <c r="D20" s="45">
        <v>24818379</v>
      </c>
      <c r="E20" s="61">
        <v>24818379</v>
      </c>
      <c r="F20" s="61">
        <v>6867482.9099999992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24818379</v>
      </c>
    </row>
    <row r="21" spans="2:12" ht="20.100000000000001" customHeight="1" x14ac:dyDescent="0.25">
      <c r="B21" s="29" t="s">
        <v>31</v>
      </c>
      <c r="C21" s="45">
        <v>0</v>
      </c>
      <c r="D21" s="45">
        <v>3635440</v>
      </c>
      <c r="E21" s="61">
        <v>3635440</v>
      </c>
      <c r="F21" s="61">
        <v>1286505.7200000002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3635440</v>
      </c>
    </row>
    <row r="22" spans="2:12" ht="20.100000000000001" customHeight="1" x14ac:dyDescent="0.25">
      <c r="B22" s="29" t="s">
        <v>32</v>
      </c>
      <c r="C22" s="45">
        <v>0</v>
      </c>
      <c r="D22" s="45">
        <v>8763726</v>
      </c>
      <c r="E22" s="61">
        <v>8763726</v>
      </c>
      <c r="F22" s="61">
        <v>1188890.7599999998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8763726</v>
      </c>
    </row>
    <row r="23" spans="2:12" ht="20.100000000000001" customHeight="1" x14ac:dyDescent="0.25">
      <c r="B23" s="29" t="s">
        <v>33</v>
      </c>
      <c r="C23" s="45">
        <v>0</v>
      </c>
      <c r="D23" s="45">
        <v>24967490</v>
      </c>
      <c r="E23" s="61">
        <v>18209667</v>
      </c>
      <c r="F23" s="61">
        <v>3545178.5500000003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24967490</v>
      </c>
    </row>
    <row r="24" spans="2:12" ht="20.100000000000001" customHeight="1" x14ac:dyDescent="0.25">
      <c r="B24" s="29" t="s">
        <v>34</v>
      </c>
      <c r="C24" s="45">
        <v>0</v>
      </c>
      <c r="D24" s="45">
        <v>34459590</v>
      </c>
      <c r="E24" s="61">
        <v>25179321</v>
      </c>
      <c r="F24" s="61">
        <v>8702932.0299999993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34459590</v>
      </c>
    </row>
    <row r="25" spans="2:12" ht="20.100000000000001" customHeight="1" x14ac:dyDescent="0.25">
      <c r="B25" s="29" t="s">
        <v>35</v>
      </c>
      <c r="C25" s="45">
        <v>0</v>
      </c>
      <c r="D25" s="45">
        <v>40848378</v>
      </c>
      <c r="E25" s="61">
        <v>29430697</v>
      </c>
      <c r="F25" s="61">
        <v>14770470.539999999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40848378</v>
      </c>
    </row>
    <row r="26" spans="2:12" ht="20.100000000000001" customHeight="1" x14ac:dyDescent="0.25">
      <c r="B26" s="29" t="s">
        <v>36</v>
      </c>
      <c r="C26" s="45">
        <v>0</v>
      </c>
      <c r="D26" s="45">
        <v>33886859</v>
      </c>
      <c r="E26" s="61">
        <v>19903785</v>
      </c>
      <c r="F26" s="61">
        <v>7111871.7200000007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33886859</v>
      </c>
    </row>
    <row r="27" spans="2:12" ht="20.100000000000001" customHeight="1" x14ac:dyDescent="0.25">
      <c r="B27" s="29" t="s">
        <v>37</v>
      </c>
      <c r="C27" s="45">
        <v>0</v>
      </c>
      <c r="D27" s="45">
        <v>8091395</v>
      </c>
      <c r="E27" s="61">
        <v>8076395</v>
      </c>
      <c r="F27" s="61">
        <v>4027140.8099999991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8091395</v>
      </c>
    </row>
    <row r="28" spans="2:12" ht="20.100000000000001" customHeight="1" x14ac:dyDescent="0.25">
      <c r="B28" s="29" t="s">
        <v>38</v>
      </c>
      <c r="C28" s="45">
        <v>0</v>
      </c>
      <c r="D28" s="45">
        <v>6567901</v>
      </c>
      <c r="E28" s="61">
        <v>5552679</v>
      </c>
      <c r="F28" s="61">
        <v>509400.01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6567901</v>
      </c>
    </row>
    <row r="29" spans="2:12" ht="20.100000000000001" customHeight="1" x14ac:dyDescent="0.25">
      <c r="B29" s="29" t="s">
        <v>39</v>
      </c>
      <c r="C29" s="45">
        <v>0</v>
      </c>
      <c r="D29" s="45">
        <v>5228251</v>
      </c>
      <c r="E29" s="61">
        <v>4179088</v>
      </c>
      <c r="F29" s="61">
        <v>622379.92999999993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5228251</v>
      </c>
    </row>
    <row r="30" spans="2:12" ht="20.100000000000001" customHeight="1" x14ac:dyDescent="0.25">
      <c r="B30" s="29" t="s">
        <v>40</v>
      </c>
      <c r="C30" s="45">
        <v>0</v>
      </c>
      <c r="D30" s="45">
        <v>3612929</v>
      </c>
      <c r="E30" s="61">
        <v>3612929</v>
      </c>
      <c r="F30" s="61">
        <v>1031660.02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3612929</v>
      </c>
    </row>
    <row r="31" spans="2:12" ht="20.100000000000001" customHeight="1" x14ac:dyDescent="0.25">
      <c r="B31" s="29" t="s">
        <v>41</v>
      </c>
      <c r="C31" s="45">
        <v>0</v>
      </c>
      <c r="D31" s="45">
        <v>14337002</v>
      </c>
      <c r="E31" s="61">
        <v>11271376</v>
      </c>
      <c r="F31" s="61">
        <v>1919848.13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14337002</v>
      </c>
    </row>
    <row r="32" spans="2:12" ht="20.100000000000001" customHeight="1" x14ac:dyDescent="0.25">
      <c r="B32" s="29" t="s">
        <v>42</v>
      </c>
      <c r="C32" s="45">
        <v>0</v>
      </c>
      <c r="D32" s="45">
        <v>5347936</v>
      </c>
      <c r="E32" s="61">
        <v>3680060</v>
      </c>
      <c r="F32" s="61">
        <v>511273.93000000005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5347936</v>
      </c>
    </row>
    <row r="33" spans="2:12" ht="20.100000000000001" customHeight="1" x14ac:dyDescent="0.25">
      <c r="B33" s="29" t="s">
        <v>43</v>
      </c>
      <c r="C33" s="45">
        <v>0</v>
      </c>
      <c r="D33" s="45">
        <v>2690619</v>
      </c>
      <c r="E33" s="61">
        <v>2690619</v>
      </c>
      <c r="F33" s="61">
        <v>477314.67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2690619</v>
      </c>
    </row>
    <row r="34" spans="2:12" ht="20.100000000000001" customHeight="1" x14ac:dyDescent="0.25">
      <c r="B34" s="29" t="s">
        <v>44</v>
      </c>
      <c r="C34" s="45">
        <v>0</v>
      </c>
      <c r="D34" s="45">
        <v>11540903</v>
      </c>
      <c r="E34" s="61">
        <v>11540903</v>
      </c>
      <c r="F34" s="61">
        <v>1155748.6099999996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11540903</v>
      </c>
    </row>
    <row r="35" spans="2:12" ht="20.100000000000001" customHeight="1" x14ac:dyDescent="0.25">
      <c r="B35" s="29" t="s">
        <v>45</v>
      </c>
      <c r="C35" s="45">
        <v>0</v>
      </c>
      <c r="D35" s="45">
        <v>5304523</v>
      </c>
      <c r="E35" s="61">
        <v>5304523</v>
      </c>
      <c r="F35" s="61">
        <v>125356.39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5304523</v>
      </c>
    </row>
    <row r="36" spans="2:12" ht="20.100000000000001" customHeight="1" x14ac:dyDescent="0.25">
      <c r="B36" s="29" t="s">
        <v>58</v>
      </c>
      <c r="C36" s="45">
        <v>0</v>
      </c>
      <c r="D36" s="45">
        <v>0</v>
      </c>
      <c r="E36" s="61">
        <v>0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9" t="s">
        <v>47</v>
      </c>
      <c r="C37" s="45">
        <v>0</v>
      </c>
      <c r="D37" s="45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ref="J37:J39" si="3">IF(ISERROR(+G37/E37)=TRUE,0,++G37/E37)</f>
        <v>0</v>
      </c>
      <c r="K37" s="27">
        <f t="shared" ref="K37:K39" si="4">IF(ISERROR(+H37/E37)=TRUE,0,++H37/E37)</f>
        <v>0</v>
      </c>
      <c r="L37" s="28">
        <f t="shared" ref="L37:L39" si="5">+D37-G37</f>
        <v>0</v>
      </c>
    </row>
    <row r="38" spans="2:12" ht="20.100000000000001" customHeight="1" x14ac:dyDescent="0.25">
      <c r="B38" s="29" t="s">
        <v>48</v>
      </c>
      <c r="C38" s="45">
        <v>0</v>
      </c>
      <c r="D38" s="45">
        <v>37972074</v>
      </c>
      <c r="E38" s="61">
        <v>20651282</v>
      </c>
      <c r="F38" s="61">
        <v>5498629.709999999</v>
      </c>
      <c r="G38" s="42">
        <v>0</v>
      </c>
      <c r="H38" s="26"/>
      <c r="I38" s="27"/>
      <c r="J38" s="27">
        <f t="shared" si="3"/>
        <v>0</v>
      </c>
      <c r="K38" s="27">
        <f t="shared" si="4"/>
        <v>0</v>
      </c>
      <c r="L38" s="28">
        <f t="shared" si="5"/>
        <v>37972074</v>
      </c>
    </row>
    <row r="39" spans="2:12" ht="20.100000000000001" customHeight="1" x14ac:dyDescent="0.25">
      <c r="B39" s="29" t="s">
        <v>49</v>
      </c>
      <c r="C39" s="45">
        <v>0</v>
      </c>
      <c r="D39" s="45">
        <v>3589666</v>
      </c>
      <c r="E39" s="61">
        <v>2563922</v>
      </c>
      <c r="F39" s="61">
        <v>434468.18000000005</v>
      </c>
      <c r="G39" s="42">
        <v>0</v>
      </c>
      <c r="H39" s="26"/>
      <c r="I39" s="27"/>
      <c r="J39" s="27">
        <f t="shared" si="3"/>
        <v>0</v>
      </c>
      <c r="K39" s="27">
        <f t="shared" si="4"/>
        <v>0</v>
      </c>
      <c r="L39" s="28">
        <f t="shared" si="5"/>
        <v>3589666</v>
      </c>
    </row>
    <row r="40" spans="2:12" ht="20.100000000000001" customHeight="1" x14ac:dyDescent="0.25">
      <c r="B40" s="29" t="s">
        <v>50</v>
      </c>
      <c r="C40" s="45">
        <v>0</v>
      </c>
      <c r="D40" s="45">
        <v>18450736</v>
      </c>
      <c r="E40" s="61">
        <v>15144146</v>
      </c>
      <c r="F40" s="61">
        <v>2462637.3299999996</v>
      </c>
      <c r="G40" s="42">
        <v>0</v>
      </c>
      <c r="H40" s="26"/>
      <c r="I40" s="27"/>
      <c r="J40" s="27">
        <f t="shared" si="0"/>
        <v>0</v>
      </c>
      <c r="K40" s="27">
        <f t="shared" si="1"/>
        <v>0</v>
      </c>
      <c r="L40" s="28">
        <f t="shared" si="2"/>
        <v>18450736</v>
      </c>
    </row>
    <row r="41" spans="2:12" ht="20.100000000000001" customHeight="1" x14ac:dyDescent="0.25">
      <c r="B41" s="29" t="s">
        <v>51</v>
      </c>
      <c r="C41" s="45">
        <v>0</v>
      </c>
      <c r="D41" s="45">
        <v>23349177</v>
      </c>
      <c r="E41" s="61">
        <v>14349177</v>
      </c>
      <c r="F41" s="61">
        <v>1432752.4</v>
      </c>
      <c r="G41" s="42">
        <v>0</v>
      </c>
      <c r="H41" s="26"/>
      <c r="I41" s="27"/>
      <c r="J41" s="27">
        <f t="shared" si="0"/>
        <v>0</v>
      </c>
      <c r="K41" s="27">
        <f t="shared" si="1"/>
        <v>0</v>
      </c>
      <c r="L41" s="28">
        <f t="shared" si="2"/>
        <v>23349177</v>
      </c>
    </row>
    <row r="42" spans="2:12" ht="20.100000000000001" customHeight="1" x14ac:dyDescent="0.25">
      <c r="B42" s="29" t="s">
        <v>52</v>
      </c>
      <c r="C42" s="45">
        <v>0</v>
      </c>
      <c r="D42" s="45">
        <v>22800512</v>
      </c>
      <c r="E42" s="61">
        <v>12617203</v>
      </c>
      <c r="F42" s="61">
        <v>1209391.76</v>
      </c>
      <c r="G42" s="42">
        <v>0</v>
      </c>
      <c r="H42" s="26"/>
      <c r="I42" s="27"/>
      <c r="J42" s="27">
        <f t="shared" si="0"/>
        <v>0</v>
      </c>
      <c r="K42" s="27">
        <f t="shared" si="1"/>
        <v>0</v>
      </c>
      <c r="L42" s="28">
        <f t="shared" si="2"/>
        <v>22800512</v>
      </c>
    </row>
    <row r="43" spans="2:12" ht="20.100000000000001" customHeight="1" x14ac:dyDescent="0.25">
      <c r="B43" s="29" t="s">
        <v>53</v>
      </c>
      <c r="C43" s="45">
        <v>0</v>
      </c>
      <c r="D43" s="45">
        <v>18653493</v>
      </c>
      <c r="E43" s="61">
        <v>8341995</v>
      </c>
      <c r="F43" s="61">
        <v>1647069.49</v>
      </c>
      <c r="G43" s="42">
        <v>0</v>
      </c>
      <c r="H43" s="26"/>
      <c r="I43" s="27"/>
      <c r="J43" s="27">
        <f t="shared" si="0"/>
        <v>0</v>
      </c>
      <c r="K43" s="27">
        <f t="shared" si="1"/>
        <v>0</v>
      </c>
      <c r="L43" s="28">
        <f t="shared" si="2"/>
        <v>18653493</v>
      </c>
    </row>
    <row r="44" spans="2:12" ht="20.100000000000001" customHeight="1" x14ac:dyDescent="0.25">
      <c r="B44" s="29" t="s">
        <v>54</v>
      </c>
      <c r="C44" s="45">
        <v>0</v>
      </c>
      <c r="D44" s="45">
        <v>12451821</v>
      </c>
      <c r="E44" s="61">
        <v>9601821</v>
      </c>
      <c r="F44" s="61">
        <v>1315545.8500000001</v>
      </c>
      <c r="G44" s="42">
        <v>0</v>
      </c>
      <c r="H44" s="26"/>
      <c r="I44" s="27"/>
      <c r="J44" s="27">
        <f t="shared" si="0"/>
        <v>0</v>
      </c>
      <c r="K44" s="27">
        <f t="shared" si="1"/>
        <v>0</v>
      </c>
      <c r="L44" s="28">
        <f t="shared" si="2"/>
        <v>12451821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 t="shared" ref="D45:G45" si="6">SUM(D13:D44)</f>
        <v>440570802</v>
      </c>
      <c r="E45" s="65">
        <f t="shared" si="6"/>
        <v>325884336</v>
      </c>
      <c r="F45" s="65">
        <f t="shared" si="6"/>
        <v>83939290.859999999</v>
      </c>
      <c r="G45" s="65">
        <f t="shared" si="6"/>
        <v>0</v>
      </c>
      <c r="H45" s="53">
        <f t="shared" ref="H45" si="7">SUM(H13:H44)</f>
        <v>0</v>
      </c>
      <c r="I45" s="54">
        <f>IF(ISERROR(+#REF!/E45)=TRUE,0,++#REF!/E45)</f>
        <v>0</v>
      </c>
      <c r="J45" s="54">
        <f>IF(ISERROR(+G45/E45)=TRUE,0,++G45/E45)</f>
        <v>0</v>
      </c>
      <c r="K45" s="54">
        <f>IF(ISERROR(+H45/E45)=TRUE,0,++H45/E45)</f>
        <v>0</v>
      </c>
      <c r="L45" s="55">
        <f>SUM(L13:L44)</f>
        <v>440570802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ENERO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440.57080200000001</v>
      </c>
      <c r="E52" s="40">
        <f>+E45/$C$50</f>
        <v>325.88433600000002</v>
      </c>
      <c r="F52" s="40">
        <f>+F45/$C$50</f>
        <v>83.93929086</v>
      </c>
      <c r="G52" s="40">
        <f>+G45/$C$50</f>
        <v>0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63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51</v>
      </c>
      <c r="C13" s="18">
        <v>0</v>
      </c>
      <c r="D13" s="18">
        <v>0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16" t="s">
        <v>52</v>
      </c>
      <c r="C14" s="19">
        <v>0</v>
      </c>
      <c r="D14" s="19">
        <v>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0</v>
      </c>
    </row>
    <row r="15" spans="1:13" ht="20.100000000000001" customHeight="1" x14ac:dyDescent="0.25">
      <c r="B15" s="16" t="s">
        <v>53</v>
      </c>
      <c r="C15" s="19">
        <v>0</v>
      </c>
      <c r="D15" s="19">
        <v>0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0</v>
      </c>
    </row>
    <row r="16" spans="1:13" ht="20.100000000000001" customHeight="1" x14ac:dyDescent="0.25">
      <c r="B16" s="68" t="s">
        <v>54</v>
      </c>
      <c r="C16" s="69">
        <v>0</v>
      </c>
      <c r="D16" s="69">
        <v>0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0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0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0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ENERO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0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Usuario</cp:lastModifiedBy>
  <cp:lastPrinted>2014-05-15T17:44:28Z</cp:lastPrinted>
  <dcterms:created xsi:type="dcterms:W3CDTF">2011-03-09T14:32:28Z</dcterms:created>
  <dcterms:modified xsi:type="dcterms:W3CDTF">2020-05-12T03:50:21Z</dcterms:modified>
</cp:coreProperties>
</file>