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Febrero - 2020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state="hidden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62913"/>
</workbook>
</file>

<file path=xl/calcChain.xml><?xml version="1.0" encoding="utf-8"?>
<calcChain xmlns="http://schemas.openxmlformats.org/spreadsheetml/2006/main">
  <c r="E45" i="1" l="1"/>
  <c r="C45" i="6" l="1"/>
  <c r="D45" i="6"/>
  <c r="J37" i="6" l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<sst xmlns="http://schemas.openxmlformats.org/spreadsheetml/2006/main" count="233" uniqueCount="66">
  <si>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</si>
  <si>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</si>
  <si>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</si>
  <si>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</si>
  <si>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</si>
  <si>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</si>
  <si>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</si>
  <si>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</si>
  <si>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</si>
  <si>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</si>
  <si>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</si>
  <si>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</si>
  <si>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</si>
  <si>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</si>
  <si>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</si>
  <si>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</si>
  <si>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</si>
  <si>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</si>
  <si>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</si>
  <si>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</si>
  <si>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</si>
  <si>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</si>
  <si>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</si>
  <si>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</si>
  <si>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</si>
  <si>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</si>
  <si>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</si>
  <si>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</si>
  <si>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</si>
  <si>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</si>
  <si>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</si>
  <si>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</si>
  <si>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</si>
  <si>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</si>
  <si>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</si>
  <si>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</si>
  <si>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</si>
  <si>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</si>
  <si>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</si>
  <si>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</si>
  <si>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</si>
  <si>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</si>
  <si>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</si>
  <si>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</si>
  <si>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</si>
  <si>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</si>
  <si>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</si>
  <si>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</si>
  <si>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</si>
  <si>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</si>
  <si>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</si>
  <si>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</si>
  <si>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</si>
  <si>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</si>
  <si>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</si>
  <si>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</si>
  <si>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</si>
  <si>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</si>
  <si>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</si>
  <si>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</si>
  <si>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DEVENGADO
AL MES DE ENERO
(4)</t>
  </si>
  <si>
    <t>Fuente: SIAF, Consulta Amigable y Base de Datos al 31 de Enero del 2020</t>
  </si>
  <si>
    <t>EJECUCION PRESUPUESTAL MENSUALIZADA DE GASTOS 
AL MES DE ENERO - 2020</t>
  </si>
  <si>
    <t>EJECUCION PRESUPUESTAL MENSUALIZADA DE GASTOS 
AL MES DE FEBRERO 2020</t>
  </si>
  <si>
    <t>DEVENGADO
AL MES DE FEBRERO
(4)</t>
  </si>
  <si>
    <t>Fuente: SIAF, Consulta Amigable y Base de Datos al 29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</si>
</sst>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  <numFmt numFmtId="169" formatCode="_-* #,##0_-;\-* #,##0_-;_-* &quot;-&quot;??_-;_-@_-"/>
    <numFmt numFmtId="177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177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169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6484.1028999999999</c:v>
                </c:pt>
                <c:pt idx="2" formatCode="#,##0">
                  <c:v>5141.8440419999997</c:v>
                </c:pt>
                <c:pt idx="3">
                  <c:v>3427.01501035</c:v>
                </c:pt>
                <c:pt idx="4">
                  <c:v>714.11549007000008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258.72065600000002</c:v>
                </c:pt>
                <c:pt idx="3">
                  <c:v>64.011971239999994</c:v>
                </c:pt>
                <c:pt idx="4">
                  <c:v>18.242280110000006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FEBRE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153.071449</c:v>
                </c:pt>
                <c:pt idx="1">
                  <c:v>193.25474600000001</c:v>
                </c:pt>
                <c:pt idx="2">
                  <c:v>153.071449</c:v>
                </c:pt>
                <c:pt idx="3">
                  <c:v>5.0645386999999999</c:v>
                </c:pt>
                <c:pt idx="4">
                  <c:v>0.36451534999999996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FEBRE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440.57080200000001</c:v>
                </c:pt>
                <c:pt idx="2">
                  <c:v>361.84814499999999</c:v>
                </c:pt>
                <c:pt idx="3">
                  <c:v>83.93929086</c:v>
                </c:pt>
                <c:pt idx="4">
                  <c:v>3.5384272800000005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ENERO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2562700188</v>
      </c>
      <c r="D13" s="8">
        <v>2154194528</v>
      </c>
      <c r="E13" s="56">
        <v>1204704726</v>
      </c>
      <c r="F13" s="56">
        <v>976190925.85000014</v>
      </c>
      <c r="G13" s="8">
        <v>180315181.61999989</v>
      </c>
      <c r="H13" s="8"/>
      <c r="I13" s="12">
        <f>IF(ISERROR(+#REF!/E13)=TRUE,0,++#REF!/E13)</f>
        <v>0</v>
      </c>
      <c r="J13" s="12">
        <f>IF(ISERROR(+G13/E13)=TRUE,0,++G13/E13)</f>
        <v>0.14967583153649874</v>
      </c>
      <c r="K13" s="12">
        <f>IF(ISERROR(+H13/E13)=TRUE,0,++H13/E13)</f>
        <v>0</v>
      </c>
      <c r="L13" s="14">
        <f>+D13-G13</f>
        <v>1973879346.3800001</v>
      </c>
    </row>
    <row r="14" spans="1:13" ht="20.100000000000001" customHeight="1" x14ac:dyDescent="0.25">
      <c r="B14" s="25" t="s">
        <v>24</v>
      </c>
      <c r="C14" s="26">
        <v>35768509</v>
      </c>
      <c r="D14" s="26">
        <v>43004271</v>
      </c>
      <c r="E14" s="57">
        <v>40446501</v>
      </c>
      <c r="F14" s="57">
        <v>34723818.450000003</v>
      </c>
      <c r="G14" s="26">
        <v>6096720.2599999979</v>
      </c>
      <c r="H14" s="26"/>
      <c r="I14" s="27"/>
      <c r="J14" s="27">
        <f t="shared" ref="J14:J44" si="0">IF(ISERROR(+G14/E14)=TRUE,0,++G14/E14)</f>
        <v>0.15073541862125472</v>
      </c>
      <c r="K14" s="27">
        <f t="shared" ref="K14:K44" si="1">IF(ISERROR(+H14/E14)=TRUE,0,++H14/E14)</f>
        <v>0</v>
      </c>
      <c r="L14" s="28">
        <f t="shared" ref="L14:L44" si="2">+D14-G14</f>
        <v>36907550.740000002</v>
      </c>
    </row>
    <row r="15" spans="1:13" ht="20.100000000000001" customHeight="1" x14ac:dyDescent="0.25">
      <c r="B15" s="25" t="s">
        <v>25</v>
      </c>
      <c r="C15" s="26">
        <v>46654618</v>
      </c>
      <c r="D15" s="26">
        <v>50567781</v>
      </c>
      <c r="E15" s="57">
        <v>48423181</v>
      </c>
      <c r="F15" s="57">
        <v>38358879.660000004</v>
      </c>
      <c r="G15" s="26">
        <v>8152991.0600000005</v>
      </c>
      <c r="H15" s="26"/>
      <c r="I15" s="27"/>
      <c r="J15" s="27">
        <f t="shared" si="0"/>
        <v>0.16836958852414097</v>
      </c>
      <c r="K15" s="27">
        <f t="shared" si="1"/>
        <v>0</v>
      </c>
      <c r="L15" s="28">
        <f t="shared" si="2"/>
        <v>42414789.939999998</v>
      </c>
    </row>
    <row r="16" spans="1:13" ht="20.100000000000001" customHeight="1" x14ac:dyDescent="0.25">
      <c r="B16" s="25" t="s">
        <v>26</v>
      </c>
      <c r="C16" s="26">
        <v>28905808</v>
      </c>
      <c r="D16" s="26">
        <v>29757277</v>
      </c>
      <c r="E16" s="57">
        <v>27915771</v>
      </c>
      <c r="F16" s="57">
        <v>24747002.450000003</v>
      </c>
      <c r="G16" s="26">
        <v>3936767.52</v>
      </c>
      <c r="H16" s="26"/>
      <c r="I16" s="27"/>
      <c r="J16" s="27">
        <f t="shared" si="0"/>
        <v>0.14102306255485475</v>
      </c>
      <c r="K16" s="27">
        <f t="shared" si="1"/>
        <v>0</v>
      </c>
      <c r="L16" s="28">
        <f t="shared" si="2"/>
        <v>25820509.48</v>
      </c>
    </row>
    <row r="17" spans="2:12" ht="20.100000000000001" customHeight="1" x14ac:dyDescent="0.25">
      <c r="B17" s="25" t="s">
        <v>27</v>
      </c>
      <c r="C17" s="26">
        <v>35355825</v>
      </c>
      <c r="D17" s="26">
        <v>38300540</v>
      </c>
      <c r="E17" s="57">
        <v>37337373</v>
      </c>
      <c r="F17" s="57">
        <v>31222259.990000002</v>
      </c>
      <c r="G17" s="26">
        <v>5173600.68</v>
      </c>
      <c r="H17" s="26"/>
      <c r="I17" s="27"/>
      <c r="J17" s="27">
        <f t="shared" si="0"/>
        <v>0.13856359631943038</v>
      </c>
      <c r="K17" s="27">
        <f t="shared" si="1"/>
        <v>0</v>
      </c>
      <c r="L17" s="28">
        <f t="shared" si="2"/>
        <v>33126939.32</v>
      </c>
    </row>
    <row r="18" spans="2:12" ht="20.100000000000001" customHeight="1" x14ac:dyDescent="0.25">
      <c r="B18" s="25" t="s">
        <v>28</v>
      </c>
      <c r="C18" s="26">
        <v>163694470</v>
      </c>
      <c r="D18" s="26">
        <v>172647475</v>
      </c>
      <c r="E18" s="57">
        <v>167625877</v>
      </c>
      <c r="F18" s="57">
        <v>158725617.83000001</v>
      </c>
      <c r="G18" s="26">
        <v>30759497.020000011</v>
      </c>
      <c r="H18" s="26"/>
      <c r="I18" s="27"/>
      <c r="J18" s="27">
        <f t="shared" si="0"/>
        <v>0.18350088644129814</v>
      </c>
      <c r="K18" s="27">
        <f t="shared" si="1"/>
        <v>0</v>
      </c>
      <c r="L18" s="28">
        <f t="shared" si="2"/>
        <v>141887977.97999999</v>
      </c>
    </row>
    <row r="19" spans="2:12" ht="20.100000000000001" customHeight="1" x14ac:dyDescent="0.25">
      <c r="B19" s="25" t="s">
        <v>29</v>
      </c>
      <c r="C19" s="26">
        <v>116245008</v>
      </c>
      <c r="D19" s="26">
        <v>119377261</v>
      </c>
      <c r="E19" s="57">
        <v>117102769</v>
      </c>
      <c r="F19" s="57">
        <v>107112488.56000002</v>
      </c>
      <c r="G19" s="26">
        <v>20472272.559999995</v>
      </c>
      <c r="H19" s="26"/>
      <c r="I19" s="27"/>
      <c r="J19" s="27">
        <f t="shared" si="0"/>
        <v>0.17482312958799459</v>
      </c>
      <c r="K19" s="27">
        <f t="shared" si="1"/>
        <v>0</v>
      </c>
      <c r="L19" s="28">
        <f t="shared" si="2"/>
        <v>98904988.439999998</v>
      </c>
    </row>
    <row r="20" spans="2:12" ht="20.100000000000001" customHeight="1" x14ac:dyDescent="0.25">
      <c r="B20" s="25" t="s">
        <v>30</v>
      </c>
      <c r="C20" s="26">
        <v>142205553</v>
      </c>
      <c r="D20" s="26">
        <v>144482958</v>
      </c>
      <c r="E20" s="57">
        <v>143405468</v>
      </c>
      <c r="F20" s="57">
        <v>127721874.11999999</v>
      </c>
      <c r="G20" s="26">
        <v>23143238.370000016</v>
      </c>
      <c r="H20" s="26"/>
      <c r="I20" s="27"/>
      <c r="J20" s="27">
        <f t="shared" si="0"/>
        <v>0.16138323519156197</v>
      </c>
      <c r="K20" s="27">
        <f t="shared" si="1"/>
        <v>0</v>
      </c>
      <c r="L20" s="28">
        <f t="shared" si="2"/>
        <v>121339719.62999998</v>
      </c>
    </row>
    <row r="21" spans="2:12" ht="20.100000000000001" customHeight="1" x14ac:dyDescent="0.25">
      <c r="B21" s="25" t="s">
        <v>31</v>
      </c>
      <c r="C21" s="26">
        <v>37542918</v>
      </c>
      <c r="D21" s="26">
        <v>38305680</v>
      </c>
      <c r="E21" s="57">
        <v>36278536</v>
      </c>
      <c r="F21" s="57">
        <v>31760386.41</v>
      </c>
      <c r="G21" s="26">
        <v>5389234.7599999998</v>
      </c>
      <c r="H21" s="26"/>
      <c r="I21" s="27"/>
      <c r="J21" s="27">
        <f t="shared" si="0"/>
        <v>0.14855160527977204</v>
      </c>
      <c r="K21" s="27">
        <f t="shared" si="1"/>
        <v>0</v>
      </c>
      <c r="L21" s="28">
        <f t="shared" si="2"/>
        <v>32916445.240000002</v>
      </c>
    </row>
    <row r="22" spans="2:12" ht="20.100000000000001" customHeight="1" x14ac:dyDescent="0.25">
      <c r="B22" s="25" t="s">
        <v>32</v>
      </c>
      <c r="C22" s="26">
        <v>78838296</v>
      </c>
      <c r="D22" s="26">
        <v>81731013</v>
      </c>
      <c r="E22" s="57">
        <v>84233269</v>
      </c>
      <c r="F22" s="57">
        <v>19869562.510000009</v>
      </c>
      <c r="G22" s="26">
        <v>12559115.020000005</v>
      </c>
      <c r="H22" s="26"/>
      <c r="I22" s="27"/>
      <c r="J22" s="27">
        <f t="shared" si="0"/>
        <v>0.14909922372833476</v>
      </c>
      <c r="K22" s="27">
        <f t="shared" si="1"/>
        <v>0</v>
      </c>
      <c r="L22" s="28">
        <f t="shared" si="2"/>
        <v>69171897.979999989</v>
      </c>
    </row>
    <row r="23" spans="2:12" ht="20.100000000000001" customHeight="1" x14ac:dyDescent="0.25">
      <c r="B23" s="25" t="s">
        <v>33</v>
      </c>
      <c r="C23" s="26">
        <v>133845388</v>
      </c>
      <c r="D23" s="26">
        <v>141364658</v>
      </c>
      <c r="E23" s="57">
        <v>146946566</v>
      </c>
      <c r="F23" s="57">
        <v>129370020.63</v>
      </c>
      <c r="G23" s="26">
        <v>26478559.839999996</v>
      </c>
      <c r="H23" s="26"/>
      <c r="I23" s="27"/>
      <c r="J23" s="27">
        <f t="shared" si="0"/>
        <v>0.1801917565055586</v>
      </c>
      <c r="K23" s="27">
        <f t="shared" si="1"/>
        <v>0</v>
      </c>
      <c r="L23" s="28">
        <f t="shared" si="2"/>
        <v>114886098.16</v>
      </c>
    </row>
    <row r="24" spans="2:12" ht="20.100000000000001" customHeight="1" x14ac:dyDescent="0.25">
      <c r="B24" s="25" t="s">
        <v>34</v>
      </c>
      <c r="C24" s="26">
        <v>116770913</v>
      </c>
      <c r="D24" s="26">
        <v>131317082</v>
      </c>
      <c r="E24" s="57">
        <v>116820913</v>
      </c>
      <c r="F24" s="57">
        <v>104798763.89</v>
      </c>
      <c r="G24" s="26">
        <v>20934587.110000007</v>
      </c>
      <c r="H24" s="26"/>
      <c r="I24" s="27"/>
      <c r="J24" s="27">
        <f t="shared" si="0"/>
        <v>0.17920239255449072</v>
      </c>
      <c r="K24" s="27">
        <f t="shared" si="1"/>
        <v>0</v>
      </c>
      <c r="L24" s="28">
        <f t="shared" si="2"/>
        <v>110382494.88999999</v>
      </c>
    </row>
    <row r="25" spans="2:12" ht="20.100000000000001" customHeight="1" x14ac:dyDescent="0.25">
      <c r="B25" s="25" t="s">
        <v>35</v>
      </c>
      <c r="C25" s="26">
        <v>186049082</v>
      </c>
      <c r="D25" s="26">
        <v>191380596</v>
      </c>
      <c r="E25" s="57">
        <v>191107476</v>
      </c>
      <c r="F25" s="57">
        <v>173132713.05000001</v>
      </c>
      <c r="G25" s="26">
        <v>30137338.650000006</v>
      </c>
      <c r="H25" s="26"/>
      <c r="I25" s="27"/>
      <c r="J25" s="27">
        <f t="shared" si="0"/>
        <v>0.15769837622678878</v>
      </c>
      <c r="K25" s="27">
        <f t="shared" si="1"/>
        <v>0</v>
      </c>
      <c r="L25" s="28">
        <f t="shared" si="2"/>
        <v>161243257.34999999</v>
      </c>
    </row>
    <row r="26" spans="2:12" ht="20.100000000000001" customHeight="1" x14ac:dyDescent="0.25">
      <c r="B26" s="25" t="s">
        <v>36</v>
      </c>
      <c r="C26" s="26">
        <v>174565520</v>
      </c>
      <c r="D26" s="26">
        <v>177668080</v>
      </c>
      <c r="E26" s="57">
        <v>173156008</v>
      </c>
      <c r="F26" s="57">
        <v>66305723.040000021</v>
      </c>
      <c r="G26" s="26">
        <v>24498324.789999984</v>
      </c>
      <c r="H26" s="26"/>
      <c r="I26" s="27"/>
      <c r="J26" s="27">
        <f t="shared" si="0"/>
        <v>0.14148122882343178</v>
      </c>
      <c r="K26" s="27">
        <f t="shared" si="1"/>
        <v>0</v>
      </c>
      <c r="L26" s="28">
        <f t="shared" si="2"/>
        <v>153169755.21000001</v>
      </c>
    </row>
    <row r="27" spans="2:12" ht="20.100000000000001" customHeight="1" x14ac:dyDescent="0.25">
      <c r="B27" s="25" t="s">
        <v>37</v>
      </c>
      <c r="C27" s="26">
        <v>80680292</v>
      </c>
      <c r="D27" s="26">
        <v>82913254</v>
      </c>
      <c r="E27" s="57">
        <v>83122275</v>
      </c>
      <c r="F27" s="57">
        <v>73242389.139999986</v>
      </c>
      <c r="G27" s="26">
        <v>15682767.509999996</v>
      </c>
      <c r="H27" s="26"/>
      <c r="I27" s="27"/>
      <c r="J27" s="27">
        <f t="shared" si="0"/>
        <v>0.188671057306841</v>
      </c>
      <c r="K27" s="27">
        <f t="shared" si="1"/>
        <v>0</v>
      </c>
      <c r="L27" s="28">
        <f t="shared" si="2"/>
        <v>67230486.49000001</v>
      </c>
    </row>
    <row r="28" spans="2:12" ht="20.100000000000001" customHeight="1" x14ac:dyDescent="0.25">
      <c r="B28" s="25" t="s">
        <v>38</v>
      </c>
      <c r="C28" s="26">
        <v>58169952</v>
      </c>
      <c r="D28" s="26">
        <v>60904613</v>
      </c>
      <c r="E28" s="57">
        <v>59790385</v>
      </c>
      <c r="F28" s="57">
        <v>45188397.610000014</v>
      </c>
      <c r="G28" s="26">
        <v>10099525.359999999</v>
      </c>
      <c r="H28" s="26"/>
      <c r="I28" s="27"/>
      <c r="J28" s="27">
        <f t="shared" si="0"/>
        <v>0.16891554319310703</v>
      </c>
      <c r="K28" s="27">
        <f t="shared" si="1"/>
        <v>0</v>
      </c>
      <c r="L28" s="28">
        <f t="shared" si="2"/>
        <v>50805087.640000001</v>
      </c>
    </row>
    <row r="29" spans="2:12" ht="20.100000000000001" customHeight="1" x14ac:dyDescent="0.25">
      <c r="B29" s="25" t="s">
        <v>39</v>
      </c>
      <c r="C29" s="26">
        <v>38485790</v>
      </c>
      <c r="D29" s="26">
        <v>38711459</v>
      </c>
      <c r="E29" s="57">
        <v>40778171</v>
      </c>
      <c r="F29" s="57">
        <v>35309450.059999995</v>
      </c>
      <c r="G29" s="26">
        <v>6358355.7199999979</v>
      </c>
      <c r="H29" s="26"/>
      <c r="I29" s="27"/>
      <c r="J29" s="27">
        <f t="shared" si="0"/>
        <v>0.15592547591210007</v>
      </c>
      <c r="K29" s="27">
        <f t="shared" si="1"/>
        <v>0</v>
      </c>
      <c r="L29" s="28">
        <f t="shared" si="2"/>
        <v>32353103.280000001</v>
      </c>
    </row>
    <row r="30" spans="2:12" ht="20.100000000000001" customHeight="1" x14ac:dyDescent="0.25">
      <c r="B30" s="25" t="s">
        <v>40</v>
      </c>
      <c r="C30" s="26">
        <v>52858093</v>
      </c>
      <c r="D30" s="26">
        <v>54685641</v>
      </c>
      <c r="E30" s="57">
        <v>51991569</v>
      </c>
      <c r="F30" s="57">
        <v>10501320.420000002</v>
      </c>
      <c r="G30" s="26">
        <v>8311503.3500000024</v>
      </c>
      <c r="H30" s="26"/>
      <c r="I30" s="27"/>
      <c r="J30" s="27">
        <f t="shared" si="0"/>
        <v>0.15986252213315591</v>
      </c>
      <c r="K30" s="27">
        <f t="shared" si="1"/>
        <v>0</v>
      </c>
      <c r="L30" s="28">
        <f t="shared" si="2"/>
        <v>46374137.649999999</v>
      </c>
    </row>
    <row r="31" spans="2:12" ht="20.100000000000001" customHeight="1" x14ac:dyDescent="0.25">
      <c r="B31" s="25" t="s">
        <v>41</v>
      </c>
      <c r="C31" s="26">
        <v>90349747</v>
      </c>
      <c r="D31" s="26">
        <v>94952400</v>
      </c>
      <c r="E31" s="57">
        <v>92637497</v>
      </c>
      <c r="F31" s="57">
        <v>83517116.800000042</v>
      </c>
      <c r="G31" s="26">
        <v>15360384.580000021</v>
      </c>
      <c r="H31" s="26"/>
      <c r="I31" s="27"/>
      <c r="J31" s="27">
        <f t="shared" si="0"/>
        <v>0.16581174014233158</v>
      </c>
      <c r="K31" s="27">
        <f t="shared" si="1"/>
        <v>0</v>
      </c>
      <c r="L31" s="28">
        <f t="shared" si="2"/>
        <v>79592015.419999987</v>
      </c>
    </row>
    <row r="32" spans="2:12" ht="20.100000000000001" customHeight="1" x14ac:dyDescent="0.25">
      <c r="B32" s="25" t="s">
        <v>42</v>
      </c>
      <c r="C32" s="26">
        <v>42929718</v>
      </c>
      <c r="D32" s="26">
        <v>44488049</v>
      </c>
      <c r="E32" s="57">
        <v>44471540</v>
      </c>
      <c r="F32" s="57">
        <v>36595496.149999999</v>
      </c>
      <c r="G32" s="26">
        <v>9229941.0399999991</v>
      </c>
      <c r="H32" s="26"/>
      <c r="I32" s="27"/>
      <c r="J32" s="27">
        <f t="shared" si="0"/>
        <v>0.20754714228470611</v>
      </c>
      <c r="K32" s="27">
        <f t="shared" si="1"/>
        <v>0</v>
      </c>
      <c r="L32" s="28">
        <f t="shared" si="2"/>
        <v>35258107.960000001</v>
      </c>
    </row>
    <row r="33" spans="2:12" ht="20.100000000000001" customHeight="1" x14ac:dyDescent="0.25">
      <c r="B33" s="25" t="s">
        <v>43</v>
      </c>
      <c r="C33" s="26">
        <v>25889937</v>
      </c>
      <c r="D33" s="26">
        <v>26203266</v>
      </c>
      <c r="E33" s="57">
        <v>27645016</v>
      </c>
      <c r="F33" s="57">
        <v>21424851.430000003</v>
      </c>
      <c r="G33" s="26">
        <v>4663687.6600000029</v>
      </c>
      <c r="H33" s="26"/>
      <c r="I33" s="27"/>
      <c r="J33" s="27">
        <f t="shared" si="0"/>
        <v>0.16869904000055572</v>
      </c>
      <c r="K33" s="27">
        <f t="shared" si="1"/>
        <v>0</v>
      </c>
      <c r="L33" s="28">
        <f t="shared" si="2"/>
        <v>21539578.339999996</v>
      </c>
    </row>
    <row r="34" spans="2:12" ht="20.100000000000001" customHeight="1" x14ac:dyDescent="0.25">
      <c r="B34" s="25" t="s">
        <v>44</v>
      </c>
      <c r="C34" s="26">
        <v>54398618</v>
      </c>
      <c r="D34" s="26">
        <v>51598977</v>
      </c>
      <c r="E34" s="57">
        <v>52633930</v>
      </c>
      <c r="F34" s="57">
        <v>9685784.1599999983</v>
      </c>
      <c r="G34" s="26">
        <v>7817612.040000001</v>
      </c>
      <c r="H34" s="26"/>
      <c r="I34" s="27"/>
      <c r="J34" s="27">
        <f t="shared" si="0"/>
        <v>0.14852799401450739</v>
      </c>
      <c r="K34" s="27">
        <f t="shared" si="1"/>
        <v>0</v>
      </c>
      <c r="L34" s="28">
        <f t="shared" si="2"/>
        <v>43781364.960000001</v>
      </c>
    </row>
    <row r="35" spans="2:12" ht="20.100000000000001" customHeight="1" x14ac:dyDescent="0.25">
      <c r="B35" s="25" t="s">
        <v>45</v>
      </c>
      <c r="C35" s="26">
        <v>55182720</v>
      </c>
      <c r="D35" s="26">
        <v>57126483</v>
      </c>
      <c r="E35" s="57">
        <v>56375389</v>
      </c>
      <c r="F35" s="57">
        <v>10862889.439999992</v>
      </c>
      <c r="G35" s="26">
        <v>9122693.0899999924</v>
      </c>
      <c r="H35" s="26"/>
      <c r="I35" s="27"/>
      <c r="J35" s="27">
        <f t="shared" si="0"/>
        <v>0.16182049032069637</v>
      </c>
      <c r="K35" s="27">
        <f t="shared" si="1"/>
        <v>0</v>
      </c>
      <c r="L35" s="28">
        <f t="shared" si="2"/>
        <v>48003789.910000011</v>
      </c>
    </row>
    <row r="36" spans="2:12" ht="20.100000000000001" customHeight="1" x14ac:dyDescent="0.25">
      <c r="B36" s="25" t="s">
        <v>46</v>
      </c>
      <c r="C36" s="26">
        <v>796453928</v>
      </c>
      <c r="D36" s="26">
        <v>796323928</v>
      </c>
      <c r="E36" s="57">
        <v>707470264</v>
      </c>
      <c r="F36" s="57">
        <v>116952868.25999987</v>
      </c>
      <c r="G36" s="26">
        <v>25510203.500000022</v>
      </c>
      <c r="H36" s="26"/>
      <c r="I36" s="27"/>
      <c r="J36" s="27">
        <f t="shared" si="0"/>
        <v>3.6058340255555987E-2</v>
      </c>
      <c r="K36" s="27">
        <f t="shared" si="1"/>
        <v>0</v>
      </c>
      <c r="L36" s="28">
        <f t="shared" si="2"/>
        <v>770813724.5</v>
      </c>
    </row>
    <row r="37" spans="2:12" ht="20.100000000000001" customHeight="1" x14ac:dyDescent="0.25">
      <c r="B37" s="25" t="s">
        <v>47</v>
      </c>
      <c r="C37" s="26">
        <v>516806951</v>
      </c>
      <c r="D37" s="26">
        <v>605345850</v>
      </c>
      <c r="E37" s="57">
        <v>381676782</v>
      </c>
      <c r="F37" s="57">
        <v>176059059.24999985</v>
      </c>
      <c r="G37" s="26">
        <v>43725491.670000017</v>
      </c>
      <c r="H37" s="26"/>
      <c r="I37" s="27"/>
      <c r="J37" s="27">
        <f t="shared" si="0"/>
        <v>0.11456157076381979</v>
      </c>
      <c r="K37" s="27">
        <f t="shared" si="1"/>
        <v>0</v>
      </c>
      <c r="L37" s="28">
        <f t="shared" si="2"/>
        <v>561620358.32999992</v>
      </c>
    </row>
    <row r="38" spans="2:12" ht="20.100000000000001" customHeight="1" x14ac:dyDescent="0.25">
      <c r="B38" s="25" t="s">
        <v>48</v>
      </c>
      <c r="C38" s="26">
        <v>111374149</v>
      </c>
      <c r="D38" s="26">
        <v>114247909</v>
      </c>
      <c r="E38" s="57">
        <v>104484289</v>
      </c>
      <c r="F38" s="57">
        <v>91150546.829999998</v>
      </c>
      <c r="G38" s="26">
        <v>20300131.049999997</v>
      </c>
      <c r="H38" s="26"/>
      <c r="I38" s="27"/>
      <c r="J38" s="27">
        <f t="shared" si="0"/>
        <v>0.19428883753039652</v>
      </c>
      <c r="K38" s="27">
        <f t="shared" si="1"/>
        <v>0</v>
      </c>
      <c r="L38" s="28">
        <f t="shared" si="2"/>
        <v>93947777.950000003</v>
      </c>
    </row>
    <row r="39" spans="2:12" ht="20.100000000000001" customHeight="1" x14ac:dyDescent="0.25">
      <c r="B39" s="25" t="s">
        <v>49</v>
      </c>
      <c r="C39" s="26">
        <v>22997693</v>
      </c>
      <c r="D39" s="26">
        <v>23288023</v>
      </c>
      <c r="E39" s="57">
        <v>22802198</v>
      </c>
      <c r="F39" s="57">
        <v>17880334.289999999</v>
      </c>
      <c r="G39" s="26">
        <v>2690971.7</v>
      </c>
      <c r="H39" s="26"/>
      <c r="I39" s="27"/>
      <c r="J39" s="27">
        <f t="shared" si="0"/>
        <v>0.11801369762686914</v>
      </c>
      <c r="K39" s="27">
        <f t="shared" si="1"/>
        <v>0</v>
      </c>
      <c r="L39" s="28">
        <f t="shared" si="2"/>
        <v>20597051.300000001</v>
      </c>
    </row>
    <row r="40" spans="2:12" ht="20.100000000000001" customHeight="1" x14ac:dyDescent="0.25">
      <c r="B40" s="25" t="s">
        <v>50</v>
      </c>
      <c r="C40" s="26">
        <v>71559743</v>
      </c>
      <c r="D40" s="26">
        <v>82447727</v>
      </c>
      <c r="E40" s="57">
        <v>79121681</v>
      </c>
      <c r="F40" s="57">
        <v>43983256.329999998</v>
      </c>
      <c r="G40" s="26">
        <v>9873972.0700000003</v>
      </c>
      <c r="H40" s="26"/>
      <c r="I40" s="27"/>
      <c r="J40" s="27">
        <f t="shared" si="0"/>
        <v>0.12479477110704966</v>
      </c>
      <c r="K40" s="27">
        <f t="shared" si="1"/>
        <v>0</v>
      </c>
      <c r="L40" s="28">
        <f t="shared" si="2"/>
        <v>72573754.930000007</v>
      </c>
    </row>
    <row r="41" spans="2:12" ht="20.100000000000001" customHeight="1" x14ac:dyDescent="0.25">
      <c r="B41" s="25" t="s">
        <v>51</v>
      </c>
      <c r="C41" s="26">
        <v>191294556</v>
      </c>
      <c r="D41" s="26">
        <v>197385218</v>
      </c>
      <c r="E41" s="57">
        <v>192790057</v>
      </c>
      <c r="F41" s="57">
        <v>165425226.01999998</v>
      </c>
      <c r="G41" s="26">
        <v>30093299.729999997</v>
      </c>
      <c r="H41" s="26"/>
      <c r="I41" s="27"/>
      <c r="J41" s="27">
        <f t="shared" si="0"/>
        <v>0.15609362950704453</v>
      </c>
      <c r="K41" s="27">
        <f t="shared" si="1"/>
        <v>0</v>
      </c>
      <c r="L41" s="28">
        <f t="shared" si="2"/>
        <v>167291918.27000001</v>
      </c>
    </row>
    <row r="42" spans="2:12" ht="20.100000000000001" customHeight="1" x14ac:dyDescent="0.25">
      <c r="B42" s="25" t="s">
        <v>52</v>
      </c>
      <c r="C42" s="26">
        <v>218824317</v>
      </c>
      <c r="D42" s="26">
        <v>232895834</v>
      </c>
      <c r="E42" s="57">
        <v>219893378</v>
      </c>
      <c r="F42" s="57">
        <v>193800111.26000005</v>
      </c>
      <c r="G42" s="26">
        <v>36523680.129999973</v>
      </c>
      <c r="H42" s="26"/>
      <c r="I42" s="27"/>
      <c r="J42" s="27">
        <f t="shared" si="0"/>
        <v>0.1660972261292924</v>
      </c>
      <c r="K42" s="27">
        <f t="shared" si="1"/>
        <v>0</v>
      </c>
      <c r="L42" s="28">
        <f t="shared" si="2"/>
        <v>196372153.87000003</v>
      </c>
    </row>
    <row r="43" spans="2:12" ht="20.100000000000001" customHeight="1" x14ac:dyDescent="0.25">
      <c r="B43" s="25" t="s">
        <v>53</v>
      </c>
      <c r="C43" s="26">
        <v>262878954</v>
      </c>
      <c r="D43" s="26">
        <v>270246760</v>
      </c>
      <c r="E43" s="57">
        <v>249973457</v>
      </c>
      <c r="F43" s="57">
        <v>218654156.08000001</v>
      </c>
      <c r="G43" s="26">
        <v>39738957.020000018</v>
      </c>
      <c r="H43" s="26"/>
      <c r="I43" s="27"/>
      <c r="J43" s="27">
        <f t="shared" si="0"/>
        <v>0.15897270653019779</v>
      </c>
      <c r="K43" s="27">
        <f t="shared" si="1"/>
        <v>0</v>
      </c>
      <c r="L43" s="28">
        <f t="shared" si="2"/>
        <v>230507802.97999999</v>
      </c>
    </row>
    <row r="44" spans="2:12" ht="20.100000000000001" customHeight="1" x14ac:dyDescent="0.25">
      <c r="B44" s="25" t="s">
        <v>54</v>
      </c>
      <c r="C44" s="26">
        <v>139909967</v>
      </c>
      <c r="D44" s="26">
        <v>136238309</v>
      </c>
      <c r="E44" s="57">
        <v>138681730</v>
      </c>
      <c r="F44" s="57">
        <v>52741720.38000001</v>
      </c>
      <c r="G44" s="26">
        <v>20964883.589999996</v>
      </c>
      <c r="H44" s="26"/>
      <c r="I44" s="27"/>
      <c r="J44" s="27">
        <f t="shared" si="0"/>
        <v>0.15117264249587883</v>
      </c>
      <c r="K44" s="27">
        <f t="shared" si="1"/>
        <v>0</v>
      </c>
      <c r="L44" s="28">
        <f t="shared" si="2"/>
        <v>115273425.41</v>
      </c>
    </row>
    <row r="45" spans="2:12" ht="23.25" customHeight="1" x14ac:dyDescent="0.25">
      <c r="B45" s="52" t="s">
        <v>4</v>
      </c>
      <c r="C45" s="53">
        <f t="shared" ref="C45:H45" si="3">SUM(C13:C44)</f>
        <v>6690187221</v>
      </c>
      <c r="D45" s="53">
        <f t="shared" si="3"/>
        <v>6484102900</v>
      </c>
      <c r="E45" s="53">
        <f>SUM(E13:E44)</f>
        <v>5141844042</v>
      </c>
      <c r="F45" s="53">
        <f t="shared" si="3"/>
        <v>3427015010.3499999</v>
      </c>
      <c r="G45" s="53">
        <f t="shared" si="3"/>
        <v>714115490.07000005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0.1388831485818916</v>
      </c>
      <c r="K45" s="54">
        <f>IF(ISERROR(+H45/E45)=TRUE,0,++H45/E45)</f>
        <v>0</v>
      </c>
      <c r="L45" s="55">
        <f>SUM(L13:L44)</f>
        <v>5769987409.9299994</v>
      </c>
    </row>
    <row r="46" spans="2:12" x14ac:dyDescent="0.2">
      <c r="B46" s="11" t="s">
        <v>65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FEBRE</v>
      </c>
      <c r="H51" s="32" t="s">
        <v>15</v>
      </c>
      <c r="I51" s="79"/>
      <c r="J51" s="79"/>
      <c r="K51" s="79"/>
      <c r="L51" s="31"/>
    </row>
    <row r="52" spans="2:12" s="22" customFormat="1" x14ac:dyDescent="0.25">
      <c r="B52" s="33" t="s">
        <v>56</v>
      </c>
      <c r="C52" s="67">
        <f>+C45/$C$50</f>
        <v>6690.1872210000001</v>
      </c>
      <c r="D52" s="67">
        <f>+D45/$C$50</f>
        <v>6484.1028999999999</v>
      </c>
      <c r="E52" s="33">
        <f>+E45/$C$50</f>
        <v>5141.8440419999997</v>
      </c>
      <c r="F52" s="67">
        <f>+F45/$C$50</f>
        <v>3427.01501035</v>
      </c>
      <c r="G52" s="67">
        <f>+G45/$C$50</f>
        <v>714.11549007000008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3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topLeftCell="A4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77">
        <v>56810571</v>
      </c>
      <c r="F13" s="56">
        <v>19063132.59</v>
      </c>
      <c r="G13" s="8">
        <v>3885640.36</v>
      </c>
      <c r="H13" s="8"/>
      <c r="I13" s="12">
        <f>IF(ISERROR(+#REF!/E13)=TRUE,0,++#REF!/E13)</f>
        <v>0</v>
      </c>
      <c r="J13" s="12">
        <f>IF(ISERROR(+G13/E13)=TRUE,0,++G13/E13)</f>
        <v>6.8396432065433735E-2</v>
      </c>
      <c r="K13" s="12">
        <f>IF(ISERROR(+H13/E13)=TRUE,0,++H13/E13)</f>
        <v>0</v>
      </c>
      <c r="L13" s="14">
        <f>+D13-G13</f>
        <v>75759058.640000001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1883590</v>
      </c>
      <c r="F14" s="59">
        <v>620826.46</v>
      </c>
      <c r="G14" s="9">
        <v>61156.32</v>
      </c>
      <c r="H14" s="9"/>
      <c r="I14" s="13">
        <f>IF(ISERROR(+#REF!/E14)=TRUE,0,++#REF!/E14)</f>
        <v>0</v>
      </c>
      <c r="J14" s="13">
        <f t="shared" ref="J14:J44" si="0">IF(ISERROR(+G14/E14)=TRUE,0,++G14/E14)</f>
        <v>3.2467957464203993E-2</v>
      </c>
      <c r="K14" s="13">
        <f t="shared" ref="K14:K44" si="1">IF(ISERROR(+H14/E14)=TRUE,0,++H14/E14)</f>
        <v>0</v>
      </c>
      <c r="L14" s="15">
        <f t="shared" ref="L14:L44" si="2">+D14-G14</f>
        <v>3643455.68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4391079</v>
      </c>
      <c r="F15" s="59">
        <v>741725.09000000008</v>
      </c>
      <c r="G15" s="9">
        <v>302038.92</v>
      </c>
      <c r="H15" s="9"/>
      <c r="I15" s="13"/>
      <c r="J15" s="13">
        <f t="shared" si="0"/>
        <v>6.8784670009353052E-2</v>
      </c>
      <c r="K15" s="13">
        <f t="shared" si="1"/>
        <v>0</v>
      </c>
      <c r="L15" s="15">
        <f t="shared" si="2"/>
        <v>5676368.0800000001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16215582</v>
      </c>
      <c r="F16" s="59">
        <v>5590617.0899999999</v>
      </c>
      <c r="G16" s="9">
        <v>1093595.4800000002</v>
      </c>
      <c r="H16" s="9"/>
      <c r="I16" s="13"/>
      <c r="J16" s="13">
        <f t="shared" si="0"/>
        <v>6.7441025551842684E-2</v>
      </c>
      <c r="K16" s="13">
        <f t="shared" si="1"/>
        <v>0</v>
      </c>
      <c r="L16" s="15">
        <f t="shared" si="2"/>
        <v>21662973.52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3138732</v>
      </c>
      <c r="F17" s="59">
        <v>277717.84999999998</v>
      </c>
      <c r="G17" s="9">
        <v>197688.93</v>
      </c>
      <c r="H17" s="9"/>
      <c r="I17" s="13"/>
      <c r="J17" s="13">
        <f t="shared" si="0"/>
        <v>6.2983692140647876E-2</v>
      </c>
      <c r="K17" s="13">
        <f t="shared" si="1"/>
        <v>0</v>
      </c>
      <c r="L17" s="15">
        <f t="shared" si="2"/>
        <v>3992358.07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12108449</v>
      </c>
      <c r="F18" s="59">
        <v>408771.08999999997</v>
      </c>
      <c r="G18" s="9">
        <v>98331.4</v>
      </c>
      <c r="H18" s="9"/>
      <c r="I18" s="13"/>
      <c r="J18" s="13">
        <f t="shared" si="0"/>
        <v>8.120891453562715E-3</v>
      </c>
      <c r="K18" s="13">
        <f t="shared" si="1"/>
        <v>0</v>
      </c>
      <c r="L18" s="15">
        <f t="shared" si="2"/>
        <v>17992201.600000001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6502243</v>
      </c>
      <c r="F19" s="59">
        <v>1050394.08</v>
      </c>
      <c r="G19" s="9">
        <v>89717.58</v>
      </c>
      <c r="H19" s="9"/>
      <c r="I19" s="13"/>
      <c r="J19" s="13">
        <f t="shared" si="0"/>
        <v>1.379794326357843E-2</v>
      </c>
      <c r="K19" s="13">
        <f t="shared" si="1"/>
        <v>0</v>
      </c>
      <c r="L19" s="15">
        <f t="shared" si="2"/>
        <v>9028292.4199999999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9799982</v>
      </c>
      <c r="F20" s="59">
        <v>802522.81</v>
      </c>
      <c r="G20" s="9">
        <v>421405.47000000003</v>
      </c>
      <c r="H20" s="9"/>
      <c r="I20" s="13"/>
      <c r="J20" s="13">
        <f t="shared" si="0"/>
        <v>4.3000637144027409E-2</v>
      </c>
      <c r="K20" s="13">
        <f t="shared" si="1"/>
        <v>0</v>
      </c>
      <c r="L20" s="15">
        <f t="shared" si="2"/>
        <v>12280802.529999999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4900539</v>
      </c>
      <c r="F21" s="59">
        <v>1281820.9099999999</v>
      </c>
      <c r="G21" s="9">
        <v>282310.62</v>
      </c>
      <c r="H21" s="9"/>
      <c r="I21" s="13"/>
      <c r="J21" s="13">
        <f t="shared" si="0"/>
        <v>5.760807535660873E-2</v>
      </c>
      <c r="K21" s="13">
        <f t="shared" si="1"/>
        <v>0</v>
      </c>
      <c r="L21" s="15">
        <f t="shared" si="2"/>
        <v>4618228.38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4329277</v>
      </c>
      <c r="F22" s="59">
        <v>262169.92000000004</v>
      </c>
      <c r="G22" s="9">
        <v>90164.93</v>
      </c>
      <c r="H22" s="9"/>
      <c r="I22" s="13"/>
      <c r="J22" s="13">
        <f t="shared" si="0"/>
        <v>2.0826787013166401E-2</v>
      </c>
      <c r="K22" s="13">
        <f t="shared" si="1"/>
        <v>0</v>
      </c>
      <c r="L22" s="15">
        <f t="shared" si="2"/>
        <v>5705875.0700000003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10062124</v>
      </c>
      <c r="F23" s="59">
        <v>3170462.94</v>
      </c>
      <c r="G23" s="9">
        <v>1165638.95</v>
      </c>
      <c r="H23" s="9"/>
      <c r="I23" s="13"/>
      <c r="J23" s="13">
        <f t="shared" si="0"/>
        <v>0.11584422434070579</v>
      </c>
      <c r="K23" s="13">
        <f t="shared" si="1"/>
        <v>0</v>
      </c>
      <c r="L23" s="15">
        <f t="shared" si="2"/>
        <v>15107220.050000001</v>
      </c>
    </row>
    <row r="24" spans="2:12" ht="20.100000000000001" customHeight="1" x14ac:dyDescent="0.25">
      <c r="B24" s="7" t="s">
        <v>34</v>
      </c>
      <c r="C24" s="9">
        <v>7560660</v>
      </c>
      <c r="D24" s="9">
        <v>9415534</v>
      </c>
      <c r="E24" s="58">
        <v>5000000</v>
      </c>
      <c r="F24" s="59">
        <v>390000</v>
      </c>
      <c r="G24" s="9">
        <v>68404.329999999987</v>
      </c>
      <c r="H24" s="9"/>
      <c r="I24" s="13"/>
      <c r="J24" s="13">
        <f t="shared" si="0"/>
        <v>1.3680865999999998E-2</v>
      </c>
      <c r="K24" s="13">
        <f t="shared" si="1"/>
        <v>0</v>
      </c>
      <c r="L24" s="15">
        <f t="shared" si="2"/>
        <v>9347129.6699999999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16796562</v>
      </c>
      <c r="F25" s="59">
        <v>7525867.71</v>
      </c>
      <c r="G25" s="9">
        <v>2271339.4500000002</v>
      </c>
      <c r="H25" s="9"/>
      <c r="I25" s="13"/>
      <c r="J25" s="13">
        <f t="shared" si="0"/>
        <v>0.13522644991278573</v>
      </c>
      <c r="K25" s="13">
        <f t="shared" si="1"/>
        <v>0</v>
      </c>
      <c r="L25" s="15">
        <f t="shared" si="2"/>
        <v>18724364.550000001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9999999</v>
      </c>
      <c r="F26" s="59">
        <v>1240560.0800000003</v>
      </c>
      <c r="G26" s="9">
        <v>228330.32</v>
      </c>
      <c r="H26" s="9"/>
      <c r="I26" s="13"/>
      <c r="J26" s="13">
        <f t="shared" si="0"/>
        <v>2.2833034283303428E-2</v>
      </c>
      <c r="K26" s="13">
        <f t="shared" si="1"/>
        <v>0</v>
      </c>
      <c r="L26" s="15">
        <f t="shared" si="2"/>
        <v>14686356.68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6154661</v>
      </c>
      <c r="F27" s="59">
        <v>1465206.67</v>
      </c>
      <c r="G27" s="9">
        <v>423683.56</v>
      </c>
      <c r="H27" s="9"/>
      <c r="I27" s="13"/>
      <c r="J27" s="13">
        <f t="shared" si="0"/>
        <v>6.8839463294566514E-2</v>
      </c>
      <c r="K27" s="13">
        <f t="shared" si="1"/>
        <v>0</v>
      </c>
      <c r="L27" s="15">
        <f t="shared" si="2"/>
        <v>9216938.4399999995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8579953</v>
      </c>
      <c r="F28" s="59">
        <v>4414631.4400000004</v>
      </c>
      <c r="G28" s="9">
        <v>1381516.14</v>
      </c>
      <c r="H28" s="9"/>
      <c r="I28" s="13"/>
      <c r="J28" s="13">
        <f t="shared" si="0"/>
        <v>0.16101674915934852</v>
      </c>
      <c r="K28" s="13">
        <f t="shared" si="1"/>
        <v>0</v>
      </c>
      <c r="L28" s="15">
        <f t="shared" si="2"/>
        <v>9343426.8599999994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1924185</v>
      </c>
      <c r="F29" s="59">
        <v>999604</v>
      </c>
      <c r="G29" s="9">
        <v>152639.04999999999</v>
      </c>
      <c r="H29" s="9"/>
      <c r="I29" s="13"/>
      <c r="J29" s="13">
        <f t="shared" si="0"/>
        <v>7.9326598014224203E-2</v>
      </c>
      <c r="K29" s="13">
        <f t="shared" si="1"/>
        <v>0</v>
      </c>
      <c r="L29" s="15">
        <f t="shared" si="2"/>
        <v>2107336.9500000002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4574544</v>
      </c>
      <c r="F30" s="59">
        <v>494040.73</v>
      </c>
      <c r="G30" s="9">
        <v>122881.81999999999</v>
      </c>
      <c r="H30" s="9"/>
      <c r="I30" s="13"/>
      <c r="J30" s="13">
        <f t="shared" si="0"/>
        <v>2.6862091609568078E-2</v>
      </c>
      <c r="K30" s="13">
        <f t="shared" si="1"/>
        <v>0</v>
      </c>
      <c r="L30" s="15">
        <f t="shared" si="2"/>
        <v>4451662.18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5599999</v>
      </c>
      <c r="F31" s="59">
        <v>559971.43000000005</v>
      </c>
      <c r="G31" s="9">
        <v>37360.319999999992</v>
      </c>
      <c r="H31" s="9"/>
      <c r="I31" s="13"/>
      <c r="J31" s="13">
        <f t="shared" si="0"/>
        <v>6.6714869056226601E-3</v>
      </c>
      <c r="K31" s="13">
        <f t="shared" si="1"/>
        <v>0</v>
      </c>
      <c r="L31" s="15">
        <f t="shared" si="2"/>
        <v>8306997.6799999997</v>
      </c>
    </row>
    <row r="32" spans="2:12" ht="20.100000000000001" customHeight="1" x14ac:dyDescent="0.25">
      <c r="B32" s="7" t="s">
        <v>42</v>
      </c>
      <c r="C32" s="9">
        <v>4000000</v>
      </c>
      <c r="D32" s="9">
        <v>5914440</v>
      </c>
      <c r="E32" s="58">
        <v>3205249</v>
      </c>
      <c r="F32" s="59">
        <v>571991</v>
      </c>
      <c r="G32" s="9">
        <v>188427</v>
      </c>
      <c r="H32" s="9"/>
      <c r="I32" s="13"/>
      <c r="J32" s="13">
        <f t="shared" si="0"/>
        <v>5.8787008435226093E-2</v>
      </c>
      <c r="K32" s="13">
        <f t="shared" si="1"/>
        <v>0</v>
      </c>
      <c r="L32" s="15">
        <f t="shared" si="2"/>
        <v>5726013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2799999</v>
      </c>
      <c r="F33" s="59">
        <v>498423.13999999996</v>
      </c>
      <c r="G33" s="9">
        <v>241369.91</v>
      </c>
      <c r="H33" s="9"/>
      <c r="I33" s="13"/>
      <c r="J33" s="13">
        <f t="shared" si="0"/>
        <v>8.62035700727036E-2</v>
      </c>
      <c r="K33" s="13">
        <f t="shared" si="1"/>
        <v>0</v>
      </c>
      <c r="L33" s="15">
        <f t="shared" si="2"/>
        <v>3352599.09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3788581</v>
      </c>
      <c r="F34" s="59">
        <v>311180.16999999993</v>
      </c>
      <c r="G34" s="9">
        <v>174107.4</v>
      </c>
      <c r="H34" s="9"/>
      <c r="I34" s="13"/>
      <c r="J34" s="13">
        <f t="shared" si="0"/>
        <v>4.5955834123646823E-2</v>
      </c>
      <c r="K34" s="13">
        <f t="shared" si="1"/>
        <v>0</v>
      </c>
      <c r="L34" s="15">
        <f t="shared" si="2"/>
        <v>3614473.6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3660589</v>
      </c>
      <c r="F35" s="59">
        <v>18679.16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5155230</v>
      </c>
    </row>
    <row r="36" spans="2:12" ht="20.100000000000001" customHeight="1" x14ac:dyDescent="0.25">
      <c r="B36" s="7" t="s">
        <v>46</v>
      </c>
      <c r="C36" s="9">
        <v>4000000</v>
      </c>
      <c r="D36" s="9">
        <v>6279159</v>
      </c>
      <c r="E36" s="58">
        <v>6279159</v>
      </c>
      <c r="F36" s="59">
        <v>2468913.2200000002</v>
      </c>
      <c r="G36" s="9">
        <v>1279694.1200000003</v>
      </c>
      <c r="H36" s="9"/>
      <c r="I36" s="13"/>
      <c r="J36" s="13">
        <f t="shared" si="0"/>
        <v>0.20380024140175465</v>
      </c>
      <c r="K36" s="13">
        <f t="shared" si="1"/>
        <v>0</v>
      </c>
      <c r="L36" s="15">
        <f t="shared" si="2"/>
        <v>4999464.88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1199999</v>
      </c>
      <c r="F37" s="59">
        <v>720530.99</v>
      </c>
      <c r="G37" s="9">
        <v>396213.99</v>
      </c>
      <c r="H37" s="9"/>
      <c r="I37" s="13"/>
      <c r="J37" s="13">
        <f t="shared" si="0"/>
        <v>0.33017860014883343</v>
      </c>
      <c r="K37" s="13">
        <f t="shared" si="1"/>
        <v>0</v>
      </c>
      <c r="L37" s="15">
        <f t="shared" si="2"/>
        <v>1103786.01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7792187</v>
      </c>
      <c r="F38" s="59">
        <v>2116846.17</v>
      </c>
      <c r="G38" s="9">
        <v>350368.44</v>
      </c>
      <c r="H38" s="9"/>
      <c r="I38" s="13"/>
      <c r="J38" s="13">
        <f t="shared" si="0"/>
        <v>4.4964069779126196E-2</v>
      </c>
      <c r="K38" s="13">
        <f t="shared" si="1"/>
        <v>0</v>
      </c>
      <c r="L38" s="15">
        <f t="shared" si="2"/>
        <v>12249116.560000001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873980</v>
      </c>
      <c r="F39" s="59">
        <v>6800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1250054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3199999</v>
      </c>
      <c r="F40" s="59">
        <v>170662.54</v>
      </c>
      <c r="G40" s="9">
        <v>26621.97</v>
      </c>
      <c r="H40" s="9"/>
      <c r="I40" s="13"/>
      <c r="J40" s="13">
        <f t="shared" si="0"/>
        <v>8.3193682248025713E-3</v>
      </c>
      <c r="K40" s="13">
        <f t="shared" si="1"/>
        <v>0</v>
      </c>
      <c r="L40" s="15">
        <f t="shared" si="2"/>
        <v>4785961.03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6605213</v>
      </c>
      <c r="F41" s="59">
        <v>955895.75</v>
      </c>
      <c r="G41" s="9">
        <v>725033.33</v>
      </c>
      <c r="H41" s="9"/>
      <c r="I41" s="13"/>
      <c r="J41" s="13">
        <f t="shared" si="0"/>
        <v>0.10976683567963667</v>
      </c>
      <c r="K41" s="13">
        <f t="shared" si="1"/>
        <v>0</v>
      </c>
      <c r="L41" s="15">
        <f t="shared" si="2"/>
        <v>10229128.67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6424282</v>
      </c>
      <c r="F42" s="59">
        <v>2100000</v>
      </c>
      <c r="G42" s="9">
        <v>172500</v>
      </c>
      <c r="H42" s="9"/>
      <c r="I42" s="13"/>
      <c r="J42" s="13">
        <f t="shared" si="0"/>
        <v>2.6851249680509042E-2</v>
      </c>
      <c r="K42" s="13">
        <f t="shared" si="1"/>
        <v>0</v>
      </c>
      <c r="L42" s="15">
        <f t="shared" si="2"/>
        <v>7827500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16999999</v>
      </c>
      <c r="F43" s="59">
        <v>3291459.7600000002</v>
      </c>
      <c r="G43" s="9">
        <v>2310000</v>
      </c>
      <c r="H43" s="9"/>
      <c r="I43" s="13"/>
      <c r="J43" s="13">
        <f t="shared" si="0"/>
        <v>0.13588236093425651</v>
      </c>
      <c r="K43" s="13">
        <f t="shared" si="1"/>
        <v>0</v>
      </c>
      <c r="L43" s="15">
        <f t="shared" si="2"/>
        <v>22314452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7119349</v>
      </c>
      <c r="F44" s="59">
        <v>420546.45</v>
      </c>
      <c r="G44" s="9">
        <v>4100</v>
      </c>
      <c r="H44" s="9"/>
      <c r="I44" s="13"/>
      <c r="J44" s="13">
        <f t="shared" si="0"/>
        <v>5.7589535222953676E-4</v>
      </c>
      <c r="K44" s="13">
        <f t="shared" si="1"/>
        <v>0</v>
      </c>
      <c r="L44" s="15">
        <f t="shared" si="2"/>
        <v>10391923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258720656</v>
      </c>
      <c r="F45" s="53">
        <f t="shared" si="3"/>
        <v>64011971.239999995</v>
      </c>
      <c r="G45" s="53">
        <f t="shared" si="3"/>
        <v>18242280.110000007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7.0509561903708246E-2</v>
      </c>
      <c r="K45" s="54">
        <f>IF(ISERROR(+H45/E45)=TRUE,0,++H45/E45)</f>
        <v>0</v>
      </c>
      <c r="L45" s="55">
        <f>SUM(L13:L44)</f>
        <v>344650748.88999999</v>
      </c>
    </row>
    <row r="46" spans="2:12" x14ac:dyDescent="0.2">
      <c r="B46" s="11" t="s">
        <v>65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FEBRE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258.72065600000002</v>
      </c>
      <c r="F52" s="39">
        <f>+F45/$C$50</f>
        <v>64.011971239999994</v>
      </c>
      <c r="G52" s="39">
        <f>+G45/$C$50</f>
        <v>18.242280110000006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23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25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5" t="s">
        <v>38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47</v>
      </c>
      <c r="C17" s="43">
        <v>153071449</v>
      </c>
      <c r="D17" s="42">
        <v>193254746</v>
      </c>
      <c r="E17" s="63">
        <v>153071449</v>
      </c>
      <c r="F17" s="64">
        <v>5064538.7</v>
      </c>
      <c r="G17" s="43">
        <v>364515.35</v>
      </c>
      <c r="H17" s="9"/>
      <c r="I17" s="13"/>
      <c r="J17" s="13">
        <f t="shared" ref="J17:J18" si="3">IF(ISERROR(+G17/E17)=TRUE,0,++G17/E17)</f>
        <v>2.3813412127561421E-3</v>
      </c>
      <c r="K17" s="13">
        <f t="shared" ref="K17:K18" si="4">IF(ISERROR(+H17/E17)=TRUE,0,++H17/E17)</f>
        <v>0</v>
      </c>
      <c r="L17" s="15">
        <f t="shared" ref="L17:L18" si="5">+D17-G17</f>
        <v>192890230.65000001</v>
      </c>
    </row>
    <row r="18" spans="2:12" ht="20.100000000000001" customHeight="1" x14ac:dyDescent="0.25">
      <c r="B18" s="7" t="s">
        <v>51</v>
      </c>
      <c r="C18" s="43">
        <v>0</v>
      </c>
      <c r="D18" s="43">
        <v>0</v>
      </c>
      <c r="E18" s="64">
        <v>0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0</v>
      </c>
    </row>
    <row r="19" spans="2:12" ht="20.100000000000001" customHeight="1" x14ac:dyDescent="0.25">
      <c r="B19" s="7" t="s">
        <v>52</v>
      </c>
      <c r="C19" s="43">
        <v>0</v>
      </c>
      <c r="D19" s="43">
        <v>0</v>
      </c>
      <c r="E19" s="64">
        <v>0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0</v>
      </c>
    </row>
    <row r="20" spans="2:12" ht="23.25" customHeight="1" x14ac:dyDescent="0.25">
      <c r="B20" s="52" t="s">
        <v>4</v>
      </c>
      <c r="C20" s="65">
        <f t="shared" ref="C20:H20" si="6">SUM(C13:C19)</f>
        <v>153071449</v>
      </c>
      <c r="D20" s="65">
        <f t="shared" si="6"/>
        <v>193254746</v>
      </c>
      <c r="E20" s="65">
        <f t="shared" si="6"/>
        <v>153071449</v>
      </c>
      <c r="F20" s="65">
        <f t="shared" si="6"/>
        <v>5064538.7</v>
      </c>
      <c r="G20" s="65">
        <f t="shared" si="6"/>
        <v>364515.35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2.3813412127561421E-3</v>
      </c>
      <c r="K20" s="54">
        <f>IF(ISERROR(+H20/E20)=TRUE,0,++H20/E20)</f>
        <v>0</v>
      </c>
      <c r="L20" s="55">
        <f>SUM(L13:L19)</f>
        <v>192890230.65000001</v>
      </c>
    </row>
    <row r="21" spans="2:12" x14ac:dyDescent="0.2">
      <c r="B21" s="11" t="s">
        <v>65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FEBRE</v>
      </c>
      <c r="K26" s="23"/>
    </row>
    <row r="27" spans="2:12" s="22" customFormat="1" x14ac:dyDescent="0.25">
      <c r="B27" s="22" t="s">
        <v>56</v>
      </c>
      <c r="C27" s="39">
        <f>+C20/$B$25</f>
        <v>153.071449</v>
      </c>
      <c r="D27" s="39">
        <f t="shared" ref="D27:G27" si="7">+D20/$B$25</f>
        <v>193.25474600000001</v>
      </c>
      <c r="E27" s="39">
        <f t="shared" si="7"/>
        <v>153.071449</v>
      </c>
      <c r="F27" s="39">
        <f t="shared" si="7"/>
        <v>5.0645386999999999</v>
      </c>
      <c r="G27" s="39">
        <f t="shared" si="7"/>
        <v>0.36451534999999996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64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23</v>
      </c>
      <c r="C13" s="44">
        <v>0</v>
      </c>
      <c r="D13" s="44">
        <v>2621218</v>
      </c>
      <c r="E13" s="60">
        <v>2621218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2621218</v>
      </c>
    </row>
    <row r="14" spans="1:13" ht="20.100000000000001" customHeight="1" x14ac:dyDescent="0.25">
      <c r="B14" s="29" t="s">
        <v>24</v>
      </c>
      <c r="C14" s="45">
        <v>0</v>
      </c>
      <c r="D14" s="45">
        <v>3831990</v>
      </c>
      <c r="E14" s="61">
        <v>3481990</v>
      </c>
      <c r="F14" s="61">
        <v>1612337.96</v>
      </c>
      <c r="G14" s="42">
        <v>35648.369999999995</v>
      </c>
      <c r="H14" s="26"/>
      <c r="I14" s="27"/>
      <c r="J14" s="27">
        <f t="shared" ref="J14:J44" si="0">IF(ISERROR(+G14/E14)=TRUE,0,++G14/E14)</f>
        <v>1.0237930034262016E-2</v>
      </c>
      <c r="K14" s="27">
        <f t="shared" ref="K14:K44" si="1">IF(ISERROR(+H14/E14)=TRUE,0,++H14/E14)</f>
        <v>0</v>
      </c>
      <c r="L14" s="28">
        <f t="shared" ref="L14:L44" si="2">+D14-G14</f>
        <v>3796341.63</v>
      </c>
    </row>
    <row r="15" spans="1:13" ht="20.100000000000001" customHeight="1" x14ac:dyDescent="0.25">
      <c r="B15" s="29" t="s">
        <v>25</v>
      </c>
      <c r="C15" s="45">
        <v>0</v>
      </c>
      <c r="D15" s="45">
        <v>11984515</v>
      </c>
      <c r="E15" s="61">
        <v>10631766</v>
      </c>
      <c r="F15" s="61">
        <v>3246075.62</v>
      </c>
      <c r="G15" s="42">
        <v>1345907.9700000002</v>
      </c>
      <c r="H15" s="26"/>
      <c r="I15" s="27"/>
      <c r="J15" s="27">
        <f t="shared" si="0"/>
        <v>0.12659307682279691</v>
      </c>
      <c r="K15" s="27">
        <f t="shared" si="1"/>
        <v>0</v>
      </c>
      <c r="L15" s="28">
        <f t="shared" si="2"/>
        <v>10638607.029999999</v>
      </c>
    </row>
    <row r="16" spans="1:13" ht="20.100000000000001" customHeight="1" x14ac:dyDescent="0.25">
      <c r="B16" s="29" t="s">
        <v>26</v>
      </c>
      <c r="C16" s="45">
        <v>0</v>
      </c>
      <c r="D16" s="45">
        <v>7643776</v>
      </c>
      <c r="E16" s="61">
        <v>8190973</v>
      </c>
      <c r="F16" s="61">
        <v>1663979.8000000003</v>
      </c>
      <c r="G16" s="42">
        <v>54300</v>
      </c>
      <c r="H16" s="26"/>
      <c r="I16" s="27"/>
      <c r="J16" s="27">
        <f t="shared" si="0"/>
        <v>6.6292490525850832E-3</v>
      </c>
      <c r="K16" s="27">
        <f t="shared" si="1"/>
        <v>0</v>
      </c>
      <c r="L16" s="28">
        <f t="shared" si="2"/>
        <v>7589476</v>
      </c>
    </row>
    <row r="17" spans="2:12" ht="20.100000000000001" customHeight="1" x14ac:dyDescent="0.25">
      <c r="B17" s="29" t="s">
        <v>27</v>
      </c>
      <c r="C17" s="45">
        <v>0</v>
      </c>
      <c r="D17" s="45">
        <v>1994642</v>
      </c>
      <c r="E17" s="61">
        <v>1994642</v>
      </c>
      <c r="F17" s="61">
        <v>498550.1</v>
      </c>
      <c r="G17" s="42">
        <v>33700</v>
      </c>
      <c r="H17" s="26"/>
      <c r="I17" s="27"/>
      <c r="J17" s="27">
        <f t="shared" si="0"/>
        <v>1.6895262407991007E-2</v>
      </c>
      <c r="K17" s="27">
        <f t="shared" si="1"/>
        <v>0</v>
      </c>
      <c r="L17" s="28">
        <f t="shared" si="2"/>
        <v>1960942</v>
      </c>
    </row>
    <row r="18" spans="2:12" ht="20.100000000000001" customHeight="1" x14ac:dyDescent="0.25">
      <c r="B18" s="29" t="s">
        <v>28</v>
      </c>
      <c r="C18" s="45">
        <v>0</v>
      </c>
      <c r="D18" s="45">
        <v>23527133</v>
      </c>
      <c r="E18" s="61">
        <v>14517099</v>
      </c>
      <c r="F18" s="61">
        <v>3804100.6599999997</v>
      </c>
      <c r="G18" s="42">
        <v>306321.06</v>
      </c>
      <c r="H18" s="26"/>
      <c r="I18" s="27"/>
      <c r="J18" s="27">
        <f t="shared" si="0"/>
        <v>2.1100707517390356E-2</v>
      </c>
      <c r="K18" s="27">
        <f t="shared" si="1"/>
        <v>0</v>
      </c>
      <c r="L18" s="28">
        <f t="shared" si="2"/>
        <v>23220811.940000001</v>
      </c>
    </row>
    <row r="19" spans="2:12" ht="20.100000000000001" customHeight="1" x14ac:dyDescent="0.25">
      <c r="B19" s="29" t="s">
        <v>29</v>
      </c>
      <c r="C19" s="45">
        <v>0</v>
      </c>
      <c r="D19" s="45">
        <v>17598728</v>
      </c>
      <c r="E19" s="61">
        <v>20095141</v>
      </c>
      <c r="F19" s="61">
        <v>5260297.2699999996</v>
      </c>
      <c r="G19" s="42">
        <v>602663.73</v>
      </c>
      <c r="H19" s="26"/>
      <c r="I19" s="27"/>
      <c r="J19" s="27">
        <f t="shared" si="0"/>
        <v>2.9990520096375536E-2</v>
      </c>
      <c r="K19" s="27">
        <f t="shared" si="1"/>
        <v>0</v>
      </c>
      <c r="L19" s="28">
        <f t="shared" si="2"/>
        <v>16996064.27</v>
      </c>
    </row>
    <row r="20" spans="2:12" ht="20.100000000000001" customHeight="1" x14ac:dyDescent="0.25">
      <c r="B20" s="29" t="s">
        <v>30</v>
      </c>
      <c r="C20" s="45">
        <v>0</v>
      </c>
      <c r="D20" s="45">
        <v>24818379</v>
      </c>
      <c r="E20" s="61">
        <v>24818379</v>
      </c>
      <c r="F20" s="61">
        <v>6867482.9099999992</v>
      </c>
      <c r="G20" s="42">
        <v>14225</v>
      </c>
      <c r="H20" s="26"/>
      <c r="I20" s="27"/>
      <c r="J20" s="27">
        <f t="shared" si="0"/>
        <v>5.7316394434946778E-4</v>
      </c>
      <c r="K20" s="27">
        <f t="shared" si="1"/>
        <v>0</v>
      </c>
      <c r="L20" s="28">
        <f t="shared" si="2"/>
        <v>24804154</v>
      </c>
    </row>
    <row r="21" spans="2:12" ht="20.100000000000001" customHeight="1" x14ac:dyDescent="0.25">
      <c r="B21" s="29" t="s">
        <v>31</v>
      </c>
      <c r="C21" s="45">
        <v>0</v>
      </c>
      <c r="D21" s="45">
        <v>3635440</v>
      </c>
      <c r="E21" s="61">
        <v>3635440</v>
      </c>
      <c r="F21" s="61">
        <v>1286505.7200000002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3635440</v>
      </c>
    </row>
    <row r="22" spans="2:12" ht="20.100000000000001" customHeight="1" x14ac:dyDescent="0.25">
      <c r="B22" s="29" t="s">
        <v>32</v>
      </c>
      <c r="C22" s="45">
        <v>0</v>
      </c>
      <c r="D22" s="45">
        <v>8763726</v>
      </c>
      <c r="E22" s="61">
        <v>8763726</v>
      </c>
      <c r="F22" s="61">
        <v>1188890.7599999998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8763726</v>
      </c>
    </row>
    <row r="23" spans="2:12" ht="20.100000000000001" customHeight="1" x14ac:dyDescent="0.25">
      <c r="B23" s="29" t="s">
        <v>33</v>
      </c>
      <c r="C23" s="45">
        <v>0</v>
      </c>
      <c r="D23" s="45">
        <v>24967490</v>
      </c>
      <c r="E23" s="61">
        <v>24967490</v>
      </c>
      <c r="F23" s="61">
        <v>3545178.5500000003</v>
      </c>
      <c r="G23" s="42">
        <v>3300</v>
      </c>
      <c r="H23" s="26"/>
      <c r="I23" s="27"/>
      <c r="J23" s="27">
        <f t="shared" si="0"/>
        <v>1.3217187630795086E-4</v>
      </c>
      <c r="K23" s="27">
        <f t="shared" si="1"/>
        <v>0</v>
      </c>
      <c r="L23" s="28">
        <f t="shared" si="2"/>
        <v>24964190</v>
      </c>
    </row>
    <row r="24" spans="2:12" ht="20.100000000000001" customHeight="1" x14ac:dyDescent="0.25">
      <c r="B24" s="29" t="s">
        <v>34</v>
      </c>
      <c r="C24" s="45">
        <v>0</v>
      </c>
      <c r="D24" s="45">
        <v>34459590</v>
      </c>
      <c r="E24" s="61">
        <v>29042886</v>
      </c>
      <c r="F24" s="61">
        <v>8702932.0299999993</v>
      </c>
      <c r="G24" s="42">
        <v>433409.31</v>
      </c>
      <c r="H24" s="26"/>
      <c r="I24" s="27"/>
      <c r="J24" s="27">
        <f t="shared" si="0"/>
        <v>1.4923079958376037E-2</v>
      </c>
      <c r="K24" s="27">
        <f t="shared" si="1"/>
        <v>0</v>
      </c>
      <c r="L24" s="28">
        <f t="shared" si="2"/>
        <v>34026180.689999998</v>
      </c>
    </row>
    <row r="25" spans="2:12" ht="20.100000000000001" customHeight="1" x14ac:dyDescent="0.25">
      <c r="B25" s="29" t="s">
        <v>35</v>
      </c>
      <c r="C25" s="45">
        <v>0</v>
      </c>
      <c r="D25" s="45">
        <v>40848378</v>
      </c>
      <c r="E25" s="61">
        <v>29430697</v>
      </c>
      <c r="F25" s="61">
        <v>14770470.539999999</v>
      </c>
      <c r="G25" s="42">
        <v>126600</v>
      </c>
      <c r="H25" s="26"/>
      <c r="I25" s="27"/>
      <c r="J25" s="27">
        <f t="shared" si="0"/>
        <v>4.3016310486972157E-3</v>
      </c>
      <c r="K25" s="27">
        <f t="shared" si="1"/>
        <v>0</v>
      </c>
      <c r="L25" s="28">
        <f t="shared" si="2"/>
        <v>40721778</v>
      </c>
    </row>
    <row r="26" spans="2:12" ht="20.100000000000001" customHeight="1" x14ac:dyDescent="0.25">
      <c r="B26" s="29" t="s">
        <v>36</v>
      </c>
      <c r="C26" s="45">
        <v>0</v>
      </c>
      <c r="D26" s="45">
        <v>33886859</v>
      </c>
      <c r="E26" s="61">
        <v>23103785</v>
      </c>
      <c r="F26" s="61">
        <v>7111871.7200000007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33886859</v>
      </c>
    </row>
    <row r="27" spans="2:12" ht="20.100000000000001" customHeight="1" x14ac:dyDescent="0.25">
      <c r="B27" s="29" t="s">
        <v>37</v>
      </c>
      <c r="C27" s="45">
        <v>0</v>
      </c>
      <c r="D27" s="45">
        <v>8091395</v>
      </c>
      <c r="E27" s="61">
        <v>8091395</v>
      </c>
      <c r="F27" s="61">
        <v>4027140.8099999991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8091395</v>
      </c>
    </row>
    <row r="28" spans="2:12" ht="20.100000000000001" customHeight="1" x14ac:dyDescent="0.25">
      <c r="B28" s="29" t="s">
        <v>38</v>
      </c>
      <c r="C28" s="45">
        <v>0</v>
      </c>
      <c r="D28" s="45">
        <v>6567901</v>
      </c>
      <c r="E28" s="61">
        <v>5552679</v>
      </c>
      <c r="F28" s="61">
        <v>509400.01</v>
      </c>
      <c r="G28" s="42">
        <v>47507</v>
      </c>
      <c r="H28" s="26"/>
      <c r="I28" s="27"/>
      <c r="J28" s="27">
        <f t="shared" si="0"/>
        <v>8.555689965150156E-3</v>
      </c>
      <c r="K28" s="27">
        <f t="shared" si="1"/>
        <v>0</v>
      </c>
      <c r="L28" s="28">
        <f t="shared" si="2"/>
        <v>6520394</v>
      </c>
    </row>
    <row r="29" spans="2:12" ht="20.100000000000001" customHeight="1" x14ac:dyDescent="0.25">
      <c r="B29" s="29" t="s">
        <v>39</v>
      </c>
      <c r="C29" s="45">
        <v>0</v>
      </c>
      <c r="D29" s="45">
        <v>5228251</v>
      </c>
      <c r="E29" s="61">
        <v>4179088</v>
      </c>
      <c r="F29" s="61">
        <v>622379.92999999993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5228251</v>
      </c>
    </row>
    <row r="30" spans="2:12" ht="20.100000000000001" customHeight="1" x14ac:dyDescent="0.25">
      <c r="B30" s="29" t="s">
        <v>40</v>
      </c>
      <c r="C30" s="45">
        <v>0</v>
      </c>
      <c r="D30" s="45">
        <v>3612929</v>
      </c>
      <c r="E30" s="61">
        <v>3612929</v>
      </c>
      <c r="F30" s="61">
        <v>1031660.02</v>
      </c>
      <c r="G30" s="42">
        <v>84620.4</v>
      </c>
      <c r="H30" s="26"/>
      <c r="I30" s="27"/>
      <c r="J30" s="27">
        <f t="shared" si="0"/>
        <v>2.3421550769472634E-2</v>
      </c>
      <c r="K30" s="27">
        <f t="shared" si="1"/>
        <v>0</v>
      </c>
      <c r="L30" s="28">
        <f t="shared" si="2"/>
        <v>3528308.6</v>
      </c>
    </row>
    <row r="31" spans="2:12" ht="20.100000000000001" customHeight="1" x14ac:dyDescent="0.25">
      <c r="B31" s="29" t="s">
        <v>41</v>
      </c>
      <c r="C31" s="45">
        <v>0</v>
      </c>
      <c r="D31" s="45">
        <v>14337002</v>
      </c>
      <c r="E31" s="61">
        <v>14337002</v>
      </c>
      <c r="F31" s="61">
        <v>1919848.13</v>
      </c>
      <c r="G31" s="42">
        <v>29903.68</v>
      </c>
      <c r="H31" s="26"/>
      <c r="I31" s="27"/>
      <c r="J31" s="27">
        <f t="shared" si="0"/>
        <v>2.0857693958611432E-3</v>
      </c>
      <c r="K31" s="27">
        <f t="shared" si="1"/>
        <v>0</v>
      </c>
      <c r="L31" s="28">
        <f t="shared" si="2"/>
        <v>14307098.32</v>
      </c>
    </row>
    <row r="32" spans="2:12" ht="20.100000000000001" customHeight="1" x14ac:dyDescent="0.25">
      <c r="B32" s="29" t="s">
        <v>42</v>
      </c>
      <c r="C32" s="45">
        <v>0</v>
      </c>
      <c r="D32" s="45">
        <v>5347936</v>
      </c>
      <c r="E32" s="61">
        <v>5280060</v>
      </c>
      <c r="F32" s="61">
        <v>511273.93000000005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5347936</v>
      </c>
    </row>
    <row r="33" spans="2:12" ht="20.100000000000001" customHeight="1" x14ac:dyDescent="0.25">
      <c r="B33" s="29" t="s">
        <v>43</v>
      </c>
      <c r="C33" s="45">
        <v>0</v>
      </c>
      <c r="D33" s="45">
        <v>2690619</v>
      </c>
      <c r="E33" s="61">
        <v>2690619</v>
      </c>
      <c r="F33" s="61">
        <v>477314.67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2690619</v>
      </c>
    </row>
    <row r="34" spans="2:12" ht="20.100000000000001" customHeight="1" x14ac:dyDescent="0.25">
      <c r="B34" s="29" t="s">
        <v>44</v>
      </c>
      <c r="C34" s="45">
        <v>0</v>
      </c>
      <c r="D34" s="45">
        <v>11540903</v>
      </c>
      <c r="E34" s="61">
        <v>11540903</v>
      </c>
      <c r="F34" s="61">
        <v>1155748.6099999996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11540903</v>
      </c>
    </row>
    <row r="35" spans="2:12" ht="20.100000000000001" customHeight="1" x14ac:dyDescent="0.25">
      <c r="B35" s="29" t="s">
        <v>45</v>
      </c>
      <c r="C35" s="45">
        <v>0</v>
      </c>
      <c r="D35" s="45">
        <v>5304523</v>
      </c>
      <c r="E35" s="61">
        <v>5304523</v>
      </c>
      <c r="F35" s="61">
        <v>125356.39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5304523</v>
      </c>
    </row>
    <row r="36" spans="2:12" ht="20.100000000000001" customHeight="1" x14ac:dyDescent="0.25">
      <c r="B36" s="29" t="s">
        <v>58</v>
      </c>
      <c r="C36" s="45">
        <v>0</v>
      </c>
      <c r="D36" s="45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37972074</v>
      </c>
      <c r="E38" s="61">
        <v>27651282</v>
      </c>
      <c r="F38" s="61">
        <v>5498629.709999999</v>
      </c>
      <c r="G38" s="42">
        <v>44104</v>
      </c>
      <c r="H38" s="26"/>
      <c r="I38" s="27"/>
      <c r="J38" s="27">
        <f t="shared" si="3"/>
        <v>1.595007421355726E-3</v>
      </c>
      <c r="K38" s="27">
        <f t="shared" si="4"/>
        <v>0</v>
      </c>
      <c r="L38" s="28">
        <f t="shared" si="5"/>
        <v>37927970</v>
      </c>
    </row>
    <row r="39" spans="2:12" ht="20.100000000000001" customHeight="1" x14ac:dyDescent="0.25">
      <c r="B39" s="29" t="s">
        <v>49</v>
      </c>
      <c r="C39" s="45">
        <v>0</v>
      </c>
      <c r="D39" s="45">
        <v>3589666</v>
      </c>
      <c r="E39" s="61">
        <v>2947901</v>
      </c>
      <c r="F39" s="61">
        <v>434468.18000000005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3589666</v>
      </c>
    </row>
    <row r="40" spans="2:12" ht="20.100000000000001" customHeight="1" x14ac:dyDescent="0.25">
      <c r="B40" s="29" t="s">
        <v>50</v>
      </c>
      <c r="C40" s="45">
        <v>0</v>
      </c>
      <c r="D40" s="45">
        <v>18450736</v>
      </c>
      <c r="E40" s="61">
        <v>18454336</v>
      </c>
      <c r="F40" s="61">
        <v>2462637.3299999996</v>
      </c>
      <c r="G40" s="42">
        <v>174293.43</v>
      </c>
      <c r="H40" s="26"/>
      <c r="I40" s="27"/>
      <c r="J40" s="27">
        <f t="shared" si="0"/>
        <v>9.4445787699974672E-3</v>
      </c>
      <c r="K40" s="27">
        <f t="shared" si="1"/>
        <v>0</v>
      </c>
      <c r="L40" s="28">
        <f t="shared" si="2"/>
        <v>18276442.57</v>
      </c>
    </row>
    <row r="41" spans="2:12" ht="20.100000000000001" customHeight="1" x14ac:dyDescent="0.25">
      <c r="B41" s="29" t="s">
        <v>51</v>
      </c>
      <c r="C41" s="45">
        <v>0</v>
      </c>
      <c r="D41" s="45">
        <v>23349177</v>
      </c>
      <c r="E41" s="61">
        <v>14349177</v>
      </c>
      <c r="F41" s="61">
        <v>1432752.4</v>
      </c>
      <c r="G41" s="42">
        <v>118600</v>
      </c>
      <c r="H41" s="26"/>
      <c r="I41" s="27"/>
      <c r="J41" s="27">
        <f t="shared" si="0"/>
        <v>8.2652823921539192E-3</v>
      </c>
      <c r="K41" s="27">
        <f t="shared" si="1"/>
        <v>0</v>
      </c>
      <c r="L41" s="28">
        <f t="shared" si="2"/>
        <v>23230577</v>
      </c>
    </row>
    <row r="42" spans="2:12" ht="20.100000000000001" customHeight="1" x14ac:dyDescent="0.25">
      <c r="B42" s="29" t="s">
        <v>52</v>
      </c>
      <c r="C42" s="45">
        <v>0</v>
      </c>
      <c r="D42" s="45">
        <v>22800512</v>
      </c>
      <c r="E42" s="61">
        <v>12617203</v>
      </c>
      <c r="F42" s="61">
        <v>1209391.76</v>
      </c>
      <c r="G42" s="42">
        <v>79723.33</v>
      </c>
      <c r="H42" s="26"/>
      <c r="I42" s="27"/>
      <c r="J42" s="27">
        <f t="shared" si="0"/>
        <v>6.318621488455088E-3</v>
      </c>
      <c r="K42" s="27">
        <f t="shared" si="1"/>
        <v>0</v>
      </c>
      <c r="L42" s="28">
        <f t="shared" si="2"/>
        <v>22720788.670000002</v>
      </c>
    </row>
    <row r="43" spans="2:12" ht="20.100000000000001" customHeight="1" x14ac:dyDescent="0.25">
      <c r="B43" s="29" t="s">
        <v>53</v>
      </c>
      <c r="C43" s="45">
        <v>0</v>
      </c>
      <c r="D43" s="45">
        <v>18653493</v>
      </c>
      <c r="E43" s="61">
        <v>10341995</v>
      </c>
      <c r="F43" s="61">
        <v>1647069.49</v>
      </c>
      <c r="G43" s="42">
        <v>3600</v>
      </c>
      <c r="H43" s="26"/>
      <c r="I43" s="27"/>
      <c r="J43" s="27">
        <f t="shared" si="0"/>
        <v>3.4809531429864351E-4</v>
      </c>
      <c r="K43" s="27">
        <f t="shared" si="1"/>
        <v>0</v>
      </c>
      <c r="L43" s="28">
        <f t="shared" si="2"/>
        <v>18649893</v>
      </c>
    </row>
    <row r="44" spans="2:12" ht="20.100000000000001" customHeight="1" x14ac:dyDescent="0.25">
      <c r="B44" s="29" t="s">
        <v>54</v>
      </c>
      <c r="C44" s="45">
        <v>0</v>
      </c>
      <c r="D44" s="45">
        <v>12451821</v>
      </c>
      <c r="E44" s="61">
        <v>9601821</v>
      </c>
      <c r="F44" s="61">
        <v>1315545.8500000001</v>
      </c>
      <c r="G44" s="42">
        <v>0</v>
      </c>
      <c r="H44" s="26"/>
      <c r="I44" s="27"/>
      <c r="J44" s="27">
        <f t="shared" si="0"/>
        <v>0</v>
      </c>
      <c r="K44" s="27">
        <f t="shared" si="1"/>
        <v>0</v>
      </c>
      <c r="L44" s="28">
        <f t="shared" si="2"/>
        <v>12451821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440570802</v>
      </c>
      <c r="E45" s="65">
        <f t="shared" si="6"/>
        <v>361848145</v>
      </c>
      <c r="F45" s="65">
        <f t="shared" si="6"/>
        <v>83939290.859999999</v>
      </c>
      <c r="G45" s="65">
        <f t="shared" si="6"/>
        <v>3538427.2800000007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9.7787630775335345E-3</v>
      </c>
      <c r="K45" s="54">
        <f>IF(ISERROR(+H45/E45)=TRUE,0,++H45/E45)</f>
        <v>0</v>
      </c>
      <c r="L45" s="55">
        <f>SUM(L13:L44)</f>
        <v>437032374.72000003</v>
      </c>
    </row>
    <row r="46" spans="2:12" x14ac:dyDescent="0.2">
      <c r="B46" s="11" t="s">
        <v>65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FEBRE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440.57080200000001</v>
      </c>
      <c r="E52" s="40">
        <f>+E45/$C$50</f>
        <v>361.84814499999999</v>
      </c>
      <c r="F52" s="40">
        <f>+F45/$C$50</f>
        <v>83.93929086</v>
      </c>
      <c r="G52" s="40">
        <f>+G45/$C$50</f>
        <v>3.5384272800000005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62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51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52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53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54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ENERO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Usuario</cp:lastModifiedBy>
  <cp:lastPrinted>2014-05-15T17:44:28Z</cp:lastPrinted>
  <dcterms:created xsi:type="dcterms:W3CDTF">2011-03-09T14:32:28Z</dcterms:created>
  <dcterms:modified xsi:type="dcterms:W3CDTF">2020-05-12T03:59:26Z</dcterms:modified>
</cp:coreProperties>
</file>