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5.- Informacion Portal MINSA - Transparencia\PCA - 2020\6. Junio - 2020\"/>
    </mc:Choice>
  </mc:AlternateContent>
  <bookViews>
    <workbookView xWindow="0" yWindow="0" windowWidth="28800" windowHeight="12300"/>
  </bookViews>
  <sheets>
    <sheet name="RO" sheetId="1" r:id="rId1"/>
    <sheet name="RDR" sheetId="4" r:id="rId2"/>
    <sheet name="ROOC" sheetId="5" r:id="rId3"/>
    <sheet name="DYT" sheetId="6" r:id="rId4"/>
    <sheet name="RD" sheetId="7" state="hidden" r:id="rId5"/>
  </sheets>
  <definedNames>
    <definedName name="_xlnm._FilterDatabase" localSheetId="0" hidden="1">RO!$B$11:$L$45</definedName>
    <definedName name="_xlnm.Print_Area" localSheetId="3">DYT!$B$2:$L$46</definedName>
    <definedName name="_xlnm.Print_Area" localSheetId="4">RD!$B$2:$L$19</definedName>
    <definedName name="_xlnm.Print_Area" localSheetId="1">RDR!$B$2:$L$47</definedName>
    <definedName name="_xlnm.Print_Area" localSheetId="0">RO!$B$2:$L$48</definedName>
    <definedName name="_xlnm.Print_Area" localSheetId="2">ROOC!$B$2:$L$43</definedName>
  </definedNames>
  <calcPr calcId="152511"/>
</workbook>
</file>

<file path=xl/calcChain.xml><?xml version="1.0" encoding="utf-8"?>
<calcChain xmlns="http://schemas.openxmlformats.org/spreadsheetml/2006/main">
  <c r="L40" i="5" l="1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K14" i="5"/>
  <c r="J14" i="5"/>
  <c r="K15" i="5" l="1"/>
  <c r="J15" i="5"/>
  <c r="L44" i="1"/>
  <c r="K44" i="1"/>
  <c r="J44" i="1"/>
  <c r="J16" i="5" l="1"/>
  <c r="K16" i="5"/>
  <c r="E46" i="1"/>
  <c r="K17" i="5" l="1"/>
  <c r="J17" i="5"/>
  <c r="C44" i="6"/>
  <c r="D44" i="6"/>
  <c r="K18" i="5" l="1"/>
  <c r="J18" i="5"/>
  <c r="J37" i="6"/>
  <c r="K19" i="5" l="1"/>
  <c r="J19" i="5"/>
  <c r="G23" i="7"/>
  <c r="G50" i="6"/>
  <c r="G47" i="5"/>
  <c r="G51" i="4"/>
  <c r="G52" i="1"/>
  <c r="K20" i="5" l="1"/>
  <c r="J20" i="5"/>
  <c r="K36" i="6"/>
  <c r="J21" i="5" l="1"/>
  <c r="K21" i="5"/>
  <c r="J36" i="6"/>
  <c r="L36" i="6"/>
  <c r="K22" i="5" l="1"/>
  <c r="J22" i="5"/>
  <c r="L39" i="6"/>
  <c r="K39" i="6"/>
  <c r="J39" i="6"/>
  <c r="L38" i="6"/>
  <c r="K38" i="6"/>
  <c r="J38" i="6"/>
  <c r="L37" i="6"/>
  <c r="K37" i="6"/>
  <c r="C51" i="6"/>
  <c r="D51" i="6"/>
  <c r="K23" i="5" l="1"/>
  <c r="J23" i="5"/>
  <c r="G41" i="5"/>
  <c r="G48" i="5" s="1"/>
  <c r="F41" i="5"/>
  <c r="F48" i="5" s="1"/>
  <c r="D41" i="5"/>
  <c r="D48" i="5" s="1"/>
  <c r="C41" i="5"/>
  <c r="C48" i="5" s="1"/>
  <c r="J24" i="5" l="1"/>
  <c r="K24" i="5"/>
  <c r="G44" i="6"/>
  <c r="G51" i="6" s="1"/>
  <c r="F44" i="6"/>
  <c r="F51" i="6" s="1"/>
  <c r="E44" i="6"/>
  <c r="E51" i="6" s="1"/>
  <c r="K25" i="5" l="1"/>
  <c r="J25" i="5"/>
  <c r="L43" i="6"/>
  <c r="K43" i="6"/>
  <c r="J43" i="6"/>
  <c r="L42" i="6"/>
  <c r="K42" i="6"/>
  <c r="J42" i="6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6" i="5" l="1"/>
  <c r="J26" i="5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5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5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7" i="5" l="1"/>
  <c r="J27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5" i="1"/>
  <c r="C46" i="1"/>
  <c r="C53" i="1" s="1"/>
  <c r="D46" i="1"/>
  <c r="D53" i="1" s="1"/>
  <c r="K28" i="5" l="1"/>
  <c r="J28" i="5"/>
  <c r="C45" i="4"/>
  <c r="C52" i="4" s="1"/>
  <c r="J29" i="5" l="1"/>
  <c r="K29" i="5"/>
  <c r="G45" i="4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0" i="5" l="1"/>
  <c r="J30" i="5"/>
  <c r="L16" i="7"/>
  <c r="L15" i="7"/>
  <c r="L14" i="7"/>
  <c r="L13" i="4"/>
  <c r="L13" i="6"/>
  <c r="L13" i="5"/>
  <c r="L13" i="7"/>
  <c r="L13" i="1"/>
  <c r="E45" i="4"/>
  <c r="E52" i="4" s="1"/>
  <c r="K31" i="5" l="1"/>
  <c r="J31" i="5"/>
  <c r="E53" i="1"/>
  <c r="J32" i="5" l="1"/>
  <c r="K32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4" i="6"/>
  <c r="K13" i="6"/>
  <c r="J13" i="6"/>
  <c r="I13" i="6"/>
  <c r="H41" i="5"/>
  <c r="K13" i="5"/>
  <c r="J13" i="5"/>
  <c r="I13" i="5"/>
  <c r="H45" i="4"/>
  <c r="I14" i="4"/>
  <c r="K13" i="4"/>
  <c r="J13" i="4"/>
  <c r="I13" i="4"/>
  <c r="K13" i="1"/>
  <c r="J13" i="1"/>
  <c r="K33" i="5" l="1"/>
  <c r="J33" i="5"/>
  <c r="L41" i="5"/>
  <c r="L44" i="6"/>
  <c r="L45" i="4"/>
  <c r="L46" i="1"/>
  <c r="I17" i="7"/>
  <c r="K17" i="7"/>
  <c r="J17" i="7"/>
  <c r="J44" i="6"/>
  <c r="I44" i="6"/>
  <c r="K44" i="6"/>
  <c r="I45" i="4"/>
  <c r="K45" i="4"/>
  <c r="J45" i="4"/>
  <c r="K46" i="1"/>
  <c r="K34" i="5" l="1"/>
  <c r="J34" i="5"/>
  <c r="I46" i="1"/>
  <c r="J46" i="1"/>
  <c r="K35" i="5" l="1"/>
  <c r="J35" i="5"/>
  <c r="K36" i="5" l="1"/>
  <c r="J36" i="5"/>
  <c r="J37" i="5" l="1"/>
  <c r="K37" i="5"/>
  <c r="K38" i="5" l="1"/>
  <c r="J38" i="5"/>
  <c r="K39" i="5" l="1"/>
  <c r="J39" i="5"/>
  <c r="J40" i="5" l="1"/>
  <c r="K40" i="5"/>
  <c r="I40" i="5"/>
  <c r="E41" i="5"/>
  <c r="E48" i="5" l="1"/>
  <c r="J41" i="5"/>
  <c r="I41" i="5"/>
  <c r="K41" i="5"/>
</calcChain>
</file>

<file path=xl/sharedStrings.xml><?xml version="1.0" encoding="utf-8"?>
<sst xmlns="http://schemas.openxmlformats.org/spreadsheetml/2006/main" count="254" uniqueCount="97">
  <si>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</si>
  <si>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</si>
  <si>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</si>
  <si>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</si>
  <si>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</si>
  <si>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</si>
  <si>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</si>
  <si>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</si>
  <si>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</si>
  <si>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</si>
  <si>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</si>
  <si>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</si>
  <si>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</si>
  <si>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</si>
  <si>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</si>
  <si>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</si>
  <si>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</si>
  <si>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</si>
  <si>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</si>
  <si>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</si>
  <si>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</si>
  <si>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</si>
  <si>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</si>
  <si>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</si>
  <si>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</si>
  <si>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</si>
  <si>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</si>
  <si>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</si>
  <si>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</si>
  <si>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</si>
  <si>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</si>
  <si>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</si>
  <si>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</si>
  <si>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</si>
  <si>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</si>
  <si>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</si>
  <si>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</si>
  <si>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</si>
  <si>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</si>
  <si>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</si>
  <si>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</si>
  <si>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</si>
  <si>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</si>
  <si>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</si>
  <si>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</si>
  <si>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</si>
  <si>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</si>
  <si>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</si>
  <si>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</si>
  <si>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</si>
  <si>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</si>
  <si>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</si>
  <si>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</si>
  <si>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</si>
  <si>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</si>
  <si>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</si>
  <si>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</si>
  <si>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</si>
  <si>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DEVENGADO
AL MES DE ENERO
(4)</t>
  </si>
  <si>
    <t>Fuente: SIAF, Consulta Amigable y Base de Datos al 31 de Enero del 2020</t>
  </si>
  <si>
    <t>EJECUCION PRESUPUESTAL MENSUALIZADA DE GASTOS 
AL MES DE ENERO - 2020</t>
  </si>
  <si>
    <t>148  HOSPITAL EMERGENCIA ATE VITARTE</t>
  </si>
  <si>
    <t>001: ADMINISTRACION CENTRAL - MINSA</t>
  </si>
  <si>
    <t>007: INSTITUTO NACIONAL DE CIENCIAS NEUROLOGICAS</t>
  </si>
  <si>
    <t>010: INSTITUTO NACIONAL DE SALUD DEL NIÑO</t>
  </si>
  <si>
    <t>011: INSTITUTO NACIONAL MATERNO PERINATAL</t>
  </si>
  <si>
    <t>016: HOSPITAL NACIONAL HIPOLITO UNANUE</t>
  </si>
  <si>
    <t>017: HOSPITAL HERMILIO VALDIZAN</t>
  </si>
  <si>
    <t>020: HOSPITAL SERGIO BERNALES</t>
  </si>
  <si>
    <t>021: HOSPITAL CAYETANO HEREDIA</t>
  </si>
  <si>
    <t>025: HOSPITAL DE APOYO DEPARTAMENTAL MARIA AUXILIADORA</t>
  </si>
  <si>
    <t>027: HOSPITAL NACIONAL ARZOBISPO LOAYZA</t>
  </si>
  <si>
    <t>028: HOSPITAL NACIONAL DOS DE MAYO</t>
  </si>
  <si>
    <t>029: HOSPITAL DE APOYO SANTA ROSA</t>
  </si>
  <si>
    <t>030: HOSPITAL DE EMERGENCIAS CASIMIRO ULLOA</t>
  </si>
  <si>
    <t>031: HOSPITAL DE EMERGENCIAS PEDIATRICAS</t>
  </si>
  <si>
    <t>032: HOSPITAL NACIONAL VICTOR LARCO HERRERA</t>
  </si>
  <si>
    <t>033: HOSPITAL NACIONAL DOCENTE MADRE NIÑO - SAN BARTOLOME</t>
  </si>
  <si>
    <t>036: HOSPITAL CARLOS LANFRANCO LA HOZ</t>
  </si>
  <si>
    <t>042: HOSPITAL "JOSE AGURTO TELLO DE CHOSICA"</t>
  </si>
  <si>
    <t>049: HOSPITAL SAN JUAN DE LURIGANCHO</t>
  </si>
  <si>
    <t>125: PROGRAMA NACIONAL DE INVERSIONES EN SALUD</t>
  </si>
  <si>
    <t>139: INSTITUTO NACIONAL DE SALUD DEL NIÑO - SAN BORJA</t>
  </si>
  <si>
    <t>140: HOSPITAL DE HUAYCAN</t>
  </si>
  <si>
    <t>142: HOSPITAL DE EMERGENCIAS VILLA EL SALVADOR</t>
  </si>
  <si>
    <t>143: DIRECCION DE REDES INTEGRADAS DE SALUD LIMA CENTRO</t>
  </si>
  <si>
    <t>144: DIRECCION DE REDES INTEGRADAS DE SALUD LIMA NORTE</t>
  </si>
  <si>
    <t>145: DIRECCION DE REDES INTEGRADAS DE SALUD LIMA SUR</t>
  </si>
  <si>
    <t>146: DIRECCION DE REDES INTEGRADAS DE SALUD LIMA ESTE</t>
  </si>
  <si>
    <t>148: HOSPITAL EMERGENCIA ATE VITARTE</t>
  </si>
  <si>
    <t>005: INSTITUTO NACIONAL DE SALUD MENTAL</t>
  </si>
  <si>
    <t>008: INSTITUTO NACIONAL DE OFTALMOLOGIA</t>
  </si>
  <si>
    <t>009: INSTITUTO NACIONAL DE REHABILITACION</t>
  </si>
  <si>
    <t>050: HOSPITAL VITARTE</t>
  </si>
  <si>
    <t>EJECUCION PRESUPUESTAL MENSUALIZADA DE GASTOS 
AL MES DE JUNIO 2020</t>
  </si>
  <si>
    <t>DEVENGADO
AL MES DE JUNIO
(4)</t>
  </si>
  <si>
    <t>Fuente: SIAF, Consulta Amigable y Base de Datos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</si>
</sst>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JUNIO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6690.1872210000001</c:v>
                </c:pt>
                <c:pt idx="1">
                  <c:v>6904.1029200000003</c:v>
                </c:pt>
                <c:pt idx="2" formatCode="#,##0">
                  <c:v>5247.1182192000006</c:v>
                </c:pt>
                <c:pt idx="3">
                  <c:v>3192.3060142600002</c:v>
                </c:pt>
                <c:pt idx="4">
                  <c:v>2519.5420445100003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235389728"/>
        <c:axId val="-1235393536"/>
        <c:axId val="0"/>
      </c:bar3DChart>
      <c:catAx>
        <c:axId val="-1235389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35393536"/>
        <c:crosses val="autoZero"/>
        <c:auto val="1"/>
        <c:lblAlgn val="ctr"/>
        <c:lblOffset val="100"/>
        <c:noMultiLvlLbl val="0"/>
      </c:catAx>
      <c:valAx>
        <c:axId val="-1235393536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1235389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JUNIO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312.80071099999998</c:v>
                </c:pt>
                <c:pt idx="1">
                  <c:v>362.89302900000001</c:v>
                </c:pt>
                <c:pt idx="2">
                  <c:v>199.59116594999998</c:v>
                </c:pt>
                <c:pt idx="3">
                  <c:v>109.52637790999997</c:v>
                </c:pt>
                <c:pt idx="4">
                  <c:v>74.044012609999996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235395712"/>
        <c:axId val="-1913285680"/>
        <c:axId val="0"/>
      </c:bar3DChart>
      <c:catAx>
        <c:axId val="-1235395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913285680"/>
        <c:crosses val="autoZero"/>
        <c:auto val="1"/>
        <c:lblAlgn val="ctr"/>
        <c:lblOffset val="100"/>
        <c:noMultiLvlLbl val="0"/>
      </c:catAx>
      <c:valAx>
        <c:axId val="-191328568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235395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ROOC!$B$48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ROOC!$C$47:$G$47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AL MES DE JUNIO</c:v>
                </c:pt>
              </c:strCache>
            </c:strRef>
          </c:cat>
          <c:val>
            <c:numRef>
              <c:f>ROOC!$C$48:$G$48</c:f>
              <c:numCache>
                <c:formatCode>#,##0.0</c:formatCode>
                <c:ptCount val="5"/>
                <c:pt idx="0">
                  <c:v>153.071449</c:v>
                </c:pt>
                <c:pt idx="1">
                  <c:v>215.77638899999999</c:v>
                </c:pt>
                <c:pt idx="2">
                  <c:v>215.77638899999999</c:v>
                </c:pt>
                <c:pt idx="3">
                  <c:v>9.5881532600000003</c:v>
                </c:pt>
                <c:pt idx="4">
                  <c:v>5.7397728699999995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913292208"/>
        <c:axId val="-1913291664"/>
        <c:axId val="0"/>
      </c:bar3DChart>
      <c:catAx>
        <c:axId val="-1913292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913291664"/>
        <c:crosses val="autoZero"/>
        <c:auto val="1"/>
        <c:lblAlgn val="ctr"/>
        <c:lblOffset val="100"/>
        <c:noMultiLvlLbl val="0"/>
      </c:catAx>
      <c:valAx>
        <c:axId val="-191329166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913292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DYT!$B$51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DYT!$C$50:$G$50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JUNIO</c:v>
                </c:pt>
              </c:strCache>
            </c:strRef>
          </c:cat>
          <c:val>
            <c:numRef>
              <c:f>DYT!$C$51:$G$51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469.32360499999999</c:v>
                </c:pt>
                <c:pt idx="2">
                  <c:v>351.99270374999998</c:v>
                </c:pt>
                <c:pt idx="3">
                  <c:v>221.40924130999994</c:v>
                </c:pt>
                <c:pt idx="4">
                  <c:v>160.76479924999998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236164288"/>
        <c:axId val="-1279252688"/>
        <c:axId val="0"/>
      </c:bar3DChart>
      <c:catAx>
        <c:axId val="-1236164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79252688"/>
        <c:crosses val="autoZero"/>
        <c:auto val="1"/>
        <c:lblAlgn val="ctr"/>
        <c:lblOffset val="100"/>
        <c:noMultiLvlLbl val="0"/>
      </c:catAx>
      <c:valAx>
        <c:axId val="-1279252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236164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ENERO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374864"/>
        <c:axId val="-1370580464"/>
        <c:axId val="0"/>
      </c:bar3DChart>
      <c:catAx>
        <c:axId val="-637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70580464"/>
        <c:crosses val="autoZero"/>
        <c:auto val="1"/>
        <c:lblAlgn val="ctr"/>
        <c:lblOffset val="100"/>
        <c:noMultiLvlLbl val="0"/>
      </c:catAx>
      <c:valAx>
        <c:axId val="-137058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37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/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47</xdr:row>
      <xdr:rowOff>49072</xdr:rowOff>
    </xdr:from>
    <xdr:to>
      <xdr:col>12</xdr:col>
      <xdr:colOff>20478</xdr:colOff>
      <xdr:row>89</xdr:row>
      <xdr:rowOff>15455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43</xdr:row>
      <xdr:rowOff>108929</xdr:rowOff>
    </xdr:from>
    <xdr:to>
      <xdr:col>12</xdr:col>
      <xdr:colOff>51557</xdr:colOff>
      <xdr:row>69</xdr:row>
      <xdr:rowOff>40575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46</xdr:row>
      <xdr:rowOff>5953</xdr:rowOff>
    </xdr:from>
    <xdr:to>
      <xdr:col>11</xdr:col>
      <xdr:colOff>991368</xdr:colOff>
      <xdr:row>82</xdr:row>
      <xdr:rowOff>104706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2"/>
  <sheetViews>
    <sheetView showGridLines="0" tabSelected="1" zoomScale="130" zoomScaleNormal="130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6.855468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94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95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23</v>
      </c>
      <c r="C13" s="8">
        <v>2562700188</v>
      </c>
      <c r="D13" s="8">
        <v>1773273555</v>
      </c>
      <c r="E13" s="56">
        <v>1347687901.8</v>
      </c>
      <c r="F13" s="56">
        <v>680787561.0599997</v>
      </c>
      <c r="G13" s="8">
        <v>572044824.97000027</v>
      </c>
      <c r="H13" s="8"/>
      <c r="I13" s="12">
        <f>IF(ISERROR(+#REF!/E13)=TRUE,0,++#REF!/E13)</f>
        <v>0</v>
      </c>
      <c r="J13" s="12">
        <f>IF(ISERROR(+G13/E13)=TRUE,0,++G13/E13)</f>
        <v>0.42446387194391616</v>
      </c>
      <c r="K13" s="12">
        <f>IF(ISERROR(+H13/E13)=TRUE,0,++H13/E13)</f>
        <v>0</v>
      </c>
      <c r="L13" s="14">
        <f>+D13-G13</f>
        <v>1201228730.0299997</v>
      </c>
    </row>
    <row r="14" spans="1:13" ht="20.100000000000001" customHeight="1" x14ac:dyDescent="0.25">
      <c r="B14" s="25" t="s">
        <v>24</v>
      </c>
      <c r="C14" s="26">
        <v>35768509</v>
      </c>
      <c r="D14" s="26">
        <v>43299101</v>
      </c>
      <c r="E14" s="57">
        <v>32907316.760000002</v>
      </c>
      <c r="F14" s="57">
        <v>23033276.890000019</v>
      </c>
      <c r="G14" s="26">
        <v>18662568.270000022</v>
      </c>
      <c r="H14" s="26"/>
      <c r="I14" s="27"/>
      <c r="J14" s="27">
        <f t="shared" ref="J14:J45" si="0">IF(ISERROR(+G14/E14)=TRUE,0,++G14/E14)</f>
        <v>0.56712519000288197</v>
      </c>
      <c r="K14" s="27">
        <f t="shared" ref="K14:K45" si="1">IF(ISERROR(+H14/E14)=TRUE,0,++H14/E14)</f>
        <v>0</v>
      </c>
      <c r="L14" s="28">
        <f t="shared" ref="L14:L45" si="2">+D14-G14</f>
        <v>24636532.729999978</v>
      </c>
    </row>
    <row r="15" spans="1:13" ht="20.100000000000001" customHeight="1" x14ac:dyDescent="0.25">
      <c r="B15" s="25" t="s">
        <v>25</v>
      </c>
      <c r="C15" s="26">
        <v>46654618</v>
      </c>
      <c r="D15" s="26">
        <v>50976825</v>
      </c>
      <c r="E15" s="57">
        <v>38742387</v>
      </c>
      <c r="F15" s="57">
        <v>27341729.800000016</v>
      </c>
      <c r="G15" s="26">
        <v>23974249.650000021</v>
      </c>
      <c r="H15" s="26"/>
      <c r="I15" s="27"/>
      <c r="J15" s="27">
        <f t="shared" si="0"/>
        <v>0.61881188812656329</v>
      </c>
      <c r="K15" s="27">
        <f t="shared" si="1"/>
        <v>0</v>
      </c>
      <c r="L15" s="28">
        <f t="shared" si="2"/>
        <v>27002575.349999979</v>
      </c>
    </row>
    <row r="16" spans="1:13" ht="20.100000000000001" customHeight="1" x14ac:dyDescent="0.25">
      <c r="B16" s="25" t="s">
        <v>26</v>
      </c>
      <c r="C16" s="26">
        <v>28905808</v>
      </c>
      <c r="D16" s="26">
        <v>29857224</v>
      </c>
      <c r="E16" s="57">
        <v>22691490.240000002</v>
      </c>
      <c r="F16" s="57">
        <v>14856123.709999997</v>
      </c>
      <c r="G16" s="26">
        <v>12769047.649999997</v>
      </c>
      <c r="H16" s="26"/>
      <c r="I16" s="27"/>
      <c r="J16" s="27">
        <f t="shared" si="0"/>
        <v>0.56272406593600599</v>
      </c>
      <c r="K16" s="27">
        <f t="shared" si="1"/>
        <v>0</v>
      </c>
      <c r="L16" s="28">
        <f t="shared" si="2"/>
        <v>17088176.350000001</v>
      </c>
    </row>
    <row r="17" spans="2:12" ht="20.100000000000001" customHeight="1" x14ac:dyDescent="0.25">
      <c r="B17" s="25" t="s">
        <v>27</v>
      </c>
      <c r="C17" s="26">
        <v>35355825</v>
      </c>
      <c r="D17" s="26">
        <v>38226353</v>
      </c>
      <c r="E17" s="57">
        <v>29052028.280000001</v>
      </c>
      <c r="F17" s="57">
        <v>18275234.349999994</v>
      </c>
      <c r="G17" s="26">
        <v>18152235.209999993</v>
      </c>
      <c r="H17" s="26"/>
      <c r="I17" s="27"/>
      <c r="J17" s="27">
        <f t="shared" si="0"/>
        <v>0.62481817224776548</v>
      </c>
      <c r="K17" s="27">
        <f t="shared" si="1"/>
        <v>0</v>
      </c>
      <c r="L17" s="28">
        <f t="shared" si="2"/>
        <v>20074117.790000007</v>
      </c>
    </row>
    <row r="18" spans="2:12" ht="20.100000000000001" customHeight="1" x14ac:dyDescent="0.25">
      <c r="B18" s="25" t="s">
        <v>28</v>
      </c>
      <c r="C18" s="26">
        <v>163694470</v>
      </c>
      <c r="D18" s="26">
        <v>179390147</v>
      </c>
      <c r="E18" s="57">
        <v>136336511.72</v>
      </c>
      <c r="F18" s="57">
        <v>92885542.510000035</v>
      </c>
      <c r="G18" s="26">
        <v>89163076.240000039</v>
      </c>
      <c r="H18" s="26"/>
      <c r="I18" s="27"/>
      <c r="J18" s="27">
        <f t="shared" si="0"/>
        <v>0.6539926474216825</v>
      </c>
      <c r="K18" s="27">
        <f t="shared" si="1"/>
        <v>0</v>
      </c>
      <c r="L18" s="28">
        <f t="shared" si="2"/>
        <v>90227070.759999961</v>
      </c>
    </row>
    <row r="19" spans="2:12" ht="20.100000000000001" customHeight="1" x14ac:dyDescent="0.25">
      <c r="B19" s="25" t="s">
        <v>29</v>
      </c>
      <c r="C19" s="26">
        <v>116245008</v>
      </c>
      <c r="D19" s="26">
        <v>119532992</v>
      </c>
      <c r="E19" s="57">
        <v>90845073.920000002</v>
      </c>
      <c r="F19" s="57">
        <v>67215449.420000002</v>
      </c>
      <c r="G19" s="26">
        <v>65111341.750000007</v>
      </c>
      <c r="H19" s="26"/>
      <c r="I19" s="27"/>
      <c r="J19" s="27">
        <f t="shared" si="0"/>
        <v>0.71672947073980442</v>
      </c>
      <c r="K19" s="27">
        <f t="shared" si="1"/>
        <v>0</v>
      </c>
      <c r="L19" s="28">
        <f t="shared" si="2"/>
        <v>54421650.249999993</v>
      </c>
    </row>
    <row r="20" spans="2:12" ht="20.100000000000001" customHeight="1" x14ac:dyDescent="0.25">
      <c r="B20" s="25" t="s">
        <v>30</v>
      </c>
      <c r="C20" s="26">
        <v>142205553</v>
      </c>
      <c r="D20" s="26">
        <v>157748202</v>
      </c>
      <c r="E20" s="57">
        <v>119888633.52</v>
      </c>
      <c r="F20" s="57">
        <v>89600835.189999938</v>
      </c>
      <c r="G20" s="26">
        <v>83001030.419999927</v>
      </c>
      <c r="H20" s="26"/>
      <c r="I20" s="27"/>
      <c r="J20" s="27">
        <f t="shared" si="0"/>
        <v>0.69231776176807935</v>
      </c>
      <c r="K20" s="27">
        <f t="shared" si="1"/>
        <v>0</v>
      </c>
      <c r="L20" s="28">
        <f t="shared" si="2"/>
        <v>74747171.580000073</v>
      </c>
    </row>
    <row r="21" spans="2:12" ht="20.100000000000001" customHeight="1" x14ac:dyDescent="0.25">
      <c r="B21" s="25" t="s">
        <v>31</v>
      </c>
      <c r="C21" s="26">
        <v>37542918</v>
      </c>
      <c r="D21" s="26">
        <v>37315125</v>
      </c>
      <c r="E21" s="57">
        <v>28359495</v>
      </c>
      <c r="F21" s="57">
        <v>18712019.41</v>
      </c>
      <c r="G21" s="26">
        <v>18198229.509999998</v>
      </c>
      <c r="H21" s="26"/>
      <c r="I21" s="27"/>
      <c r="J21" s="27">
        <f t="shared" si="0"/>
        <v>0.64169793961422794</v>
      </c>
      <c r="K21" s="27">
        <f t="shared" si="1"/>
        <v>0</v>
      </c>
      <c r="L21" s="28">
        <f t="shared" si="2"/>
        <v>19116895.490000002</v>
      </c>
    </row>
    <row r="22" spans="2:12" ht="20.100000000000001" customHeight="1" x14ac:dyDescent="0.25">
      <c r="B22" s="25" t="s">
        <v>32</v>
      </c>
      <c r="C22" s="26">
        <v>78838296</v>
      </c>
      <c r="D22" s="26">
        <v>89050184</v>
      </c>
      <c r="E22" s="57">
        <v>67678139.840000004</v>
      </c>
      <c r="F22" s="57">
        <v>45386072.270000018</v>
      </c>
      <c r="G22" s="26">
        <v>41262662.290000007</v>
      </c>
      <c r="H22" s="26"/>
      <c r="I22" s="27"/>
      <c r="J22" s="27">
        <f t="shared" si="0"/>
        <v>0.60968966327310936</v>
      </c>
      <c r="K22" s="27">
        <f t="shared" si="1"/>
        <v>0</v>
      </c>
      <c r="L22" s="28">
        <f t="shared" si="2"/>
        <v>47787521.709999993</v>
      </c>
    </row>
    <row r="23" spans="2:12" ht="20.100000000000001" customHeight="1" x14ac:dyDescent="0.25">
      <c r="B23" s="25" t="s">
        <v>33</v>
      </c>
      <c r="C23" s="26">
        <v>133845388</v>
      </c>
      <c r="D23" s="26">
        <v>160557660</v>
      </c>
      <c r="E23" s="57">
        <v>122023821.59999999</v>
      </c>
      <c r="F23" s="57">
        <v>87384372.310000047</v>
      </c>
      <c r="G23" s="26">
        <v>83135189.710000053</v>
      </c>
      <c r="H23" s="26"/>
      <c r="I23" s="27"/>
      <c r="J23" s="27">
        <f t="shared" si="0"/>
        <v>0.68130295068549185</v>
      </c>
      <c r="K23" s="27">
        <f t="shared" si="1"/>
        <v>0</v>
      </c>
      <c r="L23" s="28">
        <f t="shared" si="2"/>
        <v>77422470.289999947</v>
      </c>
    </row>
    <row r="24" spans="2:12" ht="20.100000000000001" customHeight="1" x14ac:dyDescent="0.25">
      <c r="B24" s="25" t="s">
        <v>34</v>
      </c>
      <c r="C24" s="26">
        <v>116770913</v>
      </c>
      <c r="D24" s="26">
        <v>138743886</v>
      </c>
      <c r="E24" s="57">
        <v>105445353.36</v>
      </c>
      <c r="F24" s="57">
        <v>72214714.279999971</v>
      </c>
      <c r="G24" s="26">
        <v>65773112.369999938</v>
      </c>
      <c r="H24" s="26"/>
      <c r="I24" s="27"/>
      <c r="J24" s="27">
        <f t="shared" si="0"/>
        <v>0.62376491968730541</v>
      </c>
      <c r="K24" s="27">
        <f t="shared" si="1"/>
        <v>0</v>
      </c>
      <c r="L24" s="28">
        <f t="shared" si="2"/>
        <v>72970773.630000055</v>
      </c>
    </row>
    <row r="25" spans="2:12" ht="20.100000000000001" customHeight="1" x14ac:dyDescent="0.25">
      <c r="B25" s="25" t="s">
        <v>35</v>
      </c>
      <c r="C25" s="26">
        <v>186049082</v>
      </c>
      <c r="D25" s="26">
        <v>205706780</v>
      </c>
      <c r="E25" s="57">
        <v>156337152.80000001</v>
      </c>
      <c r="F25" s="57">
        <v>108178323.20000002</v>
      </c>
      <c r="G25" s="26">
        <v>102153946.84999996</v>
      </c>
      <c r="H25" s="26"/>
      <c r="I25" s="27"/>
      <c r="J25" s="27">
        <f t="shared" si="0"/>
        <v>0.65342079614743986</v>
      </c>
      <c r="K25" s="27">
        <f t="shared" si="1"/>
        <v>0</v>
      </c>
      <c r="L25" s="28">
        <f t="shared" si="2"/>
        <v>103552833.15000004</v>
      </c>
    </row>
    <row r="26" spans="2:12" ht="20.100000000000001" customHeight="1" x14ac:dyDescent="0.25">
      <c r="B26" s="25" t="s">
        <v>36</v>
      </c>
      <c r="C26" s="26">
        <v>174565520</v>
      </c>
      <c r="D26" s="26">
        <v>193351259</v>
      </c>
      <c r="E26" s="57">
        <v>146946956.84</v>
      </c>
      <c r="F26" s="57">
        <v>96603613.399999931</v>
      </c>
      <c r="G26" s="26">
        <v>87703981.239999905</v>
      </c>
      <c r="H26" s="26"/>
      <c r="I26" s="27"/>
      <c r="J26" s="27">
        <f t="shared" si="0"/>
        <v>0.59684108555915505</v>
      </c>
      <c r="K26" s="27">
        <f t="shared" si="1"/>
        <v>0</v>
      </c>
      <c r="L26" s="28">
        <f t="shared" si="2"/>
        <v>105647277.76000009</v>
      </c>
    </row>
    <row r="27" spans="2:12" ht="20.100000000000001" customHeight="1" x14ac:dyDescent="0.25">
      <c r="B27" s="25" t="s">
        <v>37</v>
      </c>
      <c r="C27" s="26">
        <v>80680292</v>
      </c>
      <c r="D27" s="26">
        <v>89955143</v>
      </c>
      <c r="E27" s="57">
        <v>68365908.680000007</v>
      </c>
      <c r="F27" s="57">
        <v>51134237.189999998</v>
      </c>
      <c r="G27" s="26">
        <v>49727518.510000005</v>
      </c>
      <c r="H27" s="26"/>
      <c r="I27" s="27"/>
      <c r="J27" s="27">
        <f t="shared" si="0"/>
        <v>0.72737303533489728</v>
      </c>
      <c r="K27" s="27">
        <f t="shared" si="1"/>
        <v>0</v>
      </c>
      <c r="L27" s="28">
        <f t="shared" si="2"/>
        <v>40227624.489999995</v>
      </c>
    </row>
    <row r="28" spans="2:12" ht="20.100000000000001" customHeight="1" x14ac:dyDescent="0.25">
      <c r="B28" s="25" t="s">
        <v>38</v>
      </c>
      <c r="C28" s="26">
        <v>58169952</v>
      </c>
      <c r="D28" s="26">
        <v>63043844</v>
      </c>
      <c r="E28" s="57">
        <v>47913321.439999998</v>
      </c>
      <c r="F28" s="57">
        <v>34555486.689999998</v>
      </c>
      <c r="G28" s="26">
        <v>31207155.840000007</v>
      </c>
      <c r="H28" s="26"/>
      <c r="I28" s="27"/>
      <c r="J28" s="27">
        <f t="shared" si="0"/>
        <v>0.65132524529904534</v>
      </c>
      <c r="K28" s="27">
        <f t="shared" si="1"/>
        <v>0</v>
      </c>
      <c r="L28" s="28">
        <f t="shared" si="2"/>
        <v>31836688.159999993</v>
      </c>
    </row>
    <row r="29" spans="2:12" ht="20.100000000000001" customHeight="1" x14ac:dyDescent="0.25">
      <c r="B29" s="25" t="s">
        <v>39</v>
      </c>
      <c r="C29" s="26">
        <v>38485790</v>
      </c>
      <c r="D29" s="26">
        <v>44680053</v>
      </c>
      <c r="E29" s="57">
        <v>33956840.280000001</v>
      </c>
      <c r="F29" s="57">
        <v>24346195.969999999</v>
      </c>
      <c r="G29" s="26">
        <v>22224262.309999991</v>
      </c>
      <c r="H29" s="26"/>
      <c r="I29" s="27"/>
      <c r="J29" s="27">
        <f t="shared" si="0"/>
        <v>0.65448558012889391</v>
      </c>
      <c r="K29" s="27">
        <f t="shared" si="1"/>
        <v>0</v>
      </c>
      <c r="L29" s="28">
        <f t="shared" si="2"/>
        <v>22455790.690000009</v>
      </c>
    </row>
    <row r="30" spans="2:12" ht="20.100000000000001" customHeight="1" x14ac:dyDescent="0.25">
      <c r="B30" s="25" t="s">
        <v>40</v>
      </c>
      <c r="C30" s="26">
        <v>52858093</v>
      </c>
      <c r="D30" s="26">
        <v>56361491</v>
      </c>
      <c r="E30" s="57">
        <v>42834733.160000004</v>
      </c>
      <c r="F30" s="57">
        <v>28493350.38000001</v>
      </c>
      <c r="G30" s="26">
        <v>26322250.049999997</v>
      </c>
      <c r="H30" s="26"/>
      <c r="I30" s="27"/>
      <c r="J30" s="27">
        <f t="shared" si="0"/>
        <v>0.61450715594932859</v>
      </c>
      <c r="K30" s="27">
        <f t="shared" si="1"/>
        <v>0</v>
      </c>
      <c r="L30" s="28">
        <f t="shared" si="2"/>
        <v>30039240.950000003</v>
      </c>
    </row>
    <row r="31" spans="2:12" ht="20.100000000000001" customHeight="1" x14ac:dyDescent="0.25">
      <c r="B31" s="25" t="s">
        <v>41</v>
      </c>
      <c r="C31" s="26">
        <v>90349747</v>
      </c>
      <c r="D31" s="26">
        <v>99959487</v>
      </c>
      <c r="E31" s="57">
        <v>75969210.120000005</v>
      </c>
      <c r="F31" s="57">
        <v>50391682.369999893</v>
      </c>
      <c r="G31" s="26">
        <v>47430312.809999898</v>
      </c>
      <c r="H31" s="26"/>
      <c r="I31" s="27"/>
      <c r="J31" s="27">
        <f t="shared" si="0"/>
        <v>0.62433600053336835</v>
      </c>
      <c r="K31" s="27">
        <f t="shared" si="1"/>
        <v>0</v>
      </c>
      <c r="L31" s="28">
        <f t="shared" si="2"/>
        <v>52529174.190000102</v>
      </c>
    </row>
    <row r="32" spans="2:12" ht="20.100000000000001" customHeight="1" x14ac:dyDescent="0.25">
      <c r="B32" s="25" t="s">
        <v>42</v>
      </c>
      <c r="C32" s="26">
        <v>42929718</v>
      </c>
      <c r="D32" s="26">
        <v>47362415</v>
      </c>
      <c r="E32" s="57">
        <v>35995435.399999999</v>
      </c>
      <c r="F32" s="57">
        <v>28475737.089999948</v>
      </c>
      <c r="G32" s="26">
        <v>25609439.349999957</v>
      </c>
      <c r="H32" s="26"/>
      <c r="I32" s="27"/>
      <c r="J32" s="27">
        <f t="shared" si="0"/>
        <v>0.71146352490015885</v>
      </c>
      <c r="K32" s="27">
        <f t="shared" si="1"/>
        <v>0</v>
      </c>
      <c r="L32" s="28">
        <f t="shared" si="2"/>
        <v>21752975.650000043</v>
      </c>
    </row>
    <row r="33" spans="2:12" ht="20.100000000000001" customHeight="1" x14ac:dyDescent="0.25">
      <c r="B33" s="25" t="s">
        <v>43</v>
      </c>
      <c r="C33" s="26">
        <v>25889937</v>
      </c>
      <c r="D33" s="26">
        <v>29849197</v>
      </c>
      <c r="E33" s="57">
        <v>22685389.719999999</v>
      </c>
      <c r="F33" s="57">
        <v>17083736.030000012</v>
      </c>
      <c r="G33" s="26">
        <v>15815799.54000001</v>
      </c>
      <c r="H33" s="26"/>
      <c r="I33" s="27"/>
      <c r="J33" s="27">
        <f t="shared" si="0"/>
        <v>0.69717997950268451</v>
      </c>
      <c r="K33" s="27">
        <f t="shared" si="1"/>
        <v>0</v>
      </c>
      <c r="L33" s="28">
        <f t="shared" si="2"/>
        <v>14033397.45999999</v>
      </c>
    </row>
    <row r="34" spans="2:12" ht="20.100000000000001" customHeight="1" x14ac:dyDescent="0.25">
      <c r="B34" s="25" t="s">
        <v>44</v>
      </c>
      <c r="C34" s="26">
        <v>54398618</v>
      </c>
      <c r="D34" s="26">
        <v>56994395</v>
      </c>
      <c r="E34" s="57">
        <v>43315740.200000003</v>
      </c>
      <c r="F34" s="57">
        <v>34638934.240000054</v>
      </c>
      <c r="G34" s="26">
        <v>33862395.38000004</v>
      </c>
      <c r="H34" s="26"/>
      <c r="I34" s="27"/>
      <c r="J34" s="27">
        <f t="shared" si="0"/>
        <v>0.78175728323349847</v>
      </c>
      <c r="K34" s="27">
        <f t="shared" si="1"/>
        <v>0</v>
      </c>
      <c r="L34" s="28">
        <f t="shared" si="2"/>
        <v>23131999.61999996</v>
      </c>
    </row>
    <row r="35" spans="2:12" ht="20.100000000000001" customHeight="1" x14ac:dyDescent="0.25">
      <c r="B35" s="25" t="s">
        <v>45</v>
      </c>
      <c r="C35" s="26">
        <v>55182720</v>
      </c>
      <c r="D35" s="26">
        <v>59019077</v>
      </c>
      <c r="E35" s="57">
        <v>44854498.520000003</v>
      </c>
      <c r="F35" s="57">
        <v>28340909.979999997</v>
      </c>
      <c r="G35" s="26">
        <v>27757488.710000001</v>
      </c>
      <c r="H35" s="26"/>
      <c r="I35" s="27"/>
      <c r="J35" s="27">
        <f t="shared" si="0"/>
        <v>0.61883399939525174</v>
      </c>
      <c r="K35" s="27">
        <f t="shared" si="1"/>
        <v>0</v>
      </c>
      <c r="L35" s="28">
        <f t="shared" si="2"/>
        <v>31261588.289999999</v>
      </c>
    </row>
    <row r="36" spans="2:12" ht="20.100000000000001" customHeight="1" x14ac:dyDescent="0.25">
      <c r="B36" s="25" t="s">
        <v>46</v>
      </c>
      <c r="C36" s="26">
        <v>796453928</v>
      </c>
      <c r="D36" s="26">
        <v>1448601215</v>
      </c>
      <c r="E36" s="57">
        <v>1100936923.4000001</v>
      </c>
      <c r="F36" s="57">
        <v>625258470.90000021</v>
      </c>
      <c r="G36" s="26">
        <v>290548721.48000038</v>
      </c>
      <c r="H36" s="26"/>
      <c r="I36" s="27"/>
      <c r="J36" s="27">
        <f t="shared" si="0"/>
        <v>0.2639104160324689</v>
      </c>
      <c r="K36" s="27">
        <f t="shared" si="1"/>
        <v>0</v>
      </c>
      <c r="L36" s="28">
        <f t="shared" si="2"/>
        <v>1158052493.5199995</v>
      </c>
    </row>
    <row r="37" spans="2:12" ht="20.100000000000001" customHeight="1" x14ac:dyDescent="0.25">
      <c r="B37" s="25" t="s">
        <v>47</v>
      </c>
      <c r="C37" s="26">
        <v>516806951</v>
      </c>
      <c r="D37" s="26">
        <v>505854331</v>
      </c>
      <c r="E37" s="57">
        <v>384449291.56</v>
      </c>
      <c r="F37" s="57">
        <v>213932668.53999999</v>
      </c>
      <c r="G37" s="26">
        <v>83288802.100000024</v>
      </c>
      <c r="H37" s="26"/>
      <c r="I37" s="27"/>
      <c r="J37" s="27">
        <f t="shared" si="0"/>
        <v>0.21664444161682467</v>
      </c>
      <c r="K37" s="27">
        <f t="shared" si="1"/>
        <v>0</v>
      </c>
      <c r="L37" s="28">
        <f t="shared" si="2"/>
        <v>422565528.89999998</v>
      </c>
    </row>
    <row r="38" spans="2:12" ht="20.100000000000001" customHeight="1" x14ac:dyDescent="0.25">
      <c r="B38" s="25" t="s">
        <v>48</v>
      </c>
      <c r="C38" s="26">
        <v>111374149</v>
      </c>
      <c r="D38" s="26">
        <v>115806177</v>
      </c>
      <c r="E38" s="57">
        <v>88012694.519999996</v>
      </c>
      <c r="F38" s="57">
        <v>65811917.769999981</v>
      </c>
      <c r="G38" s="26">
        <v>62183587.049999952</v>
      </c>
      <c r="H38" s="26"/>
      <c r="I38" s="27"/>
      <c r="J38" s="27">
        <f t="shared" si="0"/>
        <v>0.70652974993135065</v>
      </c>
      <c r="K38" s="27">
        <f t="shared" si="1"/>
        <v>0</v>
      </c>
      <c r="L38" s="28">
        <f t="shared" si="2"/>
        <v>53622589.950000048</v>
      </c>
    </row>
    <row r="39" spans="2:12" ht="20.100000000000001" customHeight="1" x14ac:dyDescent="0.25">
      <c r="B39" s="25" t="s">
        <v>49</v>
      </c>
      <c r="C39" s="26">
        <v>22997693</v>
      </c>
      <c r="D39" s="26">
        <v>24802302</v>
      </c>
      <c r="E39" s="57">
        <v>18849749.52</v>
      </c>
      <c r="F39" s="57">
        <v>13945971.700000007</v>
      </c>
      <c r="G39" s="26">
        <v>13145524.970000004</v>
      </c>
      <c r="H39" s="26"/>
      <c r="I39" s="27"/>
      <c r="J39" s="27">
        <f t="shared" si="0"/>
        <v>0.69738459686439402</v>
      </c>
      <c r="K39" s="27">
        <f t="shared" si="1"/>
        <v>0</v>
      </c>
      <c r="L39" s="28">
        <f t="shared" si="2"/>
        <v>11656777.029999996</v>
      </c>
    </row>
    <row r="40" spans="2:12" ht="20.100000000000001" customHeight="1" x14ac:dyDescent="0.25">
      <c r="B40" s="25" t="s">
        <v>50</v>
      </c>
      <c r="C40" s="26">
        <v>71559743</v>
      </c>
      <c r="D40" s="26">
        <v>89990683</v>
      </c>
      <c r="E40" s="57">
        <v>68392919.079999998</v>
      </c>
      <c r="F40" s="57">
        <v>63890169.020000003</v>
      </c>
      <c r="G40" s="26">
        <v>57674559.750000015</v>
      </c>
      <c r="H40" s="26"/>
      <c r="I40" s="27"/>
      <c r="J40" s="27">
        <f t="shared" si="0"/>
        <v>0.84328261647287506</v>
      </c>
      <c r="K40" s="27">
        <f t="shared" si="1"/>
        <v>0</v>
      </c>
      <c r="L40" s="28">
        <f t="shared" si="2"/>
        <v>32316123.249999985</v>
      </c>
    </row>
    <row r="41" spans="2:12" ht="20.100000000000001" customHeight="1" x14ac:dyDescent="0.25">
      <c r="B41" s="25" t="s">
        <v>51</v>
      </c>
      <c r="C41" s="26">
        <v>191294556</v>
      </c>
      <c r="D41" s="26">
        <v>208063030</v>
      </c>
      <c r="E41" s="57">
        <v>158127902.80000001</v>
      </c>
      <c r="F41" s="57">
        <v>107091638.55999999</v>
      </c>
      <c r="G41" s="26">
        <v>103220933.98</v>
      </c>
      <c r="H41" s="26"/>
      <c r="I41" s="27"/>
      <c r="J41" s="27">
        <f t="shared" si="0"/>
        <v>0.65276862686627624</v>
      </c>
      <c r="K41" s="27">
        <f t="shared" si="1"/>
        <v>0</v>
      </c>
      <c r="L41" s="28">
        <f t="shared" si="2"/>
        <v>104842096.02</v>
      </c>
    </row>
    <row r="42" spans="2:12" ht="20.100000000000001" customHeight="1" x14ac:dyDescent="0.25">
      <c r="B42" s="25" t="s">
        <v>52</v>
      </c>
      <c r="C42" s="26">
        <v>218824317</v>
      </c>
      <c r="D42" s="26">
        <v>250244731</v>
      </c>
      <c r="E42" s="57">
        <v>190185995.56</v>
      </c>
      <c r="F42" s="57">
        <v>129731992.55000001</v>
      </c>
      <c r="G42" s="26">
        <v>126611465.81999999</v>
      </c>
      <c r="H42" s="26"/>
      <c r="I42" s="27"/>
      <c r="J42" s="27">
        <f t="shared" si="0"/>
        <v>0.66572444226082106</v>
      </c>
      <c r="K42" s="27">
        <f t="shared" si="1"/>
        <v>0</v>
      </c>
      <c r="L42" s="28">
        <f t="shared" si="2"/>
        <v>123633265.18000001</v>
      </c>
    </row>
    <row r="43" spans="2:12" ht="20.100000000000001" customHeight="1" x14ac:dyDescent="0.25">
      <c r="B43" s="25" t="s">
        <v>53</v>
      </c>
      <c r="C43" s="26">
        <v>262878954</v>
      </c>
      <c r="D43" s="26">
        <v>282763586</v>
      </c>
      <c r="E43" s="57">
        <v>214900325.36000001</v>
      </c>
      <c r="F43" s="57">
        <v>130750076.86000006</v>
      </c>
      <c r="G43" s="26">
        <v>127219838.71000008</v>
      </c>
      <c r="H43" s="26"/>
      <c r="I43" s="27"/>
      <c r="J43" s="27">
        <f t="shared" si="0"/>
        <v>0.59199463051943735</v>
      </c>
      <c r="K43" s="27">
        <f t="shared" si="1"/>
        <v>0</v>
      </c>
      <c r="L43" s="28">
        <f t="shared" si="2"/>
        <v>155543747.2899999</v>
      </c>
    </row>
    <row r="44" spans="2:12" ht="20.100000000000001" customHeight="1" x14ac:dyDescent="0.25">
      <c r="B44" s="25" t="s">
        <v>54</v>
      </c>
      <c r="C44" s="26">
        <v>139909967</v>
      </c>
      <c r="D44" s="26">
        <v>145743508</v>
      </c>
      <c r="E44" s="57">
        <v>110765066.08</v>
      </c>
      <c r="F44" s="57">
        <v>70410857.839999989</v>
      </c>
      <c r="G44" s="26">
        <v>69141338.569999993</v>
      </c>
      <c r="H44" s="26"/>
      <c r="I44" s="27"/>
      <c r="J44" s="27">
        <f t="shared" ref="J44" si="3">IF(ISERROR(+G44/E44)=TRUE,0,++G44/E44)</f>
        <v>0.62421610907596714</v>
      </c>
      <c r="K44" s="27">
        <f t="shared" ref="K44" si="4">IF(ISERROR(+H44/E44)=TRUE,0,++H44/E44)</f>
        <v>0</v>
      </c>
      <c r="L44" s="28">
        <f t="shared" ref="L44" si="5">+D44-G44</f>
        <v>76602169.430000007</v>
      </c>
    </row>
    <row r="45" spans="2:12" ht="20.100000000000001" customHeight="1" x14ac:dyDescent="0.25">
      <c r="B45" s="25" t="s">
        <v>61</v>
      </c>
      <c r="C45" s="26">
        <v>0</v>
      </c>
      <c r="D45" s="26">
        <v>67978962</v>
      </c>
      <c r="E45" s="57">
        <v>51664011.119999997</v>
      </c>
      <c r="F45" s="57">
        <v>31547112.779999997</v>
      </c>
      <c r="G45" s="26">
        <v>25445153.449999996</v>
      </c>
      <c r="H45" s="26"/>
      <c r="I45" s="27"/>
      <c r="J45" s="27">
        <f t="shared" si="0"/>
        <v>0.49251215494860706</v>
      </c>
      <c r="K45" s="27">
        <f t="shared" si="1"/>
        <v>0</v>
      </c>
      <c r="L45" s="28">
        <f t="shared" si="2"/>
        <v>42533808.550000004</v>
      </c>
    </row>
    <row r="46" spans="2:12" ht="23.25" customHeight="1" x14ac:dyDescent="0.25">
      <c r="B46" s="52" t="s">
        <v>4</v>
      </c>
      <c r="C46" s="53">
        <f t="shared" ref="C46:H46" si="6">SUM(C13:C45)</f>
        <v>6690187221</v>
      </c>
      <c r="D46" s="53">
        <f t="shared" si="6"/>
        <v>6904102920</v>
      </c>
      <c r="E46" s="53">
        <f>SUM(E13:E45)</f>
        <v>5247118219.2000008</v>
      </c>
      <c r="F46" s="53">
        <f t="shared" si="6"/>
        <v>3192306014.2600002</v>
      </c>
      <c r="G46" s="53">
        <f t="shared" si="6"/>
        <v>2519542044.5100002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0.48017634428182199</v>
      </c>
      <c r="K46" s="54">
        <f>IF(ISERROR(+H46/E46)=TRUE,0,++H46/E46)</f>
        <v>0</v>
      </c>
      <c r="L46" s="55">
        <f>SUM(L13:L45)</f>
        <v>4384560875.4899998</v>
      </c>
    </row>
    <row r="47" spans="2:12" x14ac:dyDescent="0.2">
      <c r="B47" s="11" t="s">
        <v>96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55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AL MES DE JUNIO</v>
      </c>
      <c r="H52" s="32" t="s">
        <v>15</v>
      </c>
      <c r="I52" s="78"/>
      <c r="J52" s="78"/>
      <c r="K52" s="78"/>
      <c r="L52" s="31"/>
    </row>
    <row r="53" spans="2:12" s="22" customFormat="1" x14ac:dyDescent="0.25">
      <c r="B53" s="33" t="s">
        <v>56</v>
      </c>
      <c r="C53" s="67">
        <f>+C46/$C$51</f>
        <v>6690.1872210000001</v>
      </c>
      <c r="D53" s="67">
        <f>+D46/$C$51</f>
        <v>6904.1029200000003</v>
      </c>
      <c r="E53" s="33">
        <f>+E46/$C$51</f>
        <v>5247.1182192000006</v>
      </c>
      <c r="F53" s="67">
        <f>+F46/$C$51</f>
        <v>3192.3060142600002</v>
      </c>
      <c r="G53" s="67">
        <f>+G46/$C$51</f>
        <v>2519.5420445100003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94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95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23</v>
      </c>
      <c r="C13" s="8">
        <v>79438689</v>
      </c>
      <c r="D13" s="8">
        <v>79644699</v>
      </c>
      <c r="E13" s="56">
        <v>43804584.450000003</v>
      </c>
      <c r="F13" s="56">
        <v>23315290.499999996</v>
      </c>
      <c r="G13" s="8">
        <v>16066893.690000007</v>
      </c>
      <c r="H13" s="8"/>
      <c r="I13" s="12">
        <f>IF(ISERROR(+#REF!/E13)=TRUE,0,++#REF!/E13)</f>
        <v>0</v>
      </c>
      <c r="J13" s="12">
        <f>IF(ISERROR(+G13/E13)=TRUE,0,++G13/E13)</f>
        <v>0.3667856661975481</v>
      </c>
      <c r="K13" s="12">
        <f>IF(ISERROR(+H13/E13)=TRUE,0,++H13/E13)</f>
        <v>0</v>
      </c>
      <c r="L13" s="14">
        <f>+D13-G13</f>
        <v>63577805.309999995</v>
      </c>
    </row>
    <row r="14" spans="1:13" ht="20.100000000000001" customHeight="1" x14ac:dyDescent="0.25">
      <c r="B14" s="7" t="s">
        <v>24</v>
      </c>
      <c r="C14" s="9">
        <v>3051462</v>
      </c>
      <c r="D14" s="9">
        <v>3704612</v>
      </c>
      <c r="E14" s="58">
        <v>2037536.6</v>
      </c>
      <c r="F14" s="59">
        <v>731024.16999999993</v>
      </c>
      <c r="G14" s="9">
        <v>534529.69000000006</v>
      </c>
      <c r="H14" s="9"/>
      <c r="I14" s="13">
        <f>IF(ISERROR(+#REF!/E14)=TRUE,0,++#REF!/E14)</f>
        <v>0</v>
      </c>
      <c r="J14" s="13">
        <f t="shared" ref="J14:J44" si="0">IF(ISERROR(+G14/E14)=TRUE,0,++G14/E14)</f>
        <v>0.26234114763877125</v>
      </c>
      <c r="K14" s="13">
        <f t="shared" ref="K14:K44" si="1">IF(ISERROR(+H14/E14)=TRUE,0,++H14/E14)</f>
        <v>0</v>
      </c>
      <c r="L14" s="15">
        <f t="shared" ref="L14:L44" si="2">+D14-G14</f>
        <v>3170082.31</v>
      </c>
    </row>
    <row r="15" spans="1:13" ht="20.100000000000001" customHeight="1" x14ac:dyDescent="0.25">
      <c r="B15" s="7" t="s">
        <v>25</v>
      </c>
      <c r="C15" s="9">
        <v>5155243</v>
      </c>
      <c r="D15" s="9">
        <v>5978407</v>
      </c>
      <c r="E15" s="58">
        <v>3288123.85</v>
      </c>
      <c r="F15" s="59">
        <v>2771962.2800000003</v>
      </c>
      <c r="G15" s="9">
        <v>667313.42999999993</v>
      </c>
      <c r="H15" s="9"/>
      <c r="I15" s="13"/>
      <c r="J15" s="13">
        <f t="shared" si="0"/>
        <v>0.20294656176043974</v>
      </c>
      <c r="K15" s="13">
        <f t="shared" si="1"/>
        <v>0</v>
      </c>
      <c r="L15" s="15">
        <f t="shared" si="2"/>
        <v>5311093.57</v>
      </c>
    </row>
    <row r="16" spans="1:13" ht="20.100000000000001" customHeight="1" x14ac:dyDescent="0.25">
      <c r="B16" s="7" t="s">
        <v>26</v>
      </c>
      <c r="C16" s="9">
        <v>19759479</v>
      </c>
      <c r="D16" s="9">
        <v>22756569</v>
      </c>
      <c r="E16" s="58">
        <v>12516112.950000001</v>
      </c>
      <c r="F16" s="59">
        <v>10605061.790000001</v>
      </c>
      <c r="G16" s="9">
        <v>4906215.6900000004</v>
      </c>
      <c r="H16" s="9"/>
      <c r="I16" s="13"/>
      <c r="J16" s="13">
        <f t="shared" si="0"/>
        <v>0.39199196344740561</v>
      </c>
      <c r="K16" s="13">
        <f t="shared" si="1"/>
        <v>0</v>
      </c>
      <c r="L16" s="15">
        <f t="shared" si="2"/>
        <v>17850353.309999999</v>
      </c>
    </row>
    <row r="17" spans="2:12" ht="20.100000000000001" customHeight="1" x14ac:dyDescent="0.25">
      <c r="B17" s="7" t="s">
        <v>27</v>
      </c>
      <c r="C17" s="9">
        <v>3548416</v>
      </c>
      <c r="D17" s="9">
        <v>4190047</v>
      </c>
      <c r="E17" s="58">
        <v>2304525.85</v>
      </c>
      <c r="F17" s="59">
        <v>671297.47</v>
      </c>
      <c r="G17" s="9">
        <v>671297.47</v>
      </c>
      <c r="H17" s="9"/>
      <c r="I17" s="13"/>
      <c r="J17" s="13">
        <f t="shared" si="0"/>
        <v>0.29129526579187642</v>
      </c>
      <c r="K17" s="13">
        <f t="shared" si="1"/>
        <v>0</v>
      </c>
      <c r="L17" s="15">
        <f t="shared" si="2"/>
        <v>3518749.5300000003</v>
      </c>
    </row>
    <row r="18" spans="2:12" ht="20.100000000000001" customHeight="1" x14ac:dyDescent="0.25">
      <c r="B18" s="7" t="s">
        <v>28</v>
      </c>
      <c r="C18" s="9">
        <v>15108450</v>
      </c>
      <c r="D18" s="9">
        <v>18090533</v>
      </c>
      <c r="E18" s="58">
        <v>9949793.1500000004</v>
      </c>
      <c r="F18" s="59">
        <v>345615.05999999994</v>
      </c>
      <c r="G18" s="9">
        <v>254436.02999999997</v>
      </c>
      <c r="H18" s="9"/>
      <c r="I18" s="13"/>
      <c r="J18" s="13">
        <f t="shared" si="0"/>
        <v>2.5571991916233952E-2</v>
      </c>
      <c r="K18" s="13">
        <f t="shared" si="1"/>
        <v>0</v>
      </c>
      <c r="L18" s="15">
        <f t="shared" si="2"/>
        <v>17836096.969999999</v>
      </c>
    </row>
    <row r="19" spans="2:12" ht="20.100000000000001" customHeight="1" x14ac:dyDescent="0.25">
      <c r="B19" s="7" t="s">
        <v>29</v>
      </c>
      <c r="C19" s="9">
        <v>8102244</v>
      </c>
      <c r="D19" s="9">
        <v>9118010</v>
      </c>
      <c r="E19" s="58">
        <v>5014905.5</v>
      </c>
      <c r="F19" s="59">
        <v>1464759.37</v>
      </c>
      <c r="G19" s="9">
        <v>831329.77</v>
      </c>
      <c r="H19" s="9"/>
      <c r="I19" s="13"/>
      <c r="J19" s="13">
        <f t="shared" si="0"/>
        <v>0.16577177177117297</v>
      </c>
      <c r="K19" s="13">
        <f t="shared" si="1"/>
        <v>0</v>
      </c>
      <c r="L19" s="15">
        <f t="shared" si="2"/>
        <v>8286680.2300000004</v>
      </c>
    </row>
    <row r="20" spans="2:12" ht="20.100000000000001" customHeight="1" x14ac:dyDescent="0.25">
      <c r="B20" s="7" t="s">
        <v>30</v>
      </c>
      <c r="C20" s="9">
        <v>11854275</v>
      </c>
      <c r="D20" s="9">
        <v>12702208</v>
      </c>
      <c r="E20" s="58">
        <v>6986214.4000000004</v>
      </c>
      <c r="F20" s="59">
        <v>1262676.3899999999</v>
      </c>
      <c r="G20" s="9">
        <v>1147258.17</v>
      </c>
      <c r="H20" s="9"/>
      <c r="I20" s="13"/>
      <c r="J20" s="13">
        <f t="shared" si="0"/>
        <v>0.16421742939924658</v>
      </c>
      <c r="K20" s="13">
        <f t="shared" si="1"/>
        <v>0</v>
      </c>
      <c r="L20" s="15">
        <f t="shared" si="2"/>
        <v>11554949.83</v>
      </c>
    </row>
    <row r="21" spans="2:12" ht="20.100000000000001" customHeight="1" x14ac:dyDescent="0.25">
      <c r="B21" s="7" t="s">
        <v>31</v>
      </c>
      <c r="C21" s="9">
        <v>4500000</v>
      </c>
      <c r="D21" s="9">
        <v>4900539</v>
      </c>
      <c r="E21" s="58">
        <v>2695296.45</v>
      </c>
      <c r="F21" s="59">
        <v>2338052.87</v>
      </c>
      <c r="G21" s="9">
        <v>1838036.34</v>
      </c>
      <c r="H21" s="9"/>
      <c r="I21" s="13"/>
      <c r="J21" s="13">
        <f t="shared" si="0"/>
        <v>0.68194218116526661</v>
      </c>
      <c r="K21" s="13">
        <f t="shared" si="1"/>
        <v>0</v>
      </c>
      <c r="L21" s="15">
        <f t="shared" si="2"/>
        <v>3062502.66</v>
      </c>
    </row>
    <row r="22" spans="2:12" ht="20.100000000000001" customHeight="1" x14ac:dyDescent="0.25">
      <c r="B22" s="7" t="s">
        <v>32</v>
      </c>
      <c r="C22" s="9">
        <v>4536598</v>
      </c>
      <c r="D22" s="9">
        <v>5796040</v>
      </c>
      <c r="E22" s="58">
        <v>3187822.0000000005</v>
      </c>
      <c r="F22" s="59">
        <v>4017418.3600000003</v>
      </c>
      <c r="G22" s="9">
        <v>1161853.98</v>
      </c>
      <c r="H22" s="9"/>
      <c r="I22" s="13"/>
      <c r="J22" s="13">
        <f t="shared" si="0"/>
        <v>0.36446639115985768</v>
      </c>
      <c r="K22" s="13">
        <f t="shared" si="1"/>
        <v>0</v>
      </c>
      <c r="L22" s="15">
        <f t="shared" si="2"/>
        <v>4634186.0199999996</v>
      </c>
    </row>
    <row r="23" spans="2:12" ht="20.100000000000001" customHeight="1" x14ac:dyDescent="0.25">
      <c r="B23" s="7" t="s">
        <v>33</v>
      </c>
      <c r="C23" s="9">
        <v>12500000</v>
      </c>
      <c r="D23" s="9">
        <v>16272859</v>
      </c>
      <c r="E23" s="58">
        <v>8950072.4500000011</v>
      </c>
      <c r="F23" s="59">
        <v>8134758.0899999999</v>
      </c>
      <c r="G23" s="9">
        <v>5479480.2899999982</v>
      </c>
      <c r="H23" s="9"/>
      <c r="I23" s="13"/>
      <c r="J23" s="13">
        <f t="shared" si="0"/>
        <v>0.61222747867253269</v>
      </c>
      <c r="K23" s="13">
        <f t="shared" si="1"/>
        <v>0</v>
      </c>
      <c r="L23" s="15">
        <f t="shared" si="2"/>
        <v>10793378.710000001</v>
      </c>
    </row>
    <row r="24" spans="2:12" ht="20.100000000000001" customHeight="1" x14ac:dyDescent="0.25">
      <c r="B24" s="7" t="s">
        <v>34</v>
      </c>
      <c r="C24" s="9">
        <v>7560660</v>
      </c>
      <c r="D24" s="9">
        <v>9415534</v>
      </c>
      <c r="E24" s="58">
        <v>5178543.7</v>
      </c>
      <c r="F24" s="59">
        <v>2452407.91</v>
      </c>
      <c r="G24" s="9">
        <v>2452407.91</v>
      </c>
      <c r="H24" s="9"/>
      <c r="I24" s="13"/>
      <c r="J24" s="13">
        <f t="shared" si="0"/>
        <v>0.47357095972753888</v>
      </c>
      <c r="K24" s="13">
        <f t="shared" si="1"/>
        <v>0</v>
      </c>
      <c r="L24" s="15">
        <f t="shared" si="2"/>
        <v>6963126.0899999999</v>
      </c>
    </row>
    <row r="25" spans="2:12" ht="20.100000000000001" customHeight="1" x14ac:dyDescent="0.25">
      <c r="B25" s="7" t="s">
        <v>35</v>
      </c>
      <c r="C25" s="9">
        <v>20995704</v>
      </c>
      <c r="D25" s="9">
        <v>20995704</v>
      </c>
      <c r="E25" s="58">
        <v>11547637.200000001</v>
      </c>
      <c r="F25" s="59">
        <v>6864496.9899999993</v>
      </c>
      <c r="G25" s="9">
        <v>6338147.7300000004</v>
      </c>
      <c r="H25" s="9"/>
      <c r="I25" s="13"/>
      <c r="J25" s="13">
        <f t="shared" si="0"/>
        <v>0.54886966227168965</v>
      </c>
      <c r="K25" s="13">
        <f t="shared" si="1"/>
        <v>0</v>
      </c>
      <c r="L25" s="15">
        <f t="shared" si="2"/>
        <v>14657556.27</v>
      </c>
    </row>
    <row r="26" spans="2:12" ht="20.100000000000001" customHeight="1" x14ac:dyDescent="0.25">
      <c r="B26" s="7" t="s">
        <v>36</v>
      </c>
      <c r="C26" s="9">
        <v>12500000</v>
      </c>
      <c r="D26" s="9">
        <v>14914687</v>
      </c>
      <c r="E26" s="58">
        <v>8203077.8500000006</v>
      </c>
      <c r="F26" s="59">
        <v>4375321.4499999993</v>
      </c>
      <c r="G26" s="9">
        <v>3260025.18</v>
      </c>
      <c r="H26" s="9"/>
      <c r="I26" s="13"/>
      <c r="J26" s="13">
        <f t="shared" si="0"/>
        <v>0.39741487763644717</v>
      </c>
      <c r="K26" s="13">
        <f t="shared" si="1"/>
        <v>0</v>
      </c>
      <c r="L26" s="15">
        <f t="shared" si="2"/>
        <v>11654661.82</v>
      </c>
    </row>
    <row r="27" spans="2:12" ht="20.100000000000001" customHeight="1" x14ac:dyDescent="0.25">
      <c r="B27" s="7" t="s">
        <v>37</v>
      </c>
      <c r="C27" s="9">
        <v>7693328</v>
      </c>
      <c r="D27" s="9">
        <v>9640622</v>
      </c>
      <c r="E27" s="58">
        <v>5302342.1000000006</v>
      </c>
      <c r="F27" s="59">
        <v>3579536.46</v>
      </c>
      <c r="G27" s="9">
        <v>3228503.37</v>
      </c>
      <c r="H27" s="9"/>
      <c r="I27" s="13"/>
      <c r="J27" s="13">
        <f t="shared" si="0"/>
        <v>0.60888251061733645</v>
      </c>
      <c r="K27" s="13">
        <f t="shared" si="1"/>
        <v>0</v>
      </c>
      <c r="L27" s="15">
        <f t="shared" si="2"/>
        <v>6412118.6299999999</v>
      </c>
    </row>
    <row r="28" spans="2:12" ht="20.100000000000001" customHeight="1" x14ac:dyDescent="0.25">
      <c r="B28" s="7" t="s">
        <v>38</v>
      </c>
      <c r="C28" s="9">
        <v>10724943</v>
      </c>
      <c r="D28" s="9">
        <v>10724943</v>
      </c>
      <c r="E28" s="58">
        <v>5898718.6500000004</v>
      </c>
      <c r="F28" s="59">
        <v>5945119.9500000002</v>
      </c>
      <c r="G28" s="9">
        <v>4211862.419999999</v>
      </c>
      <c r="H28" s="9"/>
      <c r="I28" s="13"/>
      <c r="J28" s="13">
        <f t="shared" si="0"/>
        <v>0.71403005803641761</v>
      </c>
      <c r="K28" s="13">
        <f t="shared" si="1"/>
        <v>0</v>
      </c>
      <c r="L28" s="15">
        <f t="shared" si="2"/>
        <v>6513080.580000001</v>
      </c>
    </row>
    <row r="29" spans="2:12" ht="20.100000000000001" customHeight="1" x14ac:dyDescent="0.25">
      <c r="B29" s="7" t="s">
        <v>39</v>
      </c>
      <c r="C29" s="9">
        <v>2259976</v>
      </c>
      <c r="D29" s="9">
        <v>2259976</v>
      </c>
      <c r="E29" s="58">
        <v>1242986.8</v>
      </c>
      <c r="F29" s="59">
        <v>363251.23</v>
      </c>
      <c r="G29" s="9">
        <v>330307.23000000004</v>
      </c>
      <c r="H29" s="9"/>
      <c r="I29" s="13"/>
      <c r="J29" s="13">
        <f t="shared" si="0"/>
        <v>0.26573671578813229</v>
      </c>
      <c r="K29" s="13">
        <f t="shared" si="1"/>
        <v>0</v>
      </c>
      <c r="L29" s="15">
        <f t="shared" si="2"/>
        <v>1929668.77</v>
      </c>
    </row>
    <row r="30" spans="2:12" ht="20.100000000000001" customHeight="1" x14ac:dyDescent="0.25">
      <c r="B30" s="7" t="s">
        <v>40</v>
      </c>
      <c r="C30" s="9">
        <v>3342470</v>
      </c>
      <c r="D30" s="9">
        <v>4574544</v>
      </c>
      <c r="E30" s="58">
        <v>2515999.2000000002</v>
      </c>
      <c r="F30" s="59">
        <v>2355349.5300000003</v>
      </c>
      <c r="G30" s="9">
        <v>1081108.56</v>
      </c>
      <c r="H30" s="9"/>
      <c r="I30" s="13"/>
      <c r="J30" s="13">
        <f t="shared" si="0"/>
        <v>0.42969352295501523</v>
      </c>
      <c r="K30" s="13">
        <f t="shared" si="1"/>
        <v>0</v>
      </c>
      <c r="L30" s="15">
        <f t="shared" si="2"/>
        <v>3493435.44</v>
      </c>
    </row>
    <row r="31" spans="2:12" ht="20.100000000000001" customHeight="1" x14ac:dyDescent="0.25">
      <c r="B31" s="7" t="s">
        <v>41</v>
      </c>
      <c r="C31" s="9">
        <v>7000000</v>
      </c>
      <c r="D31" s="9">
        <v>8344358</v>
      </c>
      <c r="E31" s="58">
        <v>4589396.9000000004</v>
      </c>
      <c r="F31" s="59">
        <v>1218924.5</v>
      </c>
      <c r="G31" s="9">
        <v>634578.00999999989</v>
      </c>
      <c r="H31" s="9"/>
      <c r="I31" s="13"/>
      <c r="J31" s="13">
        <f t="shared" si="0"/>
        <v>0.13827045771526097</v>
      </c>
      <c r="K31" s="13">
        <f t="shared" si="1"/>
        <v>0</v>
      </c>
      <c r="L31" s="15">
        <f t="shared" si="2"/>
        <v>7709779.9900000002</v>
      </c>
    </row>
    <row r="32" spans="2:12" ht="20.100000000000001" customHeight="1" x14ac:dyDescent="0.25">
      <c r="B32" s="7" t="s">
        <v>42</v>
      </c>
      <c r="C32" s="9">
        <v>4000000</v>
      </c>
      <c r="D32" s="9">
        <v>5914440</v>
      </c>
      <c r="E32" s="58">
        <v>3252942.0000000005</v>
      </c>
      <c r="F32" s="59">
        <v>586818</v>
      </c>
      <c r="G32" s="9">
        <v>586818</v>
      </c>
      <c r="H32" s="9"/>
      <c r="I32" s="13"/>
      <c r="J32" s="13">
        <f t="shared" si="0"/>
        <v>0.18039608452902017</v>
      </c>
      <c r="K32" s="13">
        <f t="shared" si="1"/>
        <v>0</v>
      </c>
      <c r="L32" s="15">
        <f t="shared" si="2"/>
        <v>5327622</v>
      </c>
    </row>
    <row r="33" spans="2:12" ht="20.100000000000001" customHeight="1" x14ac:dyDescent="0.25">
      <c r="B33" s="7" t="s">
        <v>43</v>
      </c>
      <c r="C33" s="9">
        <v>3500000</v>
      </c>
      <c r="D33" s="9">
        <v>3593969</v>
      </c>
      <c r="E33" s="58">
        <v>1976682.9500000002</v>
      </c>
      <c r="F33" s="59">
        <v>874694.75</v>
      </c>
      <c r="G33" s="9">
        <v>853665.37</v>
      </c>
      <c r="H33" s="9"/>
      <c r="I33" s="13"/>
      <c r="J33" s="13">
        <f t="shared" si="0"/>
        <v>0.43186762449688754</v>
      </c>
      <c r="K33" s="13">
        <f t="shared" si="1"/>
        <v>0</v>
      </c>
      <c r="L33" s="15">
        <f t="shared" si="2"/>
        <v>2740303.63</v>
      </c>
    </row>
    <row r="34" spans="2:12" ht="20.100000000000001" customHeight="1" x14ac:dyDescent="0.25">
      <c r="B34" s="7" t="s">
        <v>44</v>
      </c>
      <c r="C34" s="9">
        <v>2613060</v>
      </c>
      <c r="D34" s="9">
        <v>3788581</v>
      </c>
      <c r="E34" s="58">
        <v>2083719.5500000003</v>
      </c>
      <c r="F34" s="59">
        <v>941862.8</v>
      </c>
      <c r="G34" s="9">
        <v>857660.07000000007</v>
      </c>
      <c r="H34" s="9"/>
      <c r="I34" s="13"/>
      <c r="J34" s="13">
        <f t="shared" si="0"/>
        <v>0.4116005294474489</v>
      </c>
      <c r="K34" s="13">
        <f t="shared" si="1"/>
        <v>0</v>
      </c>
      <c r="L34" s="15">
        <f t="shared" si="2"/>
        <v>2930920.9299999997</v>
      </c>
    </row>
    <row r="35" spans="2:12" ht="20.100000000000001" customHeight="1" x14ac:dyDescent="0.25">
      <c r="B35" s="7" t="s">
        <v>45</v>
      </c>
      <c r="C35" s="9">
        <v>4563238</v>
      </c>
      <c r="D35" s="9">
        <v>5155230</v>
      </c>
      <c r="E35" s="58">
        <v>2835376.5</v>
      </c>
      <c r="F35" s="59">
        <v>775548.91</v>
      </c>
      <c r="G35" s="9">
        <v>724928.64</v>
      </c>
      <c r="H35" s="9"/>
      <c r="I35" s="13"/>
      <c r="J35" s="13">
        <f t="shared" si="0"/>
        <v>0.25567279689311101</v>
      </c>
      <c r="K35" s="13">
        <f t="shared" si="1"/>
        <v>0</v>
      </c>
      <c r="L35" s="15">
        <f t="shared" si="2"/>
        <v>4430301.3600000003</v>
      </c>
    </row>
    <row r="36" spans="2:12" ht="20.100000000000001" customHeight="1" x14ac:dyDescent="0.25">
      <c r="B36" s="7" t="s">
        <v>46</v>
      </c>
      <c r="C36" s="9">
        <v>4000000</v>
      </c>
      <c r="D36" s="9">
        <v>6279159</v>
      </c>
      <c r="E36" s="58">
        <v>3453537.45</v>
      </c>
      <c r="F36" s="59">
        <v>4955515.33</v>
      </c>
      <c r="G36" s="9">
        <v>3606375.0000000009</v>
      </c>
      <c r="H36" s="9"/>
      <c r="I36" s="13"/>
      <c r="J36" s="13">
        <f t="shared" si="0"/>
        <v>1.0442553619912247</v>
      </c>
      <c r="K36" s="13">
        <f t="shared" si="1"/>
        <v>0</v>
      </c>
      <c r="L36" s="15">
        <f t="shared" si="2"/>
        <v>2672783.9999999991</v>
      </c>
    </row>
    <row r="37" spans="2:12" ht="20.100000000000001" customHeight="1" x14ac:dyDescent="0.25">
      <c r="B37" s="7" t="s">
        <v>47</v>
      </c>
      <c r="C37" s="9">
        <v>1500000</v>
      </c>
      <c r="D37" s="9">
        <v>1500000</v>
      </c>
      <c r="E37" s="58">
        <v>825000.00000000012</v>
      </c>
      <c r="F37" s="59">
        <v>1220192.49</v>
      </c>
      <c r="G37" s="9">
        <v>931494.49</v>
      </c>
      <c r="H37" s="9"/>
      <c r="I37" s="13"/>
      <c r="J37" s="13">
        <f t="shared" si="0"/>
        <v>1.1290842303030302</v>
      </c>
      <c r="K37" s="13">
        <f t="shared" si="1"/>
        <v>0</v>
      </c>
      <c r="L37" s="15">
        <f t="shared" si="2"/>
        <v>568505.51</v>
      </c>
    </row>
    <row r="38" spans="2:12" ht="20.100000000000001" customHeight="1" x14ac:dyDescent="0.25">
      <c r="B38" s="7" t="s">
        <v>48</v>
      </c>
      <c r="C38" s="9">
        <v>8500000</v>
      </c>
      <c r="D38" s="9">
        <v>12599485</v>
      </c>
      <c r="E38" s="58">
        <v>6929716.7500000009</v>
      </c>
      <c r="F38" s="59">
        <v>6292218.29</v>
      </c>
      <c r="G38" s="9">
        <v>3501331.44</v>
      </c>
      <c r="H38" s="9"/>
      <c r="I38" s="13"/>
      <c r="J38" s="13">
        <f t="shared" si="0"/>
        <v>0.50526328366884543</v>
      </c>
      <c r="K38" s="13">
        <f t="shared" si="1"/>
        <v>0</v>
      </c>
      <c r="L38" s="15">
        <f t="shared" si="2"/>
        <v>9098153.5600000005</v>
      </c>
    </row>
    <row r="39" spans="2:12" ht="20.100000000000001" customHeight="1" x14ac:dyDescent="0.25">
      <c r="B39" s="7" t="s">
        <v>49</v>
      </c>
      <c r="C39" s="9">
        <v>1092476</v>
      </c>
      <c r="D39" s="9">
        <v>1250054</v>
      </c>
      <c r="E39" s="58">
        <v>687529.70000000007</v>
      </c>
      <c r="F39" s="59">
        <v>41073</v>
      </c>
      <c r="G39" s="9">
        <v>7973</v>
      </c>
      <c r="H39" s="9"/>
      <c r="I39" s="13"/>
      <c r="J39" s="13">
        <f t="shared" si="0"/>
        <v>1.1596589936405655E-2</v>
      </c>
      <c r="K39" s="13">
        <f t="shared" si="1"/>
        <v>0</v>
      </c>
      <c r="L39" s="15">
        <f t="shared" si="2"/>
        <v>1242081</v>
      </c>
    </row>
    <row r="40" spans="2:12" ht="20.100000000000001" customHeight="1" x14ac:dyDescent="0.25">
      <c r="B40" s="7" t="s">
        <v>50</v>
      </c>
      <c r="C40" s="9">
        <v>4000000</v>
      </c>
      <c r="D40" s="9">
        <v>4812583</v>
      </c>
      <c r="E40" s="58">
        <v>2646920.6500000004</v>
      </c>
      <c r="F40" s="59">
        <v>613301.88</v>
      </c>
      <c r="G40" s="9">
        <v>416105.67</v>
      </c>
      <c r="H40" s="9"/>
      <c r="I40" s="13"/>
      <c r="J40" s="13">
        <f t="shared" si="0"/>
        <v>0.1572036811908207</v>
      </c>
      <c r="K40" s="13">
        <f t="shared" si="1"/>
        <v>0</v>
      </c>
      <c r="L40" s="15">
        <f t="shared" si="2"/>
        <v>4396477.33</v>
      </c>
    </row>
    <row r="41" spans="2:12" ht="20.100000000000001" customHeight="1" x14ac:dyDescent="0.25">
      <c r="B41" s="7" t="s">
        <v>51</v>
      </c>
      <c r="C41" s="9">
        <v>7500000</v>
      </c>
      <c r="D41" s="9">
        <v>10954162</v>
      </c>
      <c r="E41" s="58">
        <v>6024789.1000000006</v>
      </c>
      <c r="F41" s="59">
        <v>3709773.0500000003</v>
      </c>
      <c r="G41" s="9">
        <v>2689319.53</v>
      </c>
      <c r="H41" s="9"/>
      <c r="I41" s="13"/>
      <c r="J41" s="13">
        <f t="shared" si="0"/>
        <v>0.44637571296894019</v>
      </c>
      <c r="K41" s="13">
        <f t="shared" si="1"/>
        <v>0</v>
      </c>
      <c r="L41" s="15">
        <f t="shared" si="2"/>
        <v>8264842.4700000007</v>
      </c>
    </row>
    <row r="42" spans="2:12" ht="20.100000000000001" customHeight="1" x14ac:dyDescent="0.25">
      <c r="B42" s="7" t="s">
        <v>52</v>
      </c>
      <c r="C42" s="9">
        <v>8000000</v>
      </c>
      <c r="D42" s="9">
        <v>8000000</v>
      </c>
      <c r="E42" s="58">
        <v>4400000</v>
      </c>
      <c r="F42" s="59">
        <v>780274.24</v>
      </c>
      <c r="G42" s="9">
        <v>732671.83000000007</v>
      </c>
      <c r="H42" s="9"/>
      <c r="I42" s="13"/>
      <c r="J42" s="13">
        <f t="shared" si="0"/>
        <v>0.16651632500000002</v>
      </c>
      <c r="K42" s="13">
        <f t="shared" si="1"/>
        <v>0</v>
      </c>
      <c r="L42" s="15">
        <f t="shared" si="2"/>
        <v>7267328.1699999999</v>
      </c>
    </row>
    <row r="43" spans="2:12" ht="20.100000000000001" customHeight="1" x14ac:dyDescent="0.25">
      <c r="B43" s="7" t="s">
        <v>53</v>
      </c>
      <c r="C43" s="9">
        <v>15000000</v>
      </c>
      <c r="D43" s="9">
        <v>24624452</v>
      </c>
      <c r="E43" s="58">
        <v>13543448.600000001</v>
      </c>
      <c r="F43" s="59">
        <v>5461995.3599999994</v>
      </c>
      <c r="G43" s="9">
        <v>3592401.1300000008</v>
      </c>
      <c r="H43" s="9"/>
      <c r="I43" s="13"/>
      <c r="J43" s="13">
        <f t="shared" si="0"/>
        <v>0.26525010254773668</v>
      </c>
      <c r="K43" s="13">
        <f t="shared" si="1"/>
        <v>0</v>
      </c>
      <c r="L43" s="15">
        <f t="shared" si="2"/>
        <v>21032050.869999997</v>
      </c>
    </row>
    <row r="44" spans="2:12" ht="20.100000000000001" customHeight="1" x14ac:dyDescent="0.25">
      <c r="B44" s="7" t="s">
        <v>54</v>
      </c>
      <c r="C44" s="9">
        <v>8900000</v>
      </c>
      <c r="D44" s="9">
        <v>10396023</v>
      </c>
      <c r="E44" s="58">
        <v>5717812.6500000004</v>
      </c>
      <c r="F44" s="59">
        <v>460785.44000000006</v>
      </c>
      <c r="G44" s="9">
        <v>447683.48</v>
      </c>
      <c r="H44" s="9"/>
      <c r="I44" s="13"/>
      <c r="J44" s="13">
        <f t="shared" si="0"/>
        <v>7.8296283457276267E-2</v>
      </c>
      <c r="K44" s="13">
        <f t="shared" si="1"/>
        <v>0</v>
      </c>
      <c r="L44" s="15">
        <f t="shared" si="2"/>
        <v>9948339.5199999996</v>
      </c>
    </row>
    <row r="45" spans="2:12" ht="23.25" customHeight="1" x14ac:dyDescent="0.25">
      <c r="B45" s="52" t="s">
        <v>4</v>
      </c>
      <c r="C45" s="53">
        <f t="shared" ref="C45:H45" si="3">SUM(C13:C44)</f>
        <v>312800711</v>
      </c>
      <c r="D45" s="53">
        <f t="shared" si="3"/>
        <v>362893029</v>
      </c>
      <c r="E45" s="53">
        <f t="shared" si="3"/>
        <v>199591165.94999999</v>
      </c>
      <c r="F45" s="53">
        <f t="shared" si="3"/>
        <v>109526377.90999997</v>
      </c>
      <c r="G45" s="53">
        <f t="shared" si="3"/>
        <v>74044012.609999999</v>
      </c>
      <c r="H45" s="53">
        <f t="shared" si="3"/>
        <v>0</v>
      </c>
      <c r="I45" s="54">
        <f>IF(ISERROR(+#REF!/E45)=TRUE,0,++#REF!/E45)</f>
        <v>0</v>
      </c>
      <c r="J45" s="54">
        <f>IF(ISERROR(+G45/E45)=TRUE,0,++G45/E45)</f>
        <v>0.37097840607108296</v>
      </c>
      <c r="K45" s="54">
        <f>IF(ISERROR(+H45/E45)=TRUE,0,++H45/E45)</f>
        <v>0</v>
      </c>
      <c r="L45" s="55">
        <f>SUM(L13:L44)</f>
        <v>288849016.39000005</v>
      </c>
    </row>
    <row r="46" spans="2:12" x14ac:dyDescent="0.2">
      <c r="B46" s="11" t="s">
        <v>96</v>
      </c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JUNIO</v>
      </c>
      <c r="K51" s="23"/>
    </row>
    <row r="52" spans="2:11" s="22" customFormat="1" x14ac:dyDescent="0.25">
      <c r="B52" s="22" t="s">
        <v>56</v>
      </c>
      <c r="C52" s="39">
        <f>+C45/$C$50</f>
        <v>312.80071099999998</v>
      </c>
      <c r="D52" s="39">
        <f>+D45/$C$50</f>
        <v>362.89302900000001</v>
      </c>
      <c r="E52" s="39">
        <f>+E45/$C$50</f>
        <v>199.59116594999998</v>
      </c>
      <c r="F52" s="39">
        <f>+F45/$C$50</f>
        <v>109.52637790999997</v>
      </c>
      <c r="G52" s="39">
        <f>+G45/$C$50</f>
        <v>74.044012609999996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5"/>
  <sheetViews>
    <sheetView showGridLines="0" zoomScale="145" zoomScaleNormal="145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94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95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62</v>
      </c>
      <c r="C13" s="41">
        <v>0</v>
      </c>
      <c r="D13" s="41">
        <v>257760</v>
      </c>
      <c r="E13" s="62">
        <v>257760</v>
      </c>
      <c r="F13" s="62">
        <v>180337.69</v>
      </c>
      <c r="G13" s="41">
        <v>180337.69</v>
      </c>
      <c r="H13" s="8"/>
      <c r="I13" s="12">
        <f>IF(ISERROR(+#REF!/E13)=TRUE,0,++#REF!/E13)</f>
        <v>0</v>
      </c>
      <c r="J13" s="12">
        <f>IF(ISERROR(+G13/E13)=TRUE,0,++G13/E13)</f>
        <v>0.69963411700806954</v>
      </c>
      <c r="K13" s="12">
        <f>IF(ISERROR(+H13/E13)=TRUE,0,++H13/E13)</f>
        <v>0</v>
      </c>
      <c r="L13" s="14">
        <f>+D13-G13</f>
        <v>77422.31</v>
      </c>
    </row>
    <row r="14" spans="1:13" ht="20.100000000000001" customHeight="1" x14ac:dyDescent="0.25">
      <c r="B14" s="25" t="s">
        <v>63</v>
      </c>
      <c r="C14" s="42">
        <v>0</v>
      </c>
      <c r="D14" s="42">
        <v>120183</v>
      </c>
      <c r="E14" s="63">
        <v>120183</v>
      </c>
      <c r="F14" s="63">
        <v>120182.39999999999</v>
      </c>
      <c r="G14" s="42">
        <v>120182.39999999999</v>
      </c>
      <c r="H14" s="26"/>
      <c r="I14" s="27"/>
      <c r="J14" s="27">
        <f t="shared" ref="J14:J40" si="0">IF(ISERROR(+G14/E14)=TRUE,0,++G14/E14)</f>
        <v>0.99999500761338955</v>
      </c>
      <c r="K14" s="27">
        <f t="shared" ref="K14:K40" si="1">IF(ISERROR(+H14/E14)=TRUE,0,++H14/E14)</f>
        <v>0</v>
      </c>
      <c r="L14" s="28">
        <f t="shared" ref="L14:L40" si="2">+D14-G14</f>
        <v>0.60000000000582077</v>
      </c>
    </row>
    <row r="15" spans="1:13" ht="20.100000000000001" customHeight="1" x14ac:dyDescent="0.25">
      <c r="B15" s="25" t="s">
        <v>64</v>
      </c>
      <c r="C15" s="42">
        <v>0</v>
      </c>
      <c r="D15" s="42">
        <v>67796</v>
      </c>
      <c r="E15" s="63">
        <v>67796</v>
      </c>
      <c r="F15" s="63">
        <v>67075.199999999997</v>
      </c>
      <c r="G15" s="42">
        <v>67075.199999999997</v>
      </c>
      <c r="H15" s="26"/>
      <c r="I15" s="27"/>
      <c r="J15" s="27">
        <f t="shared" si="0"/>
        <v>0.98936810431293876</v>
      </c>
      <c r="K15" s="27">
        <f t="shared" si="1"/>
        <v>0</v>
      </c>
      <c r="L15" s="28">
        <f t="shared" si="2"/>
        <v>720.80000000000291</v>
      </c>
    </row>
    <row r="16" spans="1:13" ht="20.100000000000001" customHeight="1" x14ac:dyDescent="0.25">
      <c r="B16" s="25" t="s">
        <v>65</v>
      </c>
      <c r="C16" s="42">
        <v>0</v>
      </c>
      <c r="D16" s="42">
        <v>1048753</v>
      </c>
      <c r="E16" s="63">
        <v>1048753</v>
      </c>
      <c r="F16" s="63">
        <v>1048753</v>
      </c>
      <c r="G16" s="42">
        <v>1048753</v>
      </c>
      <c r="H16" s="26"/>
      <c r="I16" s="27"/>
      <c r="J16" s="27">
        <f t="shared" si="0"/>
        <v>1</v>
      </c>
      <c r="K16" s="27">
        <f t="shared" si="1"/>
        <v>0</v>
      </c>
      <c r="L16" s="28">
        <f t="shared" si="2"/>
        <v>0</v>
      </c>
    </row>
    <row r="17" spans="2:12" ht="20.100000000000001" customHeight="1" x14ac:dyDescent="0.25">
      <c r="B17" s="25" t="s">
        <v>66</v>
      </c>
      <c r="C17" s="42">
        <v>0</v>
      </c>
      <c r="D17" s="42">
        <v>97259</v>
      </c>
      <c r="E17" s="63">
        <v>97259</v>
      </c>
      <c r="F17" s="63">
        <v>97257.600000000006</v>
      </c>
      <c r="G17" s="42">
        <v>97257.600000000006</v>
      </c>
      <c r="H17" s="26"/>
      <c r="I17" s="27"/>
      <c r="J17" s="27">
        <f t="shared" si="0"/>
        <v>0.9999856054452545</v>
      </c>
      <c r="K17" s="27">
        <f t="shared" si="1"/>
        <v>0</v>
      </c>
      <c r="L17" s="28">
        <f t="shared" si="2"/>
        <v>1.3999999999941792</v>
      </c>
    </row>
    <row r="18" spans="2:12" ht="20.100000000000001" customHeight="1" x14ac:dyDescent="0.25">
      <c r="B18" s="25" t="s">
        <v>67</v>
      </c>
      <c r="C18" s="42">
        <v>0</v>
      </c>
      <c r="D18" s="42">
        <v>148983</v>
      </c>
      <c r="E18" s="63">
        <v>148983</v>
      </c>
      <c r="F18" s="63">
        <v>148983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148983</v>
      </c>
    </row>
    <row r="19" spans="2:12" ht="20.100000000000001" customHeight="1" x14ac:dyDescent="0.25">
      <c r="B19" s="25" t="s">
        <v>68</v>
      </c>
      <c r="C19" s="42">
        <v>0</v>
      </c>
      <c r="D19" s="42">
        <v>116756</v>
      </c>
      <c r="E19" s="63">
        <v>116756</v>
      </c>
      <c r="F19" s="63">
        <v>116755.20000000001</v>
      </c>
      <c r="G19" s="42">
        <v>116755.20000000001</v>
      </c>
      <c r="H19" s="26"/>
      <c r="I19" s="27"/>
      <c r="J19" s="27">
        <f t="shared" si="0"/>
        <v>0.99999314810373785</v>
      </c>
      <c r="K19" s="27">
        <f t="shared" si="1"/>
        <v>0</v>
      </c>
      <c r="L19" s="28">
        <f t="shared" si="2"/>
        <v>0.79999999998835847</v>
      </c>
    </row>
    <row r="20" spans="2:12" ht="20.100000000000001" customHeight="1" x14ac:dyDescent="0.25">
      <c r="B20" s="25" t="s">
        <v>69</v>
      </c>
      <c r="C20" s="42">
        <v>0</v>
      </c>
      <c r="D20" s="42">
        <v>148407</v>
      </c>
      <c r="E20" s="63">
        <v>148407</v>
      </c>
      <c r="F20" s="63">
        <v>0</v>
      </c>
      <c r="G20" s="42">
        <v>0</v>
      </c>
      <c r="H20" s="26"/>
      <c r="I20" s="27"/>
      <c r="J20" s="27">
        <f t="shared" si="0"/>
        <v>0</v>
      </c>
      <c r="K20" s="27">
        <f t="shared" si="1"/>
        <v>0</v>
      </c>
      <c r="L20" s="28">
        <f t="shared" si="2"/>
        <v>148407</v>
      </c>
    </row>
    <row r="21" spans="2:12" ht="20.100000000000001" customHeight="1" x14ac:dyDescent="0.25">
      <c r="B21" s="25" t="s">
        <v>70</v>
      </c>
      <c r="C21" s="42">
        <v>0</v>
      </c>
      <c r="D21" s="42">
        <v>92247</v>
      </c>
      <c r="E21" s="63">
        <v>92247</v>
      </c>
      <c r="F21" s="63">
        <v>91526.8</v>
      </c>
      <c r="G21" s="42">
        <v>91526.400000000009</v>
      </c>
      <c r="H21" s="26"/>
      <c r="I21" s="27"/>
      <c r="J21" s="27">
        <f t="shared" si="0"/>
        <v>0.99218836384923093</v>
      </c>
      <c r="K21" s="27">
        <f t="shared" si="1"/>
        <v>0</v>
      </c>
      <c r="L21" s="28">
        <f t="shared" si="2"/>
        <v>720.59999999999127</v>
      </c>
    </row>
    <row r="22" spans="2:12" ht="20.100000000000001" customHeight="1" x14ac:dyDescent="0.25">
      <c r="B22" s="25" t="s">
        <v>71</v>
      </c>
      <c r="C22" s="42">
        <v>0</v>
      </c>
      <c r="D22" s="42">
        <v>504144</v>
      </c>
      <c r="E22" s="63">
        <v>504144</v>
      </c>
      <c r="F22" s="63">
        <v>492618.27</v>
      </c>
      <c r="G22" s="42">
        <v>492618.27</v>
      </c>
      <c r="H22" s="26"/>
      <c r="I22" s="27"/>
      <c r="J22" s="27">
        <f t="shared" si="0"/>
        <v>0.97713802008949824</v>
      </c>
      <c r="K22" s="27">
        <f t="shared" si="1"/>
        <v>0</v>
      </c>
      <c r="L22" s="28">
        <f t="shared" si="2"/>
        <v>11525.729999999981</v>
      </c>
    </row>
    <row r="23" spans="2:12" ht="20.100000000000001" customHeight="1" x14ac:dyDescent="0.25">
      <c r="B23" s="25" t="s">
        <v>72</v>
      </c>
      <c r="C23" s="42">
        <v>0</v>
      </c>
      <c r="D23" s="42">
        <v>71310</v>
      </c>
      <c r="E23" s="63">
        <v>71310</v>
      </c>
      <c r="F23" s="63">
        <v>71308.800000000003</v>
      </c>
      <c r="G23" s="42">
        <v>71308.800000000003</v>
      </c>
      <c r="H23" s="26"/>
      <c r="I23" s="27"/>
      <c r="J23" s="27">
        <f t="shared" si="0"/>
        <v>0.99998317206562903</v>
      </c>
      <c r="K23" s="27">
        <f t="shared" si="1"/>
        <v>0</v>
      </c>
      <c r="L23" s="28">
        <f t="shared" si="2"/>
        <v>1.1999999999970896</v>
      </c>
    </row>
    <row r="24" spans="2:12" ht="20.100000000000001" customHeight="1" x14ac:dyDescent="0.25">
      <c r="B24" s="25" t="s">
        <v>73</v>
      </c>
      <c r="C24" s="42">
        <v>0</v>
      </c>
      <c r="D24" s="42">
        <v>43345</v>
      </c>
      <c r="E24" s="63">
        <v>43345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43345</v>
      </c>
    </row>
    <row r="25" spans="2:12" ht="20.100000000000001" customHeight="1" x14ac:dyDescent="0.25">
      <c r="B25" s="25" t="s">
        <v>74</v>
      </c>
      <c r="C25" s="42">
        <v>0</v>
      </c>
      <c r="D25" s="42">
        <v>17799</v>
      </c>
      <c r="E25" s="63">
        <v>17799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17799</v>
      </c>
    </row>
    <row r="26" spans="2:12" ht="20.100000000000001" customHeight="1" x14ac:dyDescent="0.25">
      <c r="B26" s="25" t="s">
        <v>75</v>
      </c>
      <c r="C26" s="42">
        <v>0</v>
      </c>
      <c r="D26" s="42">
        <v>224266</v>
      </c>
      <c r="E26" s="63">
        <v>224266</v>
      </c>
      <c r="F26" s="63">
        <v>224265.59999999998</v>
      </c>
      <c r="G26" s="42">
        <v>224265.59999999998</v>
      </c>
      <c r="H26" s="26"/>
      <c r="I26" s="27"/>
      <c r="J26" s="27">
        <f t="shared" si="0"/>
        <v>0.99999821640373476</v>
      </c>
      <c r="K26" s="27">
        <f t="shared" si="1"/>
        <v>0</v>
      </c>
      <c r="L26" s="28">
        <f t="shared" si="2"/>
        <v>0.40000000002328306</v>
      </c>
    </row>
    <row r="27" spans="2:12" ht="20.100000000000001" customHeight="1" x14ac:dyDescent="0.25">
      <c r="B27" s="25" t="s">
        <v>76</v>
      </c>
      <c r="C27" s="42">
        <v>0</v>
      </c>
      <c r="D27" s="42">
        <v>2938</v>
      </c>
      <c r="E27" s="63">
        <v>2938</v>
      </c>
      <c r="F27" s="63">
        <v>2937.6</v>
      </c>
      <c r="G27" s="42">
        <v>2937.6</v>
      </c>
      <c r="H27" s="26"/>
      <c r="I27" s="27"/>
      <c r="J27" s="27">
        <f t="shared" si="0"/>
        <v>0.99986385296119806</v>
      </c>
      <c r="K27" s="27">
        <f t="shared" si="1"/>
        <v>0</v>
      </c>
      <c r="L27" s="28">
        <f t="shared" si="2"/>
        <v>0.40000000000009095</v>
      </c>
    </row>
    <row r="28" spans="2:12" ht="20.100000000000001" customHeight="1" x14ac:dyDescent="0.25">
      <c r="B28" s="25" t="s">
        <v>77</v>
      </c>
      <c r="C28" s="42">
        <v>0</v>
      </c>
      <c r="D28" s="42">
        <v>97633</v>
      </c>
      <c r="E28" s="63">
        <v>97633</v>
      </c>
      <c r="F28" s="63">
        <v>97632</v>
      </c>
      <c r="G28" s="42">
        <v>97632</v>
      </c>
      <c r="H28" s="26"/>
      <c r="I28" s="27"/>
      <c r="J28" s="27">
        <f t="shared" si="0"/>
        <v>0.99998975756148023</v>
      </c>
      <c r="K28" s="27">
        <f t="shared" si="1"/>
        <v>0</v>
      </c>
      <c r="L28" s="28">
        <f t="shared" si="2"/>
        <v>1</v>
      </c>
    </row>
    <row r="29" spans="2:12" ht="20.100000000000001" customHeight="1" x14ac:dyDescent="0.25">
      <c r="B29" s="25" t="s">
        <v>78</v>
      </c>
      <c r="C29" s="42">
        <v>0</v>
      </c>
      <c r="D29" s="42">
        <v>44641</v>
      </c>
      <c r="E29" s="63">
        <v>44641</v>
      </c>
      <c r="F29" s="63">
        <v>44641</v>
      </c>
      <c r="G29" s="42">
        <v>43921</v>
      </c>
      <c r="H29" s="26"/>
      <c r="I29" s="27"/>
      <c r="J29" s="27">
        <f t="shared" si="0"/>
        <v>0.98387132904728836</v>
      </c>
      <c r="K29" s="27">
        <f t="shared" si="1"/>
        <v>0</v>
      </c>
      <c r="L29" s="28">
        <f t="shared" si="2"/>
        <v>720</v>
      </c>
    </row>
    <row r="30" spans="2:12" ht="20.100000000000001" customHeight="1" x14ac:dyDescent="0.25">
      <c r="B30" s="25" t="s">
        <v>79</v>
      </c>
      <c r="C30" s="42">
        <v>0</v>
      </c>
      <c r="D30" s="42">
        <v>20880</v>
      </c>
      <c r="E30" s="63">
        <v>20880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20880</v>
      </c>
    </row>
    <row r="31" spans="2:12" ht="20.100000000000001" customHeight="1" x14ac:dyDescent="0.25">
      <c r="B31" s="25" t="s">
        <v>80</v>
      </c>
      <c r="C31" s="42">
        <v>0</v>
      </c>
      <c r="D31" s="42">
        <v>54404</v>
      </c>
      <c r="E31" s="63">
        <v>54404</v>
      </c>
      <c r="F31" s="63">
        <v>54404</v>
      </c>
      <c r="G31" s="42">
        <v>54404</v>
      </c>
      <c r="H31" s="26"/>
      <c r="I31" s="27"/>
      <c r="J31" s="27">
        <f t="shared" si="0"/>
        <v>1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81</v>
      </c>
      <c r="C32" s="42">
        <v>153071449</v>
      </c>
      <c r="D32" s="42">
        <v>211340307</v>
      </c>
      <c r="E32" s="63">
        <v>211340307</v>
      </c>
      <c r="F32" s="63">
        <v>5783442.9000000004</v>
      </c>
      <c r="G32" s="42">
        <v>2084765.9100000001</v>
      </c>
      <c r="H32" s="26"/>
      <c r="I32" s="27"/>
      <c r="J32" s="27">
        <f t="shared" si="0"/>
        <v>9.8644974051258476E-3</v>
      </c>
      <c r="K32" s="27">
        <f t="shared" si="1"/>
        <v>0</v>
      </c>
      <c r="L32" s="28">
        <f t="shared" si="2"/>
        <v>209255541.09</v>
      </c>
    </row>
    <row r="33" spans="2:12" ht="20.100000000000001" customHeight="1" x14ac:dyDescent="0.25">
      <c r="B33" s="25" t="s">
        <v>82</v>
      </c>
      <c r="C33" s="42">
        <v>0</v>
      </c>
      <c r="D33" s="42">
        <v>41357</v>
      </c>
      <c r="E33" s="63">
        <v>41357</v>
      </c>
      <c r="F33" s="63">
        <v>41356.800000000003</v>
      </c>
      <c r="G33" s="42">
        <v>41356.800000000003</v>
      </c>
      <c r="H33" s="26"/>
      <c r="I33" s="27"/>
      <c r="J33" s="27">
        <f t="shared" si="0"/>
        <v>0.99999516405928868</v>
      </c>
      <c r="K33" s="27">
        <f t="shared" si="1"/>
        <v>0</v>
      </c>
      <c r="L33" s="28">
        <f t="shared" si="2"/>
        <v>0.19999999999708962</v>
      </c>
    </row>
    <row r="34" spans="2:12" ht="20.100000000000001" customHeight="1" x14ac:dyDescent="0.25">
      <c r="B34" s="25" t="s">
        <v>83</v>
      </c>
      <c r="C34" s="42">
        <v>0</v>
      </c>
      <c r="D34" s="42">
        <v>26353</v>
      </c>
      <c r="E34" s="63">
        <v>26353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26353</v>
      </c>
    </row>
    <row r="35" spans="2:12" ht="20.100000000000001" customHeight="1" x14ac:dyDescent="0.25">
      <c r="B35" s="25" t="s">
        <v>84</v>
      </c>
      <c r="C35" s="42">
        <v>0</v>
      </c>
      <c r="D35" s="42">
        <v>202637</v>
      </c>
      <c r="E35" s="63">
        <v>202637</v>
      </c>
      <c r="F35" s="63">
        <v>202637</v>
      </c>
      <c r="G35" s="42">
        <v>202637</v>
      </c>
      <c r="H35" s="26"/>
      <c r="I35" s="27"/>
      <c r="J35" s="27">
        <f t="shared" si="0"/>
        <v>1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85</v>
      </c>
      <c r="C36" s="42">
        <v>0</v>
      </c>
      <c r="D36" s="42">
        <v>23819</v>
      </c>
      <c r="E36" s="63">
        <v>23819</v>
      </c>
      <c r="F36" s="63">
        <v>23817.600000000002</v>
      </c>
      <c r="G36" s="42">
        <v>23817.600000000002</v>
      </c>
      <c r="H36" s="26"/>
      <c r="I36" s="27"/>
      <c r="J36" s="13">
        <f t="shared" si="0"/>
        <v>0.99994122339308966</v>
      </c>
      <c r="K36" s="13">
        <f t="shared" si="1"/>
        <v>0</v>
      </c>
      <c r="L36" s="15">
        <f t="shared" si="2"/>
        <v>1.3999999999978172</v>
      </c>
    </row>
    <row r="37" spans="2:12" ht="20.100000000000001" customHeight="1" x14ac:dyDescent="0.25">
      <c r="B37" s="25" t="s">
        <v>86</v>
      </c>
      <c r="C37" s="42">
        <v>0</v>
      </c>
      <c r="D37" s="42">
        <v>165601</v>
      </c>
      <c r="E37" s="63">
        <v>165601</v>
      </c>
      <c r="F37" s="63">
        <v>0</v>
      </c>
      <c r="G37" s="42">
        <v>0</v>
      </c>
      <c r="H37" s="26"/>
      <c r="I37" s="27"/>
      <c r="J37" s="13">
        <f t="shared" si="0"/>
        <v>0</v>
      </c>
      <c r="K37" s="13">
        <f t="shared" si="1"/>
        <v>0</v>
      </c>
      <c r="L37" s="15">
        <f t="shared" si="2"/>
        <v>165601</v>
      </c>
    </row>
    <row r="38" spans="2:12" ht="20.100000000000001" customHeight="1" x14ac:dyDescent="0.25">
      <c r="B38" s="25" t="s">
        <v>87</v>
      </c>
      <c r="C38" s="42">
        <v>0</v>
      </c>
      <c r="D38" s="42">
        <v>636538</v>
      </c>
      <c r="E38" s="63">
        <v>636538</v>
      </c>
      <c r="F38" s="63">
        <v>568723.19999999995</v>
      </c>
      <c r="G38" s="42">
        <v>568723.19999999995</v>
      </c>
      <c r="H38" s="26"/>
      <c r="I38" s="27"/>
      <c r="J38" s="13">
        <f t="shared" si="0"/>
        <v>0.89346307683123394</v>
      </c>
      <c r="K38" s="13">
        <f t="shared" si="1"/>
        <v>0</v>
      </c>
      <c r="L38" s="15">
        <f t="shared" si="2"/>
        <v>67814.800000000047</v>
      </c>
    </row>
    <row r="39" spans="2:12" ht="20.100000000000001" customHeight="1" x14ac:dyDescent="0.25">
      <c r="B39" s="7" t="s">
        <v>88</v>
      </c>
      <c r="C39" s="43">
        <v>0</v>
      </c>
      <c r="D39" s="42">
        <v>7892</v>
      </c>
      <c r="E39" s="63">
        <v>7892</v>
      </c>
      <c r="F39" s="64">
        <v>0</v>
      </c>
      <c r="G39" s="43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7892</v>
      </c>
    </row>
    <row r="40" spans="2:12" ht="20.100000000000001" customHeight="1" x14ac:dyDescent="0.25">
      <c r="B40" s="7" t="s">
        <v>89</v>
      </c>
      <c r="C40" s="43">
        <v>0</v>
      </c>
      <c r="D40" s="43">
        <v>152381</v>
      </c>
      <c r="E40" s="64">
        <v>152381</v>
      </c>
      <c r="F40" s="64">
        <v>109497.60000000001</v>
      </c>
      <c r="G40" s="43">
        <v>109497.60000000001</v>
      </c>
      <c r="H40" s="9"/>
      <c r="I40" s="13">
        <f>IF(ISERROR(+#REF!/E40)=TRUE,0,++#REF!/E40)</f>
        <v>0</v>
      </c>
      <c r="J40" s="13">
        <f t="shared" si="0"/>
        <v>0.71857777544444523</v>
      </c>
      <c r="K40" s="13">
        <f t="shared" si="1"/>
        <v>0</v>
      </c>
      <c r="L40" s="15">
        <f t="shared" si="2"/>
        <v>42883.399999999994</v>
      </c>
    </row>
    <row r="41" spans="2:12" ht="23.25" customHeight="1" x14ac:dyDescent="0.25">
      <c r="B41" s="52" t="s">
        <v>4</v>
      </c>
      <c r="C41" s="65">
        <f t="shared" ref="C41:H41" si="3">SUM(C13:C40)</f>
        <v>153071449</v>
      </c>
      <c r="D41" s="65">
        <f t="shared" si="3"/>
        <v>215776389</v>
      </c>
      <c r="E41" s="65">
        <f t="shared" si="3"/>
        <v>215776389</v>
      </c>
      <c r="F41" s="65">
        <f t="shared" si="3"/>
        <v>9588153.2599999998</v>
      </c>
      <c r="G41" s="65">
        <f t="shared" si="3"/>
        <v>5739772.8699999992</v>
      </c>
      <c r="H41" s="53">
        <f t="shared" si="3"/>
        <v>0</v>
      </c>
      <c r="I41" s="54">
        <f>IF(ISERROR(+#REF!/E41)=TRUE,0,++#REF!/E41)</f>
        <v>0</v>
      </c>
      <c r="J41" s="54">
        <f>IF(ISERROR(+G41/E41)=TRUE,0,++G41/E41)</f>
        <v>2.6600560407005418E-2</v>
      </c>
      <c r="K41" s="54">
        <f>IF(ISERROR(+H41/E41)=TRUE,0,++H41/E41)</f>
        <v>0</v>
      </c>
      <c r="L41" s="55">
        <f>SUM(L13:L40)</f>
        <v>210036616.13000003</v>
      </c>
    </row>
    <row r="42" spans="2:12" x14ac:dyDescent="0.2">
      <c r="B42" s="11" t="s">
        <v>96</v>
      </c>
    </row>
    <row r="43" spans="2:12" s="20" customFormat="1" x14ac:dyDescent="0.25">
      <c r="K43" s="24"/>
    </row>
    <row r="44" spans="2:12" s="20" customFormat="1" x14ac:dyDescent="0.25">
      <c r="K44" s="24"/>
    </row>
    <row r="45" spans="2:12" s="22" customFormat="1" x14ac:dyDescent="0.25">
      <c r="K45" s="23"/>
    </row>
    <row r="46" spans="2:12" s="22" customFormat="1" x14ac:dyDescent="0.25">
      <c r="B46" s="22">
        <v>1000000</v>
      </c>
      <c r="K46" s="23"/>
    </row>
    <row r="47" spans="2:12" s="22" customFormat="1" ht="45" x14ac:dyDescent="0.25">
      <c r="B47" s="30" t="s">
        <v>55</v>
      </c>
      <c r="C47" s="30" t="s">
        <v>3</v>
      </c>
      <c r="D47" s="30" t="s">
        <v>2</v>
      </c>
      <c r="E47" s="31" t="s">
        <v>18</v>
      </c>
      <c r="F47" s="31" t="s">
        <v>57</v>
      </c>
      <c r="G47" s="31" t="str">
        <f>MID(G11,1,25)</f>
        <v>DEVENGADO
AL MES DE JUNIO</v>
      </c>
      <c r="K47" s="23"/>
    </row>
    <row r="48" spans="2:12" s="22" customFormat="1" x14ac:dyDescent="0.25">
      <c r="B48" s="22" t="s">
        <v>56</v>
      </c>
      <c r="C48" s="39">
        <f>+C41/$B$46</f>
        <v>153.071449</v>
      </c>
      <c r="D48" s="39">
        <f t="shared" ref="D48:G48" si="4">+D41/$B$46</f>
        <v>215.77638899999999</v>
      </c>
      <c r="E48" s="39">
        <f t="shared" si="4"/>
        <v>215.77638899999999</v>
      </c>
      <c r="F48" s="39">
        <f t="shared" si="4"/>
        <v>9.5881532600000003</v>
      </c>
      <c r="G48" s="39">
        <f t="shared" si="4"/>
        <v>5.7397728699999995</v>
      </c>
      <c r="K48" s="23"/>
    </row>
    <row r="49" spans="3:11" s="22" customFormat="1" x14ac:dyDescent="0.25">
      <c r="C49" s="39"/>
      <c r="D49" s="39"/>
      <c r="E49" s="39"/>
      <c r="F49" s="39"/>
      <c r="G49" s="39"/>
      <c r="K49" s="23"/>
    </row>
    <row r="50" spans="3:11" s="22" customFormat="1" x14ac:dyDescent="0.25">
      <c r="C50" s="39"/>
      <c r="D50" s="39"/>
      <c r="E50" s="39"/>
      <c r="F50" s="39"/>
      <c r="G50" s="39"/>
      <c r="K50" s="23"/>
    </row>
    <row r="51" spans="3:11" s="22" customFormat="1" x14ac:dyDescent="0.25">
      <c r="C51" s="39"/>
      <c r="D51" s="39"/>
      <c r="E51" s="39"/>
      <c r="F51" s="39"/>
      <c r="G51" s="39"/>
      <c r="K51" s="23"/>
    </row>
    <row r="52" spans="3:11" s="22" customFormat="1" x14ac:dyDescent="0.25">
      <c r="K52" s="23"/>
    </row>
    <row r="53" spans="3:11" s="22" customFormat="1" x14ac:dyDescent="0.25">
      <c r="K53" s="23"/>
    </row>
    <row r="54" spans="3:11" s="22" customFormat="1" x14ac:dyDescent="0.25">
      <c r="K54" s="23"/>
    </row>
    <row r="55" spans="3:11" s="22" customFormat="1" x14ac:dyDescent="0.25">
      <c r="K55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8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74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94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95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62</v>
      </c>
      <c r="C13" s="44">
        <v>0</v>
      </c>
      <c r="D13" s="44">
        <v>6557018</v>
      </c>
      <c r="E13" s="60">
        <v>4917763.5</v>
      </c>
      <c r="F13" s="60">
        <v>1732521.6</v>
      </c>
      <c r="G13" s="41">
        <v>35521.599999999999</v>
      </c>
      <c r="H13" s="8"/>
      <c r="I13" s="12">
        <f>IF(ISERROR(+#REF!/E13)=TRUE,0,++#REF!/E13)</f>
        <v>0</v>
      </c>
      <c r="J13" s="12">
        <f>IF(ISERROR(+G13/E13)=TRUE,0,++G13/E13)</f>
        <v>7.2231208353146703E-3</v>
      </c>
      <c r="K13" s="12">
        <f>IF(ISERROR(+H13/E13)=TRUE,0,++H13/E13)</f>
        <v>0</v>
      </c>
      <c r="L13" s="14">
        <f>+D13-G13</f>
        <v>6521496.4000000004</v>
      </c>
    </row>
    <row r="14" spans="1:13" ht="20.100000000000001" customHeight="1" x14ac:dyDescent="0.25">
      <c r="B14" s="29" t="s">
        <v>90</v>
      </c>
      <c r="C14" s="45">
        <v>0</v>
      </c>
      <c r="D14" s="45">
        <v>4058714</v>
      </c>
      <c r="E14" s="61">
        <v>3044035.5</v>
      </c>
      <c r="F14" s="61">
        <v>1765687.96</v>
      </c>
      <c r="G14" s="42">
        <v>1378868.85</v>
      </c>
      <c r="H14" s="26"/>
      <c r="I14" s="27"/>
      <c r="J14" s="27">
        <f t="shared" ref="J14:J43" si="0">IF(ISERROR(+G14/E14)=TRUE,0,++G14/E14)</f>
        <v>0.45297397155847891</v>
      </c>
      <c r="K14" s="27">
        <f t="shared" ref="K14:K43" si="1">IF(ISERROR(+H14/E14)=TRUE,0,++H14/E14)</f>
        <v>0</v>
      </c>
      <c r="L14" s="28">
        <f t="shared" ref="L14:L43" si="2">+D14-G14</f>
        <v>2679845.15</v>
      </c>
    </row>
    <row r="15" spans="1:13" ht="20.100000000000001" customHeight="1" x14ac:dyDescent="0.25">
      <c r="B15" s="29" t="s">
        <v>63</v>
      </c>
      <c r="C15" s="45">
        <v>0</v>
      </c>
      <c r="D15" s="45">
        <v>11985115</v>
      </c>
      <c r="E15" s="61">
        <v>8988836.25</v>
      </c>
      <c r="F15" s="61">
        <v>5068250.4800000004</v>
      </c>
      <c r="G15" s="42">
        <v>3914929.2800000003</v>
      </c>
      <c r="H15" s="26"/>
      <c r="I15" s="27"/>
      <c r="J15" s="27">
        <f t="shared" si="0"/>
        <v>0.43553238385002291</v>
      </c>
      <c r="K15" s="27">
        <f t="shared" si="1"/>
        <v>0</v>
      </c>
      <c r="L15" s="28">
        <f t="shared" si="2"/>
        <v>8070185.7199999997</v>
      </c>
    </row>
    <row r="16" spans="1:13" ht="20.100000000000001" customHeight="1" x14ac:dyDescent="0.25">
      <c r="B16" s="29" t="s">
        <v>91</v>
      </c>
      <c r="C16" s="45">
        <v>0</v>
      </c>
      <c r="D16" s="45">
        <v>8914989</v>
      </c>
      <c r="E16" s="61">
        <v>6686241.75</v>
      </c>
      <c r="F16" s="61">
        <v>4324346.67</v>
      </c>
      <c r="G16" s="42">
        <v>3143285.79</v>
      </c>
      <c r="H16" s="26"/>
      <c r="I16" s="27"/>
      <c r="J16" s="27">
        <f t="shared" si="0"/>
        <v>0.47011249481070588</v>
      </c>
      <c r="K16" s="27">
        <f t="shared" si="1"/>
        <v>0</v>
      </c>
      <c r="L16" s="28">
        <f t="shared" si="2"/>
        <v>5771703.21</v>
      </c>
    </row>
    <row r="17" spans="2:12" ht="20.100000000000001" customHeight="1" x14ac:dyDescent="0.25">
      <c r="B17" s="29" t="s">
        <v>92</v>
      </c>
      <c r="C17" s="45">
        <v>0</v>
      </c>
      <c r="D17" s="45">
        <v>2326295</v>
      </c>
      <c r="E17" s="61">
        <v>1744721.25</v>
      </c>
      <c r="F17" s="61">
        <v>1414570.77</v>
      </c>
      <c r="G17" s="42">
        <v>1304510.77</v>
      </c>
      <c r="H17" s="26"/>
      <c r="I17" s="27"/>
      <c r="J17" s="27">
        <f t="shared" si="0"/>
        <v>0.74769007943245946</v>
      </c>
      <c r="K17" s="27">
        <f t="shared" si="1"/>
        <v>0</v>
      </c>
      <c r="L17" s="28">
        <f t="shared" si="2"/>
        <v>1021784.23</v>
      </c>
    </row>
    <row r="18" spans="2:12" ht="20.100000000000001" customHeight="1" x14ac:dyDescent="0.25">
      <c r="B18" s="29" t="s">
        <v>64</v>
      </c>
      <c r="C18" s="45">
        <v>0</v>
      </c>
      <c r="D18" s="45">
        <v>23527133</v>
      </c>
      <c r="E18" s="61">
        <v>17645349.75</v>
      </c>
      <c r="F18" s="61">
        <v>9683837.25</v>
      </c>
      <c r="G18" s="42">
        <v>7720121.2999999998</v>
      </c>
      <c r="H18" s="26"/>
      <c r="I18" s="27"/>
      <c r="J18" s="27">
        <f t="shared" si="0"/>
        <v>0.43751591265568424</v>
      </c>
      <c r="K18" s="27">
        <f t="shared" si="1"/>
        <v>0</v>
      </c>
      <c r="L18" s="28">
        <f t="shared" si="2"/>
        <v>15807011.699999999</v>
      </c>
    </row>
    <row r="19" spans="2:12" ht="20.100000000000001" customHeight="1" x14ac:dyDescent="0.25">
      <c r="B19" s="29" t="s">
        <v>65</v>
      </c>
      <c r="C19" s="45">
        <v>0</v>
      </c>
      <c r="D19" s="45">
        <v>20095738</v>
      </c>
      <c r="E19" s="61">
        <v>15071803.5</v>
      </c>
      <c r="F19" s="61">
        <v>12681507.230000002</v>
      </c>
      <c r="G19" s="42">
        <v>10808211.550000001</v>
      </c>
      <c r="H19" s="26"/>
      <c r="I19" s="27"/>
      <c r="J19" s="27">
        <f t="shared" si="0"/>
        <v>0.71711468040304538</v>
      </c>
      <c r="K19" s="27">
        <f t="shared" si="1"/>
        <v>0</v>
      </c>
      <c r="L19" s="28">
        <f t="shared" si="2"/>
        <v>9287526.4499999993</v>
      </c>
    </row>
    <row r="20" spans="2:12" ht="20.100000000000001" customHeight="1" x14ac:dyDescent="0.25">
      <c r="B20" s="29" t="s">
        <v>66</v>
      </c>
      <c r="C20" s="45">
        <v>0</v>
      </c>
      <c r="D20" s="45">
        <v>25452999</v>
      </c>
      <c r="E20" s="61">
        <v>19089749.25</v>
      </c>
      <c r="F20" s="61">
        <v>13461700.949999999</v>
      </c>
      <c r="G20" s="42">
        <v>11443175.090000002</v>
      </c>
      <c r="H20" s="26"/>
      <c r="I20" s="27"/>
      <c r="J20" s="27">
        <f t="shared" si="0"/>
        <v>0.5994408276473302</v>
      </c>
      <c r="K20" s="27">
        <f t="shared" si="1"/>
        <v>0</v>
      </c>
      <c r="L20" s="28">
        <f t="shared" si="2"/>
        <v>14009823.909999998</v>
      </c>
    </row>
    <row r="21" spans="2:12" ht="20.100000000000001" customHeight="1" x14ac:dyDescent="0.25">
      <c r="B21" s="29" t="s">
        <v>67</v>
      </c>
      <c r="C21" s="45">
        <v>0</v>
      </c>
      <c r="D21" s="45">
        <v>3635440</v>
      </c>
      <c r="E21" s="61">
        <v>2726580</v>
      </c>
      <c r="F21" s="61">
        <v>1716838.9300000002</v>
      </c>
      <c r="G21" s="42">
        <v>1590493.1400000001</v>
      </c>
      <c r="H21" s="26"/>
      <c r="I21" s="27"/>
      <c r="J21" s="27">
        <f t="shared" si="0"/>
        <v>0.58332898356182472</v>
      </c>
      <c r="K21" s="27">
        <f t="shared" si="1"/>
        <v>0</v>
      </c>
      <c r="L21" s="28">
        <f t="shared" si="2"/>
        <v>2044946.8599999999</v>
      </c>
    </row>
    <row r="22" spans="2:12" ht="20.100000000000001" customHeight="1" x14ac:dyDescent="0.25">
      <c r="B22" s="29" t="s">
        <v>68</v>
      </c>
      <c r="C22" s="45">
        <v>0</v>
      </c>
      <c r="D22" s="45">
        <v>10348898</v>
      </c>
      <c r="E22" s="61">
        <v>7761673.5</v>
      </c>
      <c r="F22" s="61">
        <v>5075139.3099999996</v>
      </c>
      <c r="G22" s="42">
        <v>3476494.6900000004</v>
      </c>
      <c r="H22" s="26"/>
      <c r="I22" s="27"/>
      <c r="J22" s="27">
        <f t="shared" si="0"/>
        <v>0.4479052990311948</v>
      </c>
      <c r="K22" s="27">
        <f t="shared" si="1"/>
        <v>0</v>
      </c>
      <c r="L22" s="28">
        <f t="shared" si="2"/>
        <v>6872403.3099999996</v>
      </c>
    </row>
    <row r="23" spans="2:12" ht="20.100000000000001" customHeight="1" x14ac:dyDescent="0.25">
      <c r="B23" s="29" t="s">
        <v>69</v>
      </c>
      <c r="C23" s="45">
        <v>0</v>
      </c>
      <c r="D23" s="45">
        <v>29367662</v>
      </c>
      <c r="E23" s="61">
        <v>22025746.5</v>
      </c>
      <c r="F23" s="61">
        <v>16155823.080000002</v>
      </c>
      <c r="G23" s="42">
        <v>14729274.66</v>
      </c>
      <c r="H23" s="26"/>
      <c r="I23" s="27"/>
      <c r="J23" s="27">
        <f t="shared" si="0"/>
        <v>0.66872987301474662</v>
      </c>
      <c r="K23" s="27">
        <f t="shared" si="1"/>
        <v>0</v>
      </c>
      <c r="L23" s="28">
        <f t="shared" si="2"/>
        <v>14638387.34</v>
      </c>
    </row>
    <row r="24" spans="2:12" ht="20.100000000000001" customHeight="1" x14ac:dyDescent="0.25">
      <c r="B24" s="29" t="s">
        <v>70</v>
      </c>
      <c r="C24" s="45">
        <v>0</v>
      </c>
      <c r="D24" s="45">
        <v>34715010</v>
      </c>
      <c r="E24" s="61">
        <v>26036257.5</v>
      </c>
      <c r="F24" s="61">
        <v>13028578.439999999</v>
      </c>
      <c r="G24" s="42">
        <v>10466536.790000001</v>
      </c>
      <c r="H24" s="26"/>
      <c r="I24" s="27"/>
      <c r="J24" s="27">
        <f t="shared" si="0"/>
        <v>0.40199851265105979</v>
      </c>
      <c r="K24" s="27">
        <f t="shared" si="1"/>
        <v>0</v>
      </c>
      <c r="L24" s="28">
        <f t="shared" si="2"/>
        <v>24248473.210000001</v>
      </c>
    </row>
    <row r="25" spans="2:12" ht="20.100000000000001" customHeight="1" x14ac:dyDescent="0.25">
      <c r="B25" s="29" t="s">
        <v>71</v>
      </c>
      <c r="C25" s="45">
        <v>0</v>
      </c>
      <c r="D25" s="45">
        <v>41081428</v>
      </c>
      <c r="E25" s="61">
        <v>30811071</v>
      </c>
      <c r="F25" s="61">
        <v>23227210.940000009</v>
      </c>
      <c r="G25" s="42">
        <v>10238899.609999999</v>
      </c>
      <c r="H25" s="26"/>
      <c r="I25" s="27"/>
      <c r="J25" s="27">
        <f t="shared" si="0"/>
        <v>0.33231235649030177</v>
      </c>
      <c r="K25" s="27">
        <f t="shared" si="1"/>
        <v>0</v>
      </c>
      <c r="L25" s="28">
        <f t="shared" si="2"/>
        <v>30842528.390000001</v>
      </c>
    </row>
    <row r="26" spans="2:12" ht="20.100000000000001" customHeight="1" x14ac:dyDescent="0.25">
      <c r="B26" s="29" t="s">
        <v>72</v>
      </c>
      <c r="C26" s="45">
        <v>0</v>
      </c>
      <c r="D26" s="45">
        <v>34335731</v>
      </c>
      <c r="E26" s="61">
        <v>25751798.25</v>
      </c>
      <c r="F26" s="61">
        <v>13760383.270000001</v>
      </c>
      <c r="G26" s="42">
        <v>9686993.2700000014</v>
      </c>
      <c r="H26" s="26"/>
      <c r="I26" s="27"/>
      <c r="J26" s="27">
        <f t="shared" si="0"/>
        <v>0.37616764374891765</v>
      </c>
      <c r="K26" s="27">
        <f t="shared" si="1"/>
        <v>0</v>
      </c>
      <c r="L26" s="28">
        <f t="shared" si="2"/>
        <v>24648737.729999997</v>
      </c>
    </row>
    <row r="27" spans="2:12" ht="20.100000000000001" customHeight="1" x14ac:dyDescent="0.25">
      <c r="B27" s="29" t="s">
        <v>73</v>
      </c>
      <c r="C27" s="45">
        <v>0</v>
      </c>
      <c r="D27" s="45">
        <v>8560470</v>
      </c>
      <c r="E27" s="61">
        <v>6420352.5</v>
      </c>
      <c r="F27" s="61">
        <v>4385713.2300000014</v>
      </c>
      <c r="G27" s="42">
        <v>3651337.4100000006</v>
      </c>
      <c r="H27" s="26"/>
      <c r="I27" s="27"/>
      <c r="J27" s="27">
        <f t="shared" si="0"/>
        <v>0.56871291880001928</v>
      </c>
      <c r="K27" s="27">
        <f t="shared" si="1"/>
        <v>0</v>
      </c>
      <c r="L27" s="28">
        <f t="shared" si="2"/>
        <v>4909132.59</v>
      </c>
    </row>
    <row r="28" spans="2:12" ht="20.100000000000001" customHeight="1" x14ac:dyDescent="0.25">
      <c r="B28" s="29" t="s">
        <v>74</v>
      </c>
      <c r="C28" s="45">
        <v>0</v>
      </c>
      <c r="D28" s="45">
        <v>6659351</v>
      </c>
      <c r="E28" s="61">
        <v>4994513.25</v>
      </c>
      <c r="F28" s="61">
        <v>2433630</v>
      </c>
      <c r="G28" s="42">
        <v>1809706.3099999998</v>
      </c>
      <c r="H28" s="26"/>
      <c r="I28" s="27"/>
      <c r="J28" s="27">
        <f t="shared" si="0"/>
        <v>0.36233887456400277</v>
      </c>
      <c r="K28" s="27">
        <f t="shared" si="1"/>
        <v>0</v>
      </c>
      <c r="L28" s="28">
        <f t="shared" si="2"/>
        <v>4849644.6900000004</v>
      </c>
    </row>
    <row r="29" spans="2:12" ht="20.100000000000001" customHeight="1" x14ac:dyDescent="0.25">
      <c r="B29" s="29" t="s">
        <v>75</v>
      </c>
      <c r="C29" s="45">
        <v>0</v>
      </c>
      <c r="D29" s="45">
        <v>5233601</v>
      </c>
      <c r="E29" s="61">
        <v>3925200.75</v>
      </c>
      <c r="F29" s="61">
        <v>1767991.9499999997</v>
      </c>
      <c r="G29" s="42">
        <v>1189079.72</v>
      </c>
      <c r="H29" s="26"/>
      <c r="I29" s="27"/>
      <c r="J29" s="27">
        <f t="shared" si="0"/>
        <v>0.30293475308237416</v>
      </c>
      <c r="K29" s="27">
        <f t="shared" si="1"/>
        <v>0</v>
      </c>
      <c r="L29" s="28">
        <f t="shared" si="2"/>
        <v>4044521.2800000003</v>
      </c>
    </row>
    <row r="30" spans="2:12" ht="20.100000000000001" customHeight="1" x14ac:dyDescent="0.25">
      <c r="B30" s="29" t="s">
        <v>76</v>
      </c>
      <c r="C30" s="45">
        <v>0</v>
      </c>
      <c r="D30" s="45">
        <v>3612929</v>
      </c>
      <c r="E30" s="61">
        <v>2709696.75</v>
      </c>
      <c r="F30" s="61">
        <v>2289275.9900000002</v>
      </c>
      <c r="G30" s="42">
        <v>1730626.0100000002</v>
      </c>
      <c r="H30" s="26"/>
      <c r="I30" s="27"/>
      <c r="J30" s="27">
        <f t="shared" si="0"/>
        <v>0.63867885216306963</v>
      </c>
      <c r="K30" s="27">
        <f t="shared" si="1"/>
        <v>0</v>
      </c>
      <c r="L30" s="28">
        <f t="shared" si="2"/>
        <v>1882302.9899999998</v>
      </c>
    </row>
    <row r="31" spans="2:12" ht="20.100000000000001" customHeight="1" x14ac:dyDescent="0.25">
      <c r="B31" s="29" t="s">
        <v>77</v>
      </c>
      <c r="C31" s="45">
        <v>0</v>
      </c>
      <c r="D31" s="45">
        <v>14348702</v>
      </c>
      <c r="E31" s="61">
        <v>10761526.5</v>
      </c>
      <c r="F31" s="61">
        <v>9864159.6799999997</v>
      </c>
      <c r="G31" s="42">
        <v>5458004.3099999996</v>
      </c>
      <c r="H31" s="26"/>
      <c r="I31" s="27"/>
      <c r="J31" s="27">
        <f t="shared" si="0"/>
        <v>0.50717751891425433</v>
      </c>
      <c r="K31" s="27">
        <f t="shared" si="1"/>
        <v>0</v>
      </c>
      <c r="L31" s="28">
        <f t="shared" si="2"/>
        <v>8890697.6900000013</v>
      </c>
    </row>
    <row r="32" spans="2:12" ht="20.100000000000001" customHeight="1" x14ac:dyDescent="0.25">
      <c r="B32" s="29" t="s">
        <v>78</v>
      </c>
      <c r="C32" s="45">
        <v>0</v>
      </c>
      <c r="D32" s="45">
        <v>6262009</v>
      </c>
      <c r="E32" s="61">
        <v>4696506.75</v>
      </c>
      <c r="F32" s="61">
        <v>3446161.89</v>
      </c>
      <c r="G32" s="42">
        <v>2524919.92</v>
      </c>
      <c r="H32" s="26"/>
      <c r="I32" s="27"/>
      <c r="J32" s="27">
        <f t="shared" si="0"/>
        <v>0.53761658492240005</v>
      </c>
      <c r="K32" s="27">
        <f t="shared" si="1"/>
        <v>0</v>
      </c>
      <c r="L32" s="28">
        <f t="shared" si="2"/>
        <v>3737089.08</v>
      </c>
    </row>
    <row r="33" spans="2:12" ht="20.100000000000001" customHeight="1" x14ac:dyDescent="0.25">
      <c r="B33" s="29" t="s">
        <v>79</v>
      </c>
      <c r="C33" s="45">
        <v>0</v>
      </c>
      <c r="D33" s="45">
        <v>2708319</v>
      </c>
      <c r="E33" s="61">
        <v>2031239.25</v>
      </c>
      <c r="F33" s="61">
        <v>1263923.6000000001</v>
      </c>
      <c r="G33" s="42">
        <v>908950.02000000014</v>
      </c>
      <c r="H33" s="26"/>
      <c r="I33" s="27"/>
      <c r="J33" s="27">
        <f t="shared" si="0"/>
        <v>0.44748545499994652</v>
      </c>
      <c r="K33" s="27">
        <f t="shared" si="1"/>
        <v>0</v>
      </c>
      <c r="L33" s="28">
        <f t="shared" si="2"/>
        <v>1799368.98</v>
      </c>
    </row>
    <row r="34" spans="2:12" ht="20.100000000000001" customHeight="1" x14ac:dyDescent="0.25">
      <c r="B34" s="29" t="s">
        <v>80</v>
      </c>
      <c r="C34" s="45">
        <v>0</v>
      </c>
      <c r="D34" s="45">
        <v>11611703</v>
      </c>
      <c r="E34" s="61">
        <v>8708777.25</v>
      </c>
      <c r="F34" s="61">
        <v>4324466.83</v>
      </c>
      <c r="G34" s="42">
        <v>3483798.75</v>
      </c>
      <c r="H34" s="26"/>
      <c r="I34" s="27"/>
      <c r="J34" s="27">
        <f t="shared" si="0"/>
        <v>0.40003305286054941</v>
      </c>
      <c r="K34" s="27">
        <f t="shared" si="1"/>
        <v>0</v>
      </c>
      <c r="L34" s="28">
        <f t="shared" si="2"/>
        <v>8127904.25</v>
      </c>
    </row>
    <row r="35" spans="2:12" ht="20.100000000000001" customHeight="1" x14ac:dyDescent="0.25">
      <c r="B35" s="29" t="s">
        <v>93</v>
      </c>
      <c r="C35" s="45">
        <v>0</v>
      </c>
      <c r="D35" s="45">
        <v>5366473</v>
      </c>
      <c r="E35" s="61">
        <v>4024854.75</v>
      </c>
      <c r="F35" s="61">
        <v>1977686.9099999997</v>
      </c>
      <c r="G35" s="42">
        <v>1301889.21</v>
      </c>
      <c r="H35" s="26"/>
      <c r="I35" s="27"/>
      <c r="J35" s="27">
        <f t="shared" si="0"/>
        <v>0.32346240817758704</v>
      </c>
      <c r="K35" s="27">
        <f t="shared" si="1"/>
        <v>0</v>
      </c>
      <c r="L35" s="28">
        <f t="shared" si="2"/>
        <v>4064583.79</v>
      </c>
    </row>
    <row r="36" spans="2:12" ht="20.100000000000001" customHeight="1" x14ac:dyDescent="0.25">
      <c r="B36" s="29" t="s">
        <v>82</v>
      </c>
      <c r="C36" s="45">
        <v>0</v>
      </c>
      <c r="D36" s="45">
        <v>41635025</v>
      </c>
      <c r="E36" s="61">
        <v>31226268.75</v>
      </c>
      <c r="F36" s="61">
        <v>22454529.129999995</v>
      </c>
      <c r="G36" s="42">
        <v>16854519.369999997</v>
      </c>
      <c r="H36" s="26"/>
      <c r="I36" s="27"/>
      <c r="J36" s="27">
        <f t="shared" si="0"/>
        <v>0.53975450941444925</v>
      </c>
      <c r="K36" s="27">
        <f t="shared" si="1"/>
        <v>0</v>
      </c>
      <c r="L36" s="28">
        <f t="shared" si="2"/>
        <v>24780505.630000003</v>
      </c>
    </row>
    <row r="37" spans="2:12" ht="20.100000000000001" customHeight="1" x14ac:dyDescent="0.25">
      <c r="B37" s="29" t="s">
        <v>83</v>
      </c>
      <c r="C37" s="45">
        <v>0</v>
      </c>
      <c r="D37" s="45">
        <v>4024445</v>
      </c>
      <c r="E37" s="61">
        <v>3018333.75</v>
      </c>
      <c r="F37" s="61">
        <v>1739727.92</v>
      </c>
      <c r="G37" s="42">
        <v>1294182.1100000001</v>
      </c>
      <c r="H37" s="26"/>
      <c r="I37" s="27"/>
      <c r="J37" s="27">
        <f t="shared" ref="J37:J39" si="3">IF(ISERROR(+G37/E37)=TRUE,0,++G37/E37)</f>
        <v>0.42877369343267624</v>
      </c>
      <c r="K37" s="27">
        <f t="shared" ref="K37:K39" si="4">IF(ISERROR(+H37/E37)=TRUE,0,++H37/E37)</f>
        <v>0</v>
      </c>
      <c r="L37" s="28">
        <f t="shared" ref="L37:L39" si="5">+D37-G37</f>
        <v>2730262.8899999997</v>
      </c>
    </row>
    <row r="38" spans="2:12" ht="20.100000000000001" customHeight="1" x14ac:dyDescent="0.25">
      <c r="B38" s="29" t="s">
        <v>84</v>
      </c>
      <c r="C38" s="45">
        <v>0</v>
      </c>
      <c r="D38" s="45">
        <v>19094576</v>
      </c>
      <c r="E38" s="61">
        <v>14320932</v>
      </c>
      <c r="F38" s="61">
        <v>10853999.889999999</v>
      </c>
      <c r="G38" s="42">
        <v>6540535.0300000003</v>
      </c>
      <c r="H38" s="26"/>
      <c r="I38" s="27"/>
      <c r="J38" s="27">
        <f t="shared" si="3"/>
        <v>0.45671154852212137</v>
      </c>
      <c r="K38" s="27">
        <f t="shared" si="4"/>
        <v>0</v>
      </c>
      <c r="L38" s="28">
        <f t="shared" si="5"/>
        <v>12554040.969999999</v>
      </c>
    </row>
    <row r="39" spans="2:12" ht="20.100000000000001" customHeight="1" x14ac:dyDescent="0.25">
      <c r="B39" s="29" t="s">
        <v>85</v>
      </c>
      <c r="C39" s="45">
        <v>0</v>
      </c>
      <c r="D39" s="45">
        <v>23349177</v>
      </c>
      <c r="E39" s="61">
        <v>17511882.75</v>
      </c>
      <c r="F39" s="61">
        <v>10473293.390000001</v>
      </c>
      <c r="G39" s="42">
        <v>7149370.3300000001</v>
      </c>
      <c r="H39" s="26"/>
      <c r="I39" s="27"/>
      <c r="J39" s="27">
        <f t="shared" si="3"/>
        <v>0.40825823425525165</v>
      </c>
      <c r="K39" s="27">
        <f t="shared" si="4"/>
        <v>0</v>
      </c>
      <c r="L39" s="28">
        <f t="shared" si="5"/>
        <v>16199806.67</v>
      </c>
    </row>
    <row r="40" spans="2:12" ht="20.100000000000001" customHeight="1" x14ac:dyDescent="0.25">
      <c r="B40" s="29" t="s">
        <v>86</v>
      </c>
      <c r="C40" s="45">
        <v>0</v>
      </c>
      <c r="D40" s="45">
        <v>26346729</v>
      </c>
      <c r="E40" s="61">
        <v>19760046.75</v>
      </c>
      <c r="F40" s="61">
        <v>11075928.979999999</v>
      </c>
      <c r="G40" s="42">
        <v>8616007.0299999993</v>
      </c>
      <c r="H40" s="26"/>
      <c r="I40" s="27"/>
      <c r="J40" s="27">
        <f t="shared" si="0"/>
        <v>0.43603171282982917</v>
      </c>
      <c r="K40" s="27">
        <f t="shared" si="1"/>
        <v>0</v>
      </c>
      <c r="L40" s="28">
        <f t="shared" si="2"/>
        <v>17730721.969999999</v>
      </c>
    </row>
    <row r="41" spans="2:12" ht="20.100000000000001" customHeight="1" x14ac:dyDescent="0.25">
      <c r="B41" s="29" t="s">
        <v>87</v>
      </c>
      <c r="C41" s="45">
        <v>0</v>
      </c>
      <c r="D41" s="45">
        <v>21281455</v>
      </c>
      <c r="E41" s="61">
        <v>15961091.25</v>
      </c>
      <c r="F41" s="61">
        <v>5944752.9999999991</v>
      </c>
      <c r="G41" s="42">
        <v>5052729.04</v>
      </c>
      <c r="H41" s="26"/>
      <c r="I41" s="27"/>
      <c r="J41" s="27">
        <f t="shared" si="0"/>
        <v>0.31656538772059212</v>
      </c>
      <c r="K41" s="27">
        <f t="shared" si="1"/>
        <v>0</v>
      </c>
      <c r="L41" s="28">
        <f t="shared" si="2"/>
        <v>16228725.960000001</v>
      </c>
    </row>
    <row r="42" spans="2:12" ht="20.100000000000001" customHeight="1" x14ac:dyDescent="0.25">
      <c r="B42" s="29" t="s">
        <v>88</v>
      </c>
      <c r="C42" s="45">
        <v>0</v>
      </c>
      <c r="D42" s="45">
        <v>12457721</v>
      </c>
      <c r="E42" s="61">
        <v>9343290.75</v>
      </c>
      <c r="F42" s="61">
        <v>4017602.04</v>
      </c>
      <c r="G42" s="42">
        <v>3261828.29</v>
      </c>
      <c r="H42" s="26"/>
      <c r="I42" s="27"/>
      <c r="J42" s="27">
        <f t="shared" si="0"/>
        <v>0.34910914979286073</v>
      </c>
      <c r="K42" s="27">
        <f t="shared" si="1"/>
        <v>0</v>
      </c>
      <c r="L42" s="28">
        <f t="shared" si="2"/>
        <v>9195892.7100000009</v>
      </c>
    </row>
    <row r="43" spans="2:12" ht="20.100000000000001" customHeight="1" x14ac:dyDescent="0.25">
      <c r="B43" s="29" t="s">
        <v>89</v>
      </c>
      <c r="C43" s="45">
        <v>0</v>
      </c>
      <c r="D43" s="45">
        <v>368750</v>
      </c>
      <c r="E43" s="61">
        <v>276562.5</v>
      </c>
      <c r="F43" s="61">
        <v>0</v>
      </c>
      <c r="G43" s="42">
        <v>0</v>
      </c>
      <c r="H43" s="26"/>
      <c r="I43" s="27"/>
      <c r="J43" s="27">
        <f t="shared" si="0"/>
        <v>0</v>
      </c>
      <c r="K43" s="27">
        <f t="shared" si="1"/>
        <v>0</v>
      </c>
      <c r="L43" s="28">
        <f t="shared" si="2"/>
        <v>368750</v>
      </c>
    </row>
    <row r="44" spans="2:12" ht="23.25" customHeight="1" x14ac:dyDescent="0.25">
      <c r="B44" s="52" t="s">
        <v>4</v>
      </c>
      <c r="C44" s="65">
        <f t="shared" ref="C44:H44" si="6">SUM(C13:C43)</f>
        <v>0</v>
      </c>
      <c r="D44" s="65">
        <f t="shared" si="6"/>
        <v>469323605</v>
      </c>
      <c r="E44" s="65">
        <f t="shared" si="6"/>
        <v>351992703.75</v>
      </c>
      <c r="F44" s="65">
        <f t="shared" si="6"/>
        <v>221409241.30999994</v>
      </c>
      <c r="G44" s="65">
        <f t="shared" si="6"/>
        <v>160764799.24999997</v>
      </c>
      <c r="H44" s="53">
        <f t="shared" si="6"/>
        <v>0</v>
      </c>
      <c r="I44" s="54">
        <f>IF(ISERROR(+#REF!/E44)=TRUE,0,++#REF!/E44)</f>
        <v>0</v>
      </c>
      <c r="J44" s="54">
        <f>IF(ISERROR(+G44/E44)=TRUE,0,++G44/E44)</f>
        <v>0.45672764673037619</v>
      </c>
      <c r="K44" s="54">
        <f>IF(ISERROR(+H44/E44)=TRUE,0,++H44/E44)</f>
        <v>0</v>
      </c>
      <c r="L44" s="55">
        <f>SUM(L13:L43)</f>
        <v>308558805.74999988</v>
      </c>
    </row>
    <row r="45" spans="2:12" x14ac:dyDescent="0.2">
      <c r="B45" s="11" t="s">
        <v>96</v>
      </c>
    </row>
    <row r="48" spans="2:12" s="22" customFormat="1" x14ac:dyDescent="0.25">
      <c r="K48" s="23"/>
    </row>
    <row r="49" spans="2:11" s="22" customFormat="1" x14ac:dyDescent="0.25">
      <c r="C49" s="22">
        <v>1000000</v>
      </c>
      <c r="K49" s="23"/>
    </row>
    <row r="50" spans="2:11" s="22" customFormat="1" ht="45" x14ac:dyDescent="0.25">
      <c r="B50" s="30" t="s">
        <v>55</v>
      </c>
      <c r="C50" s="30" t="s">
        <v>3</v>
      </c>
      <c r="D50" s="30" t="s">
        <v>2</v>
      </c>
      <c r="E50" s="31" t="s">
        <v>18</v>
      </c>
      <c r="F50" s="31" t="s">
        <v>19</v>
      </c>
      <c r="G50" s="31" t="str">
        <f>MID(G11,1,25)</f>
        <v>DEVENGADO
AL MES DE JUNIO</v>
      </c>
      <c r="K50" s="23"/>
    </row>
    <row r="51" spans="2:11" s="22" customFormat="1" x14ac:dyDescent="0.25">
      <c r="B51" s="22" t="s">
        <v>56</v>
      </c>
      <c r="C51" s="66">
        <f>+C44/$C$49</f>
        <v>0</v>
      </c>
      <c r="D51" s="40">
        <f>+D44/$C$49</f>
        <v>469.32360499999999</v>
      </c>
      <c r="E51" s="40">
        <f>+E44/$C$49</f>
        <v>351.99270374999998</v>
      </c>
      <c r="F51" s="40">
        <f>+F44/$C$49</f>
        <v>221.40924130999994</v>
      </c>
      <c r="G51" s="40">
        <f>+G44/$C$49</f>
        <v>160.76479924999998</v>
      </c>
      <c r="H51" s="22">
        <v>1373981</v>
      </c>
      <c r="K51" s="23"/>
    </row>
    <row r="52" spans="2:11" s="22" customFormat="1" x14ac:dyDescent="0.25">
      <c r="C52" s="40"/>
      <c r="D52" s="40"/>
      <c r="E52" s="40"/>
      <c r="F52" s="40"/>
      <c r="G52" s="40"/>
      <c r="H52" s="22">
        <v>5072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3078714.9799999995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0</v>
      </c>
      <c r="K54" s="23"/>
    </row>
    <row r="55" spans="2:11" s="22" customFormat="1" x14ac:dyDescent="0.25"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G17" sqref="G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58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51</v>
      </c>
      <c r="C13" s="18">
        <v>0</v>
      </c>
      <c r="D13" s="18">
        <v>0</v>
      </c>
      <c r="E13" s="76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16" t="s">
        <v>52</v>
      </c>
      <c r="C14" s="19">
        <v>0</v>
      </c>
      <c r="D14" s="19">
        <v>0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0</v>
      </c>
    </row>
    <row r="15" spans="1:13" ht="20.100000000000001" customHeight="1" x14ac:dyDescent="0.25">
      <c r="B15" s="16" t="s">
        <v>53</v>
      </c>
      <c r="C15" s="19">
        <v>0</v>
      </c>
      <c r="D15" s="19">
        <v>0</v>
      </c>
      <c r="E15" s="59">
        <v>0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0</v>
      </c>
    </row>
    <row r="16" spans="1:13" ht="20.100000000000001" customHeight="1" x14ac:dyDescent="0.25">
      <c r="B16" s="68" t="s">
        <v>54</v>
      </c>
      <c r="C16" s="69">
        <v>0</v>
      </c>
      <c r="D16" s="69">
        <v>0</v>
      </c>
      <c r="E16" s="74">
        <v>0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0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0</v>
      </c>
      <c r="E17" s="65">
        <f t="shared" si="0"/>
        <v>0</v>
      </c>
      <c r="F17" s="65">
        <f t="shared" si="0"/>
        <v>0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0</v>
      </c>
    </row>
    <row r="18" spans="2:12" x14ac:dyDescent="0.2">
      <c r="B18" s="11" t="s">
        <v>59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55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AL MES DE ENERO</v>
      </c>
      <c r="K23" s="23"/>
    </row>
    <row r="24" spans="2:12" s="22" customFormat="1" x14ac:dyDescent="0.25">
      <c r="B24" s="22" t="s">
        <v>56</v>
      </c>
      <c r="C24" s="66">
        <f>+C17/$C$22</f>
        <v>0</v>
      </c>
      <c r="D24" s="40">
        <f>+D17/$C$22</f>
        <v>0</v>
      </c>
      <c r="E24" s="40">
        <f>+E17/$C$22</f>
        <v>0</v>
      </c>
      <c r="F24" s="40">
        <f>+F17/$C$22</f>
        <v>0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2020-07-16T23:07:12Z</dcterms:modified>
</cp:coreProperties>
</file>