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0\7. Julio - 2020\"/>
    </mc:Choice>
  </mc:AlternateContent>
  <xr:revisionPtr revIDLastSave="0" documentId="13_ncr:1_{0DA26C07-D57C-428A-87FD-CAC62B3DAF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ROOC!$B$2:$L$43</definedName>
  </definedNames>
  <calcPr calcId="191029"/>
</workbook>
</file>

<file path=xl/calcChain.xml><?xml version="1.0" encoding="utf-8"?>
<calcChain xmlns="http://schemas.openxmlformats.org/spreadsheetml/2006/main">
  <c r="J36" i="6" l="1"/>
  <c r="K36" i="6"/>
  <c r="L40" i="5" l="1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5" i="6"/>
  <c r="D45" i="6"/>
  <c r="K18" i="5" l="1"/>
  <c r="J18" i="5"/>
  <c r="J38" i="6"/>
  <c r="K19" i="5" l="1"/>
  <c r="J19" i="5"/>
  <c r="G23" i="7"/>
  <c r="G51" i="6"/>
  <c r="G47" i="5"/>
  <c r="G51" i="4"/>
  <c r="G52" i="1"/>
  <c r="K20" i="5" l="1"/>
  <c r="J20" i="5"/>
  <c r="K37" i="6"/>
  <c r="J21" i="5" l="1"/>
  <c r="K21" i="5"/>
  <c r="J37" i="6"/>
  <c r="L37" i="6"/>
  <c r="K22" i="5" l="1"/>
  <c r="J22" i="5"/>
  <c r="L40" i="6"/>
  <c r="K40" i="6"/>
  <c r="J40" i="6"/>
  <c r="L39" i="6"/>
  <c r="K39" i="6"/>
  <c r="J39" i="6"/>
  <c r="L38" i="6"/>
  <c r="K38" i="6"/>
  <c r="C52" i="6"/>
  <c r="D52" i="6"/>
  <c r="K23" i="5" l="1"/>
  <c r="J23" i="5"/>
  <c r="G41" i="5"/>
  <c r="G48" i="5" s="1"/>
  <c r="F41" i="5"/>
  <c r="F48" i="5" s="1"/>
  <c r="D41" i="5"/>
  <c r="D48" i="5" s="1"/>
  <c r="C41" i="5"/>
  <c r="C48" i="5" s="1"/>
  <c r="J24" i="5" l="1"/>
  <c r="K24" i="5"/>
  <c r="G45" i="6"/>
  <c r="G52" i="6" s="1"/>
  <c r="F45" i="6"/>
  <c r="F52" i="6" s="1"/>
  <c r="E45" i="6"/>
  <c r="E52" i="6" s="1"/>
  <c r="K25" i="5" l="1"/>
  <c r="J25" i="5"/>
  <c r="L44" i="6"/>
  <c r="K44" i="6"/>
  <c r="J44" i="6"/>
  <c r="L43" i="6"/>
  <c r="K43" i="6"/>
  <c r="J43" i="6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6" i="5" l="1"/>
  <c r="J26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7" i="5" l="1"/>
  <c r="J27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8" i="5" l="1"/>
  <c r="J28" i="5"/>
  <c r="C45" i="4"/>
  <c r="C52" i="4" s="1"/>
  <c r="J29" i="5" l="1"/>
  <c r="K29" i="5"/>
  <c r="G45" i="4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0" i="5" l="1"/>
  <c r="J30" i="5"/>
  <c r="L16" i="7"/>
  <c r="L15" i="7"/>
  <c r="L14" i="7"/>
  <c r="L13" i="4"/>
  <c r="L13" i="6"/>
  <c r="L13" i="5"/>
  <c r="L13" i="7"/>
  <c r="L13" i="1"/>
  <c r="E45" i="4"/>
  <c r="E52" i="4" s="1"/>
  <c r="K31" i="5" l="1"/>
  <c r="J31" i="5"/>
  <c r="E53" i="1"/>
  <c r="J32" i="5" l="1"/>
  <c r="K32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1" i="5"/>
  <c r="K13" i="5"/>
  <c r="J13" i="5"/>
  <c r="I13" i="5"/>
  <c r="H45" i="4"/>
  <c r="I14" i="4"/>
  <c r="K13" i="4"/>
  <c r="J13" i="4"/>
  <c r="I13" i="4"/>
  <c r="K13" i="1"/>
  <c r="J13" i="1"/>
  <c r="K33" i="5" l="1"/>
  <c r="J33" i="5"/>
  <c r="L41" i="5"/>
  <c r="L45" i="6"/>
  <c r="L45" i="4"/>
  <c r="L46" i="1"/>
  <c r="I17" i="7"/>
  <c r="K17" i="7"/>
  <c r="J17" i="7"/>
  <c r="J45" i="6"/>
  <c r="I45" i="6"/>
  <c r="K45" i="6"/>
  <c r="I45" i="4"/>
  <c r="K45" i="4"/>
  <c r="J45" i="4"/>
  <c r="K46" i="1"/>
  <c r="K34" i="5" l="1"/>
  <c r="J34" i="5"/>
  <c r="I46" i="1"/>
  <c r="J46" i="1"/>
  <c r="K35" i="5" l="1"/>
  <c r="J35" i="5"/>
  <c r="K36" i="5" l="1"/>
  <c r="J36" i="5"/>
  <c r="J37" i="5" l="1"/>
  <c r="K37" i="5"/>
  <c r="K38" i="5" l="1"/>
  <c r="J38" i="5"/>
  <c r="K39" i="5" l="1"/>
  <c r="J39" i="5"/>
  <c r="J40" i="5" l="1"/>
  <c r="K40" i="5"/>
  <c r="I40" i="5"/>
  <c r="E41" i="5"/>
  <c r="E48" i="5" l="1"/>
  <c r="J41" i="5"/>
  <c r="I41" i="5"/>
  <c r="K41" i="5"/>
</calcChain>
</file>

<file path=xl/sharedStrings.xml><?xml version="1.0" encoding="utf-8"?>
<sst xmlns="http://schemas.openxmlformats.org/spreadsheetml/2006/main" count="255" uniqueCount="96">
  <si>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</si>
  <si>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</si>
  <si>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</si>
  <si>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</si>
  <si>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</si>
  <si>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</si>
  <si>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</si>
  <si>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</si>
  <si>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</si>
  <si>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</si>
  <si>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</si>
  <si>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</si>
  <si>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</si>
  <si>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</si>
  <si>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</si>
  <si>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</si>
  <si>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</si>
  <si>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</si>
  <si>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</si>
  <si>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</si>
  <si>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</si>
  <si>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</si>
  <si>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</si>
  <si>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</si>
  <si>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</si>
  <si>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</si>
  <si>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</si>
  <si>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</si>
  <si>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</si>
  <si>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</si>
  <si>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</si>
  <si>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</si>
  <si>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</si>
  <si>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</si>
  <si>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</si>
  <si>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</si>
  <si>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</si>
  <si>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</si>
  <si>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</si>
  <si>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</si>
  <si>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</si>
  <si>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</si>
  <si>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</si>
  <si>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</si>
  <si>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</si>
  <si>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</si>
  <si>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</si>
  <si>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</si>
  <si>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</si>
  <si>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</si>
  <si>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</si>
  <si>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</si>
  <si>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</si>
  <si>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</si>
  <si>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</si>
  <si>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</si>
  <si>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</si>
  <si>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</si>
  <si>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148  HOSPITAL EMERGENCIA ATE VITARTE</t>
  </si>
  <si>
    <t>001: ADMINISTRACION CENTRAL - MINSA</t>
  </si>
  <si>
    <t>007: INSTITUTO NACIONAL DE CIENCIAS NEUROLOGICAS</t>
  </si>
  <si>
    <t>010: INSTITUTO NACIONAL DE SALUD DEL NIÑO</t>
  </si>
  <si>
    <t>011: INSTITUTO NACIONAL MATERNO PERINATAL</t>
  </si>
  <si>
    <t>016: HOSPITAL NACIONAL HIPOLITO UNANUE</t>
  </si>
  <si>
    <t>017: HOSPITAL HERMILIO VALDIZAN</t>
  </si>
  <si>
    <t>020: HOSPITAL SERGIO BERNALES</t>
  </si>
  <si>
    <t>021: HOSPITAL CAYETANO HEREDIA</t>
  </si>
  <si>
    <t>025: HOSPITAL DE APOYO DEPARTAMENTAL MARIA AUXILIADORA</t>
  </si>
  <si>
    <t>027: HOSPITAL NACIONAL ARZOBISPO LOAYZA</t>
  </si>
  <si>
    <t>028: HOSPITAL NACIONAL DOS DE MAYO</t>
  </si>
  <si>
    <t>029: HOSPITAL DE APOYO SANTA ROSA</t>
  </si>
  <si>
    <t>030: HOSPITAL DE EMERGENCIAS CASIMIRO ULLOA</t>
  </si>
  <si>
    <t>031: HOSPITAL DE EMERGENCIAS PEDIATRICAS</t>
  </si>
  <si>
    <t>032: HOSPITAL NACIONAL VICTOR LARCO HERRERA</t>
  </si>
  <si>
    <t>033: HOSPITAL NACIONAL DOCENTE MADRE NIÑO - SAN BARTOLOME</t>
  </si>
  <si>
    <t>036: HOSPITAL CARLOS LANFRANCO LA HOZ</t>
  </si>
  <si>
    <t>042: HOSPITAL "JOSE AGURTO TELLO DE CHOSICA"</t>
  </si>
  <si>
    <t>049: HOSPITAL SAN JUAN DE LURIGANCHO</t>
  </si>
  <si>
    <t>125: PROGRAMA NACIONAL DE INVERSIONES EN SALUD</t>
  </si>
  <si>
    <t>139: INSTITUTO NACIONAL DE SALUD DEL NIÑO - SAN BORJA</t>
  </si>
  <si>
    <t>140: HOSPITAL DE HUAYCAN</t>
  </si>
  <si>
    <t>142: HOSPITAL DE EMERGENCIAS VILLA EL SALVADOR</t>
  </si>
  <si>
    <t>143: DIRECCION DE REDES INTEGRADAS DE SALUD LIMA CENTRO</t>
  </si>
  <si>
    <t>144: DIRECCION DE REDES INTEGRADAS DE SALUD LIMA NORTE</t>
  </si>
  <si>
    <t>145: DIRECCION DE REDES INTEGRADAS DE SALUD LIMA SUR</t>
  </si>
  <si>
    <t>146: DIRECCION DE REDES INTEGRADAS DE SALUD LIMA ESTE</t>
  </si>
  <si>
    <t>148: HOSPITAL EMERGENCIA ATE VITARTE</t>
  </si>
  <si>
    <t>005: INSTITUTO NACIONAL DE SALUD MENTAL</t>
  </si>
  <si>
    <t>008: INSTITUTO NACIONAL DE OFTALMOLOGIA</t>
  </si>
  <si>
    <t>009: INSTITUTO NACIONAL DE REHABILITACION</t>
  </si>
  <si>
    <t>050: HOSPITAL VITARTE</t>
  </si>
  <si>
    <t>EJECUCION PRESUPUESTAL MENSUALIZADA DE GASTOS 
AL MES DE JULIO 2020</t>
  </si>
  <si>
    <t>Fuente: SIAF, Consulta Amigable y Base de Datos al 31 de Julio del 2020</t>
  </si>
  <si>
    <t>DEVENGADO
AL MES DE JULIO
(4)</t>
  </si>
  <si>
    <t>124: CENTRO NACIONAL DE ABASTECIMIENTOS DE RECURSOS ESTRATEGICOS DE SALUD</t>
  </si>
  <si>
    <t>EJECUCION PRESUPUESTAL MENSUALIZADA DE GASTOS 
AL MES DE JULIO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</si>
</sst>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7395.0191409999998</c:v>
                </c:pt>
                <c:pt idx="2" formatCode="#,##0">
                  <c:v>6324.2362890000004</c:v>
                </c:pt>
                <c:pt idx="3">
                  <c:v>5826.5963032200007</c:v>
                </c:pt>
                <c:pt idx="4">
                  <c:v>3469.6702894899972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5389728"/>
        <c:axId val="-1235393536"/>
        <c:axId val="0"/>
      </c:bar3DChart>
      <c:catAx>
        <c:axId val="-123538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35393536"/>
        <c:crosses val="autoZero"/>
        <c:auto val="1"/>
        <c:lblAlgn val="ctr"/>
        <c:lblOffset val="100"/>
        <c:noMultiLvlLbl val="0"/>
      </c:catAx>
      <c:valAx>
        <c:axId val="-12353935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23538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211.539005</c:v>
                </c:pt>
                <c:pt idx="3">
                  <c:v>172.45330829000002</c:v>
                </c:pt>
                <c:pt idx="4">
                  <c:v>94.572018180000001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5395712"/>
        <c:axId val="-1913285680"/>
        <c:axId val="0"/>
      </c:bar3DChart>
      <c:catAx>
        <c:axId val="-123539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3285680"/>
        <c:crosses val="autoZero"/>
        <c:auto val="1"/>
        <c:lblAlgn val="ctr"/>
        <c:lblOffset val="100"/>
        <c:noMultiLvlLbl val="0"/>
      </c:catAx>
      <c:valAx>
        <c:axId val="-19132856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3539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ROOC!$B$48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ROOC!$C$47:$G$47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JULIO</c:v>
                </c:pt>
              </c:strCache>
            </c:strRef>
          </c:cat>
          <c:val>
            <c:numRef>
              <c:f>ROOC!$C$48:$G$48</c:f>
              <c:numCache>
                <c:formatCode>#,##0.0</c:formatCode>
                <c:ptCount val="5"/>
                <c:pt idx="0">
                  <c:v>153.071449</c:v>
                </c:pt>
                <c:pt idx="1">
                  <c:v>403.84055599999999</c:v>
                </c:pt>
                <c:pt idx="2">
                  <c:v>157.507531</c:v>
                </c:pt>
                <c:pt idx="3">
                  <c:v>21.230667139999998</c:v>
                </c:pt>
                <c:pt idx="4">
                  <c:v>6.7926508099999996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13292208"/>
        <c:axId val="-1913291664"/>
        <c:axId val="0"/>
      </c:bar3DChart>
      <c:catAx>
        <c:axId val="-191329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13291664"/>
        <c:crosses val="autoZero"/>
        <c:auto val="1"/>
        <c:lblAlgn val="ctr"/>
        <c:lblOffset val="100"/>
        <c:noMultiLvlLbl val="0"/>
      </c:catAx>
      <c:valAx>
        <c:axId val="-19132916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91329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523.63550199999997</c:v>
                </c:pt>
                <c:pt idx="2">
                  <c:v>446.85856899999999</c:v>
                </c:pt>
                <c:pt idx="3">
                  <c:v>319.50087703999998</c:v>
                </c:pt>
                <c:pt idx="4">
                  <c:v>196.96072923000006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6164288"/>
        <c:axId val="-1279252688"/>
        <c:axId val="0"/>
      </c:bar3DChart>
      <c:catAx>
        <c:axId val="-123616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79252688"/>
        <c:crosses val="autoZero"/>
        <c:auto val="1"/>
        <c:lblAlgn val="ctr"/>
        <c:lblOffset val="100"/>
        <c:noMultiLvlLbl val="0"/>
      </c:catAx>
      <c:valAx>
        <c:axId val="-127925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23616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2.2780529999999999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374864"/>
        <c:axId val="-1370580464"/>
        <c:axId val="0"/>
      </c:bar3DChart>
      <c:catAx>
        <c:axId val="-63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70580464"/>
        <c:crosses val="autoZero"/>
        <c:auto val="1"/>
        <c:lblAlgn val="ctr"/>
        <c:lblOffset val="100"/>
        <c:noMultiLvlLbl val="0"/>
      </c:catAx>
      <c:valAx>
        <c:axId val="-137058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37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43</xdr:row>
      <xdr:rowOff>108929</xdr:rowOff>
    </xdr:from>
    <xdr:to>
      <xdr:col>12</xdr:col>
      <xdr:colOff>51557</xdr:colOff>
      <xdr:row>69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93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2562700188</v>
      </c>
      <c r="D13" s="8">
        <v>1964294977</v>
      </c>
      <c r="E13" s="56">
        <v>1431739969</v>
      </c>
      <c r="F13" s="56">
        <v>1332936614.9400001</v>
      </c>
      <c r="G13" s="8">
        <v>726308113.87999856</v>
      </c>
      <c r="H13" s="8"/>
      <c r="I13" s="12">
        <f>IF(ISERROR(+#REF!/E13)=TRUE,0,++#REF!/E13)</f>
        <v>0</v>
      </c>
      <c r="J13" s="12">
        <f>IF(ISERROR(+G13/E13)=TRUE,0,++G13/E13)</f>
        <v>0.50729052035006683</v>
      </c>
      <c r="K13" s="12">
        <f>IF(ISERROR(+H13/E13)=TRUE,0,++H13/E13)</f>
        <v>0</v>
      </c>
      <c r="L13" s="14">
        <f>+D13-G13</f>
        <v>1237986863.1200013</v>
      </c>
    </row>
    <row r="14" spans="1:13" ht="20.100000000000001" customHeight="1" x14ac:dyDescent="0.25">
      <c r="B14" s="25" t="s">
        <v>24</v>
      </c>
      <c r="C14" s="26">
        <v>35768509</v>
      </c>
      <c r="D14" s="26">
        <v>43800547</v>
      </c>
      <c r="E14" s="57">
        <v>41776746</v>
      </c>
      <c r="F14" s="57">
        <v>40047583.909999996</v>
      </c>
      <c r="G14" s="26">
        <v>22635929.380000003</v>
      </c>
      <c r="H14" s="26"/>
      <c r="I14" s="27"/>
      <c r="J14" s="27">
        <f t="shared" ref="J14:J45" si="0">IF(ISERROR(+G14/E14)=TRUE,0,++G14/E14)</f>
        <v>0.54183084005633186</v>
      </c>
      <c r="K14" s="27">
        <f t="shared" ref="K14:K45" si="1">IF(ISERROR(+H14/E14)=TRUE,0,++H14/E14)</f>
        <v>0</v>
      </c>
      <c r="L14" s="28">
        <f t="shared" ref="L14:L45" si="2">+D14-G14</f>
        <v>21164617.619999997</v>
      </c>
    </row>
    <row r="15" spans="1:13" ht="20.100000000000001" customHeight="1" x14ac:dyDescent="0.25">
      <c r="B15" s="25" t="s">
        <v>25</v>
      </c>
      <c r="C15" s="26">
        <v>46654618</v>
      </c>
      <c r="D15" s="26">
        <v>52713964</v>
      </c>
      <c r="E15" s="57">
        <v>51739575</v>
      </c>
      <c r="F15" s="57">
        <v>47395952.719999999</v>
      </c>
      <c r="G15" s="26">
        <v>28546732.300000012</v>
      </c>
      <c r="H15" s="26"/>
      <c r="I15" s="27"/>
      <c r="J15" s="27">
        <f t="shared" si="0"/>
        <v>0.55173882468110746</v>
      </c>
      <c r="K15" s="27">
        <f t="shared" si="1"/>
        <v>0</v>
      </c>
      <c r="L15" s="28">
        <f t="shared" si="2"/>
        <v>24167231.699999988</v>
      </c>
    </row>
    <row r="16" spans="1:13" ht="20.100000000000001" customHeight="1" x14ac:dyDescent="0.25">
      <c r="B16" s="25" t="s">
        <v>26</v>
      </c>
      <c r="C16" s="26">
        <v>28905808</v>
      </c>
      <c r="D16" s="26">
        <v>30553724</v>
      </c>
      <c r="E16" s="57">
        <v>29885512</v>
      </c>
      <c r="F16" s="57">
        <v>27773314.969999999</v>
      </c>
      <c r="G16" s="26">
        <v>14710643.310000006</v>
      </c>
      <c r="H16" s="26"/>
      <c r="I16" s="27"/>
      <c r="J16" s="27">
        <f t="shared" si="0"/>
        <v>0.49223327042213655</v>
      </c>
      <c r="K16" s="27">
        <f t="shared" si="1"/>
        <v>0</v>
      </c>
      <c r="L16" s="28">
        <f t="shared" si="2"/>
        <v>15843080.689999994</v>
      </c>
    </row>
    <row r="17" spans="2:12" ht="20.100000000000001" customHeight="1" x14ac:dyDescent="0.25">
      <c r="B17" s="25" t="s">
        <v>27</v>
      </c>
      <c r="C17" s="26">
        <v>35355825</v>
      </c>
      <c r="D17" s="26">
        <v>42978075</v>
      </c>
      <c r="E17" s="57">
        <v>41608673</v>
      </c>
      <c r="F17" s="57">
        <v>38172901.700000003</v>
      </c>
      <c r="G17" s="26">
        <v>20743978.109999996</v>
      </c>
      <c r="H17" s="26"/>
      <c r="I17" s="27"/>
      <c r="J17" s="27">
        <f t="shared" si="0"/>
        <v>0.49854937959689305</v>
      </c>
      <c r="K17" s="27">
        <f t="shared" si="1"/>
        <v>0</v>
      </c>
      <c r="L17" s="28">
        <f t="shared" si="2"/>
        <v>22234096.890000004</v>
      </c>
    </row>
    <row r="18" spans="2:12" ht="20.100000000000001" customHeight="1" x14ac:dyDescent="0.25">
      <c r="B18" s="25" t="s">
        <v>28</v>
      </c>
      <c r="C18" s="26">
        <v>163694470</v>
      </c>
      <c r="D18" s="26">
        <v>187779316</v>
      </c>
      <c r="E18" s="57">
        <v>177275006</v>
      </c>
      <c r="F18" s="57">
        <v>172641301.97</v>
      </c>
      <c r="G18" s="26">
        <v>105932199.13000003</v>
      </c>
      <c r="H18" s="26"/>
      <c r="I18" s="27"/>
      <c r="J18" s="27">
        <f t="shared" si="0"/>
        <v>0.59755857027019377</v>
      </c>
      <c r="K18" s="27">
        <f t="shared" si="1"/>
        <v>0</v>
      </c>
      <c r="L18" s="28">
        <f t="shared" si="2"/>
        <v>81847116.869999975</v>
      </c>
    </row>
    <row r="19" spans="2:12" ht="20.100000000000001" customHeight="1" x14ac:dyDescent="0.25">
      <c r="B19" s="25" t="s">
        <v>29</v>
      </c>
      <c r="C19" s="26">
        <v>116245008</v>
      </c>
      <c r="D19" s="26">
        <v>128053254</v>
      </c>
      <c r="E19" s="57">
        <v>127070038</v>
      </c>
      <c r="F19" s="57">
        <v>124366128.02</v>
      </c>
      <c r="G19" s="26">
        <v>76735190.980000049</v>
      </c>
      <c r="H19" s="26"/>
      <c r="I19" s="27"/>
      <c r="J19" s="27">
        <f t="shared" si="0"/>
        <v>0.60388107368001298</v>
      </c>
      <c r="K19" s="27">
        <f t="shared" si="1"/>
        <v>0</v>
      </c>
      <c r="L19" s="28">
        <f t="shared" si="2"/>
        <v>51318063.019999951</v>
      </c>
    </row>
    <row r="20" spans="2:12" ht="20.100000000000001" customHeight="1" x14ac:dyDescent="0.25">
      <c r="B20" s="25" t="s">
        <v>30</v>
      </c>
      <c r="C20" s="26">
        <v>142205553</v>
      </c>
      <c r="D20" s="26">
        <v>176840961</v>
      </c>
      <c r="E20" s="57">
        <v>164438586</v>
      </c>
      <c r="F20" s="57">
        <v>153702777.56999999</v>
      </c>
      <c r="G20" s="26">
        <v>99170350.400000095</v>
      </c>
      <c r="H20" s="26"/>
      <c r="I20" s="27"/>
      <c r="J20" s="27">
        <f t="shared" si="0"/>
        <v>0.6030844269118204</v>
      </c>
      <c r="K20" s="27">
        <f t="shared" si="1"/>
        <v>0</v>
      </c>
      <c r="L20" s="28">
        <f t="shared" si="2"/>
        <v>77670610.599999905</v>
      </c>
    </row>
    <row r="21" spans="2:12" ht="20.100000000000001" customHeight="1" x14ac:dyDescent="0.25">
      <c r="B21" s="25" t="s">
        <v>31</v>
      </c>
      <c r="C21" s="26">
        <v>37542918</v>
      </c>
      <c r="D21" s="26">
        <v>39905241</v>
      </c>
      <c r="E21" s="57">
        <v>39279104</v>
      </c>
      <c r="F21" s="57">
        <v>37345359.170000002</v>
      </c>
      <c r="G21" s="26">
        <v>22587762.140000008</v>
      </c>
      <c r="H21" s="26"/>
      <c r="I21" s="27"/>
      <c r="J21" s="27">
        <f t="shared" si="0"/>
        <v>0.57505797841009831</v>
      </c>
      <c r="K21" s="27">
        <f t="shared" si="1"/>
        <v>0</v>
      </c>
      <c r="L21" s="28">
        <f t="shared" si="2"/>
        <v>17317478.859999992</v>
      </c>
    </row>
    <row r="22" spans="2:12" ht="20.100000000000001" customHeight="1" x14ac:dyDescent="0.25">
      <c r="B22" s="25" t="s">
        <v>32</v>
      </c>
      <c r="C22" s="26">
        <v>78838296</v>
      </c>
      <c r="D22" s="26">
        <v>92007641</v>
      </c>
      <c r="E22" s="57">
        <v>88577126</v>
      </c>
      <c r="F22" s="57">
        <v>83653177.239999995</v>
      </c>
      <c r="G22" s="26">
        <v>51175687.010000013</v>
      </c>
      <c r="H22" s="26"/>
      <c r="I22" s="27"/>
      <c r="J22" s="27">
        <f t="shared" si="0"/>
        <v>0.57775285021101286</v>
      </c>
      <c r="K22" s="27">
        <f t="shared" si="1"/>
        <v>0</v>
      </c>
      <c r="L22" s="28">
        <f t="shared" si="2"/>
        <v>40831953.989999987</v>
      </c>
    </row>
    <row r="23" spans="2:12" ht="20.100000000000001" customHeight="1" x14ac:dyDescent="0.25">
      <c r="B23" s="25" t="s">
        <v>33</v>
      </c>
      <c r="C23" s="26">
        <v>133845388</v>
      </c>
      <c r="D23" s="26">
        <v>171342400</v>
      </c>
      <c r="E23" s="57">
        <v>164365302</v>
      </c>
      <c r="F23" s="57">
        <v>160452465.63999999</v>
      </c>
      <c r="G23" s="26">
        <v>97853942.649999887</v>
      </c>
      <c r="H23" s="26"/>
      <c r="I23" s="27"/>
      <c r="J23" s="27">
        <f t="shared" si="0"/>
        <v>0.59534428166596798</v>
      </c>
      <c r="K23" s="27">
        <f t="shared" si="1"/>
        <v>0</v>
      </c>
      <c r="L23" s="28">
        <f t="shared" si="2"/>
        <v>73488457.350000113</v>
      </c>
    </row>
    <row r="24" spans="2:12" ht="20.100000000000001" customHeight="1" x14ac:dyDescent="0.25">
      <c r="B24" s="25" t="s">
        <v>34</v>
      </c>
      <c r="C24" s="26">
        <v>116770913</v>
      </c>
      <c r="D24" s="26">
        <v>146425584</v>
      </c>
      <c r="E24" s="57">
        <v>130976530</v>
      </c>
      <c r="F24" s="57">
        <v>128811985.67</v>
      </c>
      <c r="G24" s="26">
        <v>79023771.099999979</v>
      </c>
      <c r="H24" s="26"/>
      <c r="I24" s="27"/>
      <c r="J24" s="27">
        <f t="shared" si="0"/>
        <v>0.60334298900726702</v>
      </c>
      <c r="K24" s="27">
        <f t="shared" si="1"/>
        <v>0</v>
      </c>
      <c r="L24" s="28">
        <f t="shared" si="2"/>
        <v>67401812.900000021</v>
      </c>
    </row>
    <row r="25" spans="2:12" ht="20.100000000000001" customHeight="1" x14ac:dyDescent="0.25">
      <c r="B25" s="25" t="s">
        <v>35</v>
      </c>
      <c r="C25" s="26">
        <v>186049082</v>
      </c>
      <c r="D25" s="26">
        <v>223420879</v>
      </c>
      <c r="E25" s="57">
        <v>212190535</v>
      </c>
      <c r="F25" s="57">
        <v>209021384.96000001</v>
      </c>
      <c r="G25" s="26">
        <v>125106618.69000006</v>
      </c>
      <c r="H25" s="26"/>
      <c r="I25" s="27"/>
      <c r="J25" s="27">
        <f t="shared" si="0"/>
        <v>0.58959566075838421</v>
      </c>
      <c r="K25" s="27">
        <f t="shared" si="1"/>
        <v>0</v>
      </c>
      <c r="L25" s="28">
        <f t="shared" si="2"/>
        <v>98314260.309999943</v>
      </c>
    </row>
    <row r="26" spans="2:12" ht="20.100000000000001" customHeight="1" x14ac:dyDescent="0.25">
      <c r="B26" s="25" t="s">
        <v>36</v>
      </c>
      <c r="C26" s="26">
        <v>174565520</v>
      </c>
      <c r="D26" s="26">
        <v>206193095</v>
      </c>
      <c r="E26" s="57">
        <v>195912729</v>
      </c>
      <c r="F26" s="57">
        <v>181786394.63</v>
      </c>
      <c r="G26" s="26">
        <v>104795364.98999996</v>
      </c>
      <c r="H26" s="26"/>
      <c r="I26" s="27"/>
      <c r="J26" s="27">
        <f t="shared" si="0"/>
        <v>0.53490840296548559</v>
      </c>
      <c r="K26" s="27">
        <f t="shared" si="1"/>
        <v>0</v>
      </c>
      <c r="L26" s="28">
        <f t="shared" si="2"/>
        <v>101397730.01000004</v>
      </c>
    </row>
    <row r="27" spans="2:12" ht="20.100000000000001" customHeight="1" x14ac:dyDescent="0.25">
      <c r="B27" s="25" t="s">
        <v>37</v>
      </c>
      <c r="C27" s="26">
        <v>80680292</v>
      </c>
      <c r="D27" s="26">
        <v>101976408</v>
      </c>
      <c r="E27" s="57">
        <v>96907591</v>
      </c>
      <c r="F27" s="57">
        <v>95053037.989999995</v>
      </c>
      <c r="G27" s="26">
        <v>60810076.149999976</v>
      </c>
      <c r="H27" s="26"/>
      <c r="I27" s="27"/>
      <c r="J27" s="27">
        <f t="shared" si="0"/>
        <v>0.62750580756877938</v>
      </c>
      <c r="K27" s="27">
        <f t="shared" si="1"/>
        <v>0</v>
      </c>
      <c r="L27" s="28">
        <f t="shared" si="2"/>
        <v>41166331.850000024</v>
      </c>
    </row>
    <row r="28" spans="2:12" ht="20.100000000000001" customHeight="1" x14ac:dyDescent="0.25">
      <c r="B28" s="25" t="s">
        <v>38</v>
      </c>
      <c r="C28" s="26">
        <v>58169952</v>
      </c>
      <c r="D28" s="26">
        <v>67113968</v>
      </c>
      <c r="E28" s="57">
        <v>64522248</v>
      </c>
      <c r="F28" s="57">
        <v>62300187.579999998</v>
      </c>
      <c r="G28" s="26">
        <v>36946132.529999994</v>
      </c>
      <c r="H28" s="26"/>
      <c r="I28" s="27"/>
      <c r="J28" s="27">
        <f t="shared" si="0"/>
        <v>0.57261074552145164</v>
      </c>
      <c r="K28" s="27">
        <f t="shared" si="1"/>
        <v>0</v>
      </c>
      <c r="L28" s="28">
        <f t="shared" si="2"/>
        <v>30167835.470000006</v>
      </c>
    </row>
    <row r="29" spans="2:12" ht="20.100000000000001" customHeight="1" x14ac:dyDescent="0.25">
      <c r="B29" s="25" t="s">
        <v>39</v>
      </c>
      <c r="C29" s="26">
        <v>38485790</v>
      </c>
      <c r="D29" s="26">
        <v>47381550</v>
      </c>
      <c r="E29" s="57">
        <v>45354049</v>
      </c>
      <c r="F29" s="57">
        <v>42623317.439999998</v>
      </c>
      <c r="G29" s="26">
        <v>26389738.569999978</v>
      </c>
      <c r="H29" s="26"/>
      <c r="I29" s="27"/>
      <c r="J29" s="27">
        <f t="shared" si="0"/>
        <v>0.58186069715627764</v>
      </c>
      <c r="K29" s="27">
        <f t="shared" si="1"/>
        <v>0</v>
      </c>
      <c r="L29" s="28">
        <f t="shared" si="2"/>
        <v>20991811.430000022</v>
      </c>
    </row>
    <row r="30" spans="2:12" ht="20.100000000000001" customHeight="1" x14ac:dyDescent="0.25">
      <c r="B30" s="25" t="s">
        <v>40</v>
      </c>
      <c r="C30" s="26">
        <v>52858093</v>
      </c>
      <c r="D30" s="26">
        <v>56662394</v>
      </c>
      <c r="E30" s="57">
        <v>54085897</v>
      </c>
      <c r="F30" s="57">
        <v>49519736.369999997</v>
      </c>
      <c r="G30" s="26">
        <v>30995162.350000001</v>
      </c>
      <c r="H30" s="26"/>
      <c r="I30" s="27"/>
      <c r="J30" s="27">
        <f t="shared" si="0"/>
        <v>0.57307290937598765</v>
      </c>
      <c r="K30" s="27">
        <f t="shared" si="1"/>
        <v>0</v>
      </c>
      <c r="L30" s="28">
        <f t="shared" si="2"/>
        <v>25667231.649999999</v>
      </c>
    </row>
    <row r="31" spans="2:12" ht="20.100000000000001" customHeight="1" x14ac:dyDescent="0.25">
      <c r="B31" s="25" t="s">
        <v>41</v>
      </c>
      <c r="C31" s="26">
        <v>90349747</v>
      </c>
      <c r="D31" s="26">
        <v>106257218</v>
      </c>
      <c r="E31" s="57">
        <v>101592904</v>
      </c>
      <c r="F31" s="57">
        <v>95747829.480000004</v>
      </c>
      <c r="G31" s="26">
        <v>57128648.580000006</v>
      </c>
      <c r="H31" s="26"/>
      <c r="I31" s="27"/>
      <c r="J31" s="27">
        <f t="shared" si="0"/>
        <v>0.56232912271116897</v>
      </c>
      <c r="K31" s="27">
        <f t="shared" si="1"/>
        <v>0</v>
      </c>
      <c r="L31" s="28">
        <f t="shared" si="2"/>
        <v>49128569.419999994</v>
      </c>
    </row>
    <row r="32" spans="2:12" ht="20.100000000000001" customHeight="1" x14ac:dyDescent="0.25">
      <c r="B32" s="25" t="s">
        <v>42</v>
      </c>
      <c r="C32" s="26">
        <v>42929718</v>
      </c>
      <c r="D32" s="26">
        <v>52701369</v>
      </c>
      <c r="E32" s="57">
        <v>51518066</v>
      </c>
      <c r="F32" s="57">
        <v>48705759.990000002</v>
      </c>
      <c r="G32" s="26">
        <v>30595234.099999949</v>
      </c>
      <c r="H32" s="26"/>
      <c r="I32" s="27"/>
      <c r="J32" s="27">
        <f t="shared" si="0"/>
        <v>0.59387388688076814</v>
      </c>
      <c r="K32" s="27">
        <f t="shared" si="1"/>
        <v>0</v>
      </c>
      <c r="L32" s="28">
        <f t="shared" si="2"/>
        <v>22106134.900000051</v>
      </c>
    </row>
    <row r="33" spans="2:12" ht="20.100000000000001" customHeight="1" x14ac:dyDescent="0.25">
      <c r="B33" s="25" t="s">
        <v>43</v>
      </c>
      <c r="C33" s="26">
        <v>25889937</v>
      </c>
      <c r="D33" s="26">
        <v>33554070</v>
      </c>
      <c r="E33" s="57">
        <v>33508070</v>
      </c>
      <c r="F33" s="57">
        <v>29377181</v>
      </c>
      <c r="G33" s="26">
        <v>19935651.759999994</v>
      </c>
      <c r="H33" s="26"/>
      <c r="I33" s="27"/>
      <c r="J33" s="27">
        <f t="shared" si="0"/>
        <v>0.5949507614135936</v>
      </c>
      <c r="K33" s="27">
        <f t="shared" si="1"/>
        <v>0</v>
      </c>
      <c r="L33" s="28">
        <f t="shared" si="2"/>
        <v>13618418.240000006</v>
      </c>
    </row>
    <row r="34" spans="2:12" ht="20.100000000000001" customHeight="1" x14ac:dyDescent="0.25">
      <c r="B34" s="25" t="s">
        <v>44</v>
      </c>
      <c r="C34" s="26">
        <v>54398618</v>
      </c>
      <c r="D34" s="26">
        <v>69744832</v>
      </c>
      <c r="E34" s="57">
        <v>66714520</v>
      </c>
      <c r="F34" s="57">
        <v>52382863.299999997</v>
      </c>
      <c r="G34" s="26">
        <v>43295561.859999962</v>
      </c>
      <c r="H34" s="26"/>
      <c r="I34" s="27"/>
      <c r="J34" s="27">
        <f t="shared" si="0"/>
        <v>0.64896759895746781</v>
      </c>
      <c r="K34" s="27">
        <f t="shared" si="1"/>
        <v>0</v>
      </c>
      <c r="L34" s="28">
        <f t="shared" si="2"/>
        <v>26449270.140000038</v>
      </c>
    </row>
    <row r="35" spans="2:12" ht="20.100000000000001" customHeight="1" x14ac:dyDescent="0.25">
      <c r="B35" s="25" t="s">
        <v>45</v>
      </c>
      <c r="C35" s="26">
        <v>55182720</v>
      </c>
      <c r="D35" s="26">
        <v>61320478</v>
      </c>
      <c r="E35" s="57">
        <v>56311159</v>
      </c>
      <c r="F35" s="57">
        <v>53843421.289999999</v>
      </c>
      <c r="G35" s="26">
        <v>33190375.719999995</v>
      </c>
      <c r="H35" s="26"/>
      <c r="I35" s="27"/>
      <c r="J35" s="27">
        <f t="shared" si="0"/>
        <v>0.58941027514635236</v>
      </c>
      <c r="K35" s="27">
        <f t="shared" si="1"/>
        <v>0</v>
      </c>
      <c r="L35" s="28">
        <f t="shared" si="2"/>
        <v>28130102.280000005</v>
      </c>
    </row>
    <row r="36" spans="2:12" ht="20.100000000000001" customHeight="1" x14ac:dyDescent="0.25">
      <c r="B36" s="25" t="s">
        <v>46</v>
      </c>
      <c r="C36" s="26">
        <v>796453928</v>
      </c>
      <c r="D36" s="26">
        <v>1452781715</v>
      </c>
      <c r="E36" s="57">
        <v>1223323826</v>
      </c>
      <c r="F36" s="57">
        <v>1160622319.98</v>
      </c>
      <c r="G36" s="26">
        <v>730482718.75999928</v>
      </c>
      <c r="H36" s="26"/>
      <c r="I36" s="27"/>
      <c r="J36" s="27">
        <f t="shared" si="0"/>
        <v>0.59712947891198787</v>
      </c>
      <c r="K36" s="27">
        <f t="shared" si="1"/>
        <v>0</v>
      </c>
      <c r="L36" s="28">
        <f t="shared" si="2"/>
        <v>722298996.24000072</v>
      </c>
    </row>
    <row r="37" spans="2:12" ht="20.100000000000001" customHeight="1" x14ac:dyDescent="0.25">
      <c r="B37" s="25" t="s">
        <v>47</v>
      </c>
      <c r="C37" s="26">
        <v>516806951</v>
      </c>
      <c r="D37" s="26">
        <v>531745718</v>
      </c>
      <c r="E37" s="57">
        <v>117157902</v>
      </c>
      <c r="F37" s="57">
        <v>111529263.59</v>
      </c>
      <c r="G37" s="26">
        <v>116880929.21000007</v>
      </c>
      <c r="H37" s="26"/>
      <c r="I37" s="27"/>
      <c r="J37" s="27">
        <f t="shared" si="0"/>
        <v>0.99763590175932026</v>
      </c>
      <c r="K37" s="27">
        <f t="shared" si="1"/>
        <v>0</v>
      </c>
      <c r="L37" s="28">
        <f t="shared" si="2"/>
        <v>414864788.78999996</v>
      </c>
    </row>
    <row r="38" spans="2:12" ht="20.100000000000001" customHeight="1" x14ac:dyDescent="0.25">
      <c r="B38" s="25" t="s">
        <v>48</v>
      </c>
      <c r="C38" s="26">
        <v>111374149</v>
      </c>
      <c r="D38" s="26">
        <v>123557593</v>
      </c>
      <c r="E38" s="57">
        <v>30258551</v>
      </c>
      <c r="F38" s="57">
        <v>25194031.16</v>
      </c>
      <c r="G38" s="26">
        <v>72618792.640000015</v>
      </c>
      <c r="H38" s="26"/>
      <c r="I38" s="27"/>
      <c r="J38" s="27">
        <f t="shared" si="0"/>
        <v>2.3999428340107896</v>
      </c>
      <c r="K38" s="27">
        <f t="shared" si="1"/>
        <v>0</v>
      </c>
      <c r="L38" s="28">
        <f t="shared" si="2"/>
        <v>50938800.359999985</v>
      </c>
    </row>
    <row r="39" spans="2:12" ht="20.100000000000001" customHeight="1" x14ac:dyDescent="0.25">
      <c r="B39" s="25" t="s">
        <v>49</v>
      </c>
      <c r="C39" s="26">
        <v>22997693</v>
      </c>
      <c r="D39" s="26">
        <v>31295399</v>
      </c>
      <c r="E39" s="57">
        <v>413063805</v>
      </c>
      <c r="F39" s="57">
        <v>252184792.44999999</v>
      </c>
      <c r="G39" s="26">
        <v>15653353.409999996</v>
      </c>
      <c r="H39" s="26"/>
      <c r="I39" s="27"/>
      <c r="J39" s="27">
        <f t="shared" si="0"/>
        <v>3.7895727537783169E-2</v>
      </c>
      <c r="K39" s="27">
        <f t="shared" si="1"/>
        <v>0</v>
      </c>
      <c r="L39" s="28">
        <f t="shared" si="2"/>
        <v>15642045.590000004</v>
      </c>
    </row>
    <row r="40" spans="2:12" ht="20.100000000000001" customHeight="1" x14ac:dyDescent="0.25">
      <c r="B40" s="25" t="s">
        <v>50</v>
      </c>
      <c r="C40" s="26">
        <v>71559743</v>
      </c>
      <c r="D40" s="26">
        <v>117790181</v>
      </c>
      <c r="E40" s="57">
        <v>110675948</v>
      </c>
      <c r="F40" s="57">
        <v>99974104.549999997</v>
      </c>
      <c r="G40" s="26">
        <v>74483824.700000033</v>
      </c>
      <c r="H40" s="26"/>
      <c r="I40" s="27"/>
      <c r="J40" s="27">
        <f t="shared" si="0"/>
        <v>0.67299016675240075</v>
      </c>
      <c r="K40" s="27">
        <f t="shared" si="1"/>
        <v>0</v>
      </c>
      <c r="L40" s="28">
        <f t="shared" si="2"/>
        <v>43306356.299999967</v>
      </c>
    </row>
    <row r="41" spans="2:12" ht="20.100000000000001" customHeight="1" x14ac:dyDescent="0.25">
      <c r="B41" s="25" t="s">
        <v>51</v>
      </c>
      <c r="C41" s="26">
        <v>191294556</v>
      </c>
      <c r="D41" s="26">
        <v>222012584</v>
      </c>
      <c r="E41" s="57">
        <v>205169158</v>
      </c>
      <c r="F41" s="57">
        <v>196373476.94999999</v>
      </c>
      <c r="G41" s="26">
        <v>122042700.11000006</v>
      </c>
      <c r="H41" s="26"/>
      <c r="I41" s="27"/>
      <c r="J41" s="27">
        <f t="shared" si="0"/>
        <v>0.59483940617429476</v>
      </c>
      <c r="K41" s="27">
        <f t="shared" si="1"/>
        <v>0</v>
      </c>
      <c r="L41" s="28">
        <f t="shared" si="2"/>
        <v>99969883.889999941</v>
      </c>
    </row>
    <row r="42" spans="2:12" ht="20.100000000000001" customHeight="1" x14ac:dyDescent="0.25">
      <c r="B42" s="25" t="s">
        <v>52</v>
      </c>
      <c r="C42" s="26">
        <v>218824317</v>
      </c>
      <c r="D42" s="26">
        <v>284321639</v>
      </c>
      <c r="E42" s="57">
        <v>263643992</v>
      </c>
      <c r="F42" s="57">
        <v>245195452.75</v>
      </c>
      <c r="G42" s="26">
        <v>148047498.87000006</v>
      </c>
      <c r="H42" s="26"/>
      <c r="I42" s="27"/>
      <c r="J42" s="27">
        <f t="shared" si="0"/>
        <v>0.56154323012223262</v>
      </c>
      <c r="K42" s="27">
        <f t="shared" si="1"/>
        <v>0</v>
      </c>
      <c r="L42" s="28">
        <f t="shared" si="2"/>
        <v>136274140.12999994</v>
      </c>
    </row>
    <row r="43" spans="2:12" ht="20.100000000000001" customHeight="1" x14ac:dyDescent="0.25">
      <c r="B43" s="25" t="s">
        <v>53</v>
      </c>
      <c r="C43" s="26">
        <v>262878954</v>
      </c>
      <c r="D43" s="26">
        <v>301614391</v>
      </c>
      <c r="E43" s="57">
        <v>275178513</v>
      </c>
      <c r="F43" s="57">
        <v>260886395.94</v>
      </c>
      <c r="G43" s="26">
        <v>156180132.77999982</v>
      </c>
      <c r="H43" s="26"/>
      <c r="I43" s="27"/>
      <c r="J43" s="27">
        <f t="shared" si="0"/>
        <v>0.56755933113135115</v>
      </c>
      <c r="K43" s="27">
        <f t="shared" si="1"/>
        <v>0</v>
      </c>
      <c r="L43" s="28">
        <f t="shared" si="2"/>
        <v>145434258.22000018</v>
      </c>
    </row>
    <row r="44" spans="2:12" ht="20.100000000000001" customHeight="1" x14ac:dyDescent="0.25">
      <c r="B44" s="25" t="s">
        <v>54</v>
      </c>
      <c r="C44" s="26">
        <v>139909967</v>
      </c>
      <c r="D44" s="26">
        <v>153867412</v>
      </c>
      <c r="E44" s="57">
        <v>147202626</v>
      </c>
      <c r="F44" s="57">
        <v>139569360.19999999</v>
      </c>
      <c r="G44" s="26">
        <v>82499567.460000038</v>
      </c>
      <c r="H44" s="26"/>
      <c r="I44" s="27"/>
      <c r="J44" s="27">
        <f t="shared" ref="J44" si="3">IF(ISERROR(+G44/E44)=TRUE,0,++G44/E44)</f>
        <v>0.56044901984289353</v>
      </c>
      <c r="K44" s="27">
        <f t="shared" ref="K44" si="4">IF(ISERROR(+H44/E44)=TRUE,0,++H44/E44)</f>
        <v>0</v>
      </c>
      <c r="L44" s="28">
        <f t="shared" ref="L44" si="5">+D44-G44</f>
        <v>71367844.539999962</v>
      </c>
    </row>
    <row r="45" spans="2:12" ht="20.100000000000001" customHeight="1" x14ac:dyDescent="0.25">
      <c r="B45" s="25" t="s">
        <v>58</v>
      </c>
      <c r="C45" s="26">
        <v>0</v>
      </c>
      <c r="D45" s="26">
        <v>73010564</v>
      </c>
      <c r="E45" s="57">
        <v>71212033</v>
      </c>
      <c r="F45" s="57">
        <v>67406428.099999994</v>
      </c>
      <c r="G45" s="26">
        <v>36167905.859999992</v>
      </c>
      <c r="H45" s="26"/>
      <c r="I45" s="27"/>
      <c r="J45" s="27">
        <f t="shared" si="0"/>
        <v>0.50789037099951906</v>
      </c>
      <c r="K45" s="27">
        <f t="shared" si="1"/>
        <v>0</v>
      </c>
      <c r="L45" s="28">
        <f t="shared" si="2"/>
        <v>36842658.140000008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7395019141</v>
      </c>
      <c r="E46" s="53">
        <f>SUM(E13:E45)</f>
        <v>6324236289</v>
      </c>
      <c r="F46" s="53">
        <f t="shared" si="6"/>
        <v>5826596303.2200003</v>
      </c>
      <c r="G46" s="53">
        <f t="shared" si="6"/>
        <v>3469670289.4899974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0.54863071696497734</v>
      </c>
      <c r="K46" s="54">
        <f>IF(ISERROR(+H46/E46)=TRUE,0,++H46/E46)</f>
        <v>0</v>
      </c>
      <c r="L46" s="55">
        <f>SUM(L13:L45)</f>
        <v>3925348851.5100031</v>
      </c>
    </row>
    <row r="47" spans="2:12" x14ac:dyDescent="0.2">
      <c r="B47" s="11" t="s">
        <v>92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JULIO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56</v>
      </c>
      <c r="C53" s="67">
        <f>+C46/$C$51</f>
        <v>6690.1872210000001</v>
      </c>
      <c r="D53" s="67">
        <f>+D46/$C$51</f>
        <v>7395.0191409999998</v>
      </c>
      <c r="E53" s="33">
        <f>+E46/$C$51</f>
        <v>6324.2362890000004</v>
      </c>
      <c r="F53" s="67">
        <f>+F46/$C$51</f>
        <v>5826.5963032200007</v>
      </c>
      <c r="G53" s="67">
        <f>+G46/$C$51</f>
        <v>3469.6702894899972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93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79438689</v>
      </c>
      <c r="D13" s="8">
        <v>79644699</v>
      </c>
      <c r="E13" s="56">
        <v>51004473</v>
      </c>
      <c r="F13" s="56">
        <v>44460518.880000003</v>
      </c>
      <c r="G13" s="8">
        <v>25111817.950000003</v>
      </c>
      <c r="H13" s="8"/>
      <c r="I13" s="12">
        <f>IF(ISERROR(+#REF!/E13)=TRUE,0,++#REF!/E13)</f>
        <v>0</v>
      </c>
      <c r="J13" s="12">
        <f>IF(ISERROR(+G13/E13)=TRUE,0,++G13/E13)</f>
        <v>0.49234540566667562</v>
      </c>
      <c r="K13" s="12">
        <f>IF(ISERROR(+H13/E13)=TRUE,0,++H13/E13)</f>
        <v>0</v>
      </c>
      <c r="L13" s="14">
        <f>+D13-G13</f>
        <v>54532881.049999997</v>
      </c>
    </row>
    <row r="14" spans="1:13" ht="20.100000000000001" customHeight="1" x14ac:dyDescent="0.25">
      <c r="B14" s="7" t="s">
        <v>24</v>
      </c>
      <c r="C14" s="9">
        <v>3051462</v>
      </c>
      <c r="D14" s="9">
        <v>3704612</v>
      </c>
      <c r="E14" s="58">
        <v>1108130</v>
      </c>
      <c r="F14" s="59">
        <v>916678.33</v>
      </c>
      <c r="G14" s="9">
        <v>684173.07000000007</v>
      </c>
      <c r="H14" s="9"/>
      <c r="I14" s="13">
        <f>IF(ISERROR(+#REF!/E14)=TRUE,0,++#REF!/E14)</f>
        <v>0</v>
      </c>
      <c r="J14" s="13">
        <f t="shared" ref="J14:J44" si="0">IF(ISERROR(+G14/E14)=TRUE,0,++G14/E14)</f>
        <v>0.61741228014763616</v>
      </c>
      <c r="K14" s="13">
        <f t="shared" ref="K14:K44" si="1">IF(ISERROR(+H14/E14)=TRUE,0,++H14/E14)</f>
        <v>0</v>
      </c>
      <c r="L14" s="15">
        <f t="shared" ref="L14:L44" si="2">+D14-G14</f>
        <v>3020438.9299999997</v>
      </c>
    </row>
    <row r="15" spans="1:13" ht="20.100000000000001" customHeight="1" x14ac:dyDescent="0.25">
      <c r="B15" s="7" t="s">
        <v>25</v>
      </c>
      <c r="C15" s="9">
        <v>5155243</v>
      </c>
      <c r="D15" s="9">
        <v>5978407</v>
      </c>
      <c r="E15" s="58">
        <v>3720744</v>
      </c>
      <c r="F15" s="59">
        <v>2896126.88</v>
      </c>
      <c r="G15" s="9">
        <v>1690837.88</v>
      </c>
      <c r="H15" s="9"/>
      <c r="I15" s="13"/>
      <c r="J15" s="13">
        <f t="shared" si="0"/>
        <v>0.45443542474300835</v>
      </c>
      <c r="K15" s="13">
        <f t="shared" si="1"/>
        <v>0</v>
      </c>
      <c r="L15" s="15">
        <f t="shared" si="2"/>
        <v>4287569.12</v>
      </c>
    </row>
    <row r="16" spans="1:13" ht="20.100000000000001" customHeight="1" x14ac:dyDescent="0.25">
      <c r="B16" s="7" t="s">
        <v>26</v>
      </c>
      <c r="C16" s="9">
        <v>19759479</v>
      </c>
      <c r="D16" s="9">
        <v>22756569</v>
      </c>
      <c r="E16" s="58">
        <v>15822310</v>
      </c>
      <c r="F16" s="59">
        <v>11646476.800000001</v>
      </c>
      <c r="G16" s="9">
        <v>5749320.5999999987</v>
      </c>
      <c r="H16" s="9"/>
      <c r="I16" s="13"/>
      <c r="J16" s="13">
        <f t="shared" si="0"/>
        <v>0.36336796586591963</v>
      </c>
      <c r="K16" s="13">
        <f t="shared" si="1"/>
        <v>0</v>
      </c>
      <c r="L16" s="15">
        <f t="shared" si="2"/>
        <v>17007248.400000002</v>
      </c>
    </row>
    <row r="17" spans="2:12" ht="20.100000000000001" customHeight="1" x14ac:dyDescent="0.25">
      <c r="B17" s="7" t="s">
        <v>27</v>
      </c>
      <c r="C17" s="9">
        <v>3548416</v>
      </c>
      <c r="D17" s="9">
        <v>4190047</v>
      </c>
      <c r="E17" s="58">
        <v>2892151</v>
      </c>
      <c r="F17" s="59">
        <v>1476343.38</v>
      </c>
      <c r="G17" s="9">
        <v>673475.17</v>
      </c>
      <c r="H17" s="9"/>
      <c r="I17" s="13"/>
      <c r="J17" s="13">
        <f t="shared" si="0"/>
        <v>0.23286307319361957</v>
      </c>
      <c r="K17" s="13">
        <f t="shared" si="1"/>
        <v>0</v>
      </c>
      <c r="L17" s="15">
        <f t="shared" si="2"/>
        <v>3516571.83</v>
      </c>
    </row>
    <row r="18" spans="2:12" ht="20.100000000000001" customHeight="1" x14ac:dyDescent="0.25">
      <c r="B18" s="7" t="s">
        <v>28</v>
      </c>
      <c r="C18" s="9">
        <v>15108450</v>
      </c>
      <c r="D18" s="9">
        <v>18090533</v>
      </c>
      <c r="E18" s="58">
        <v>10787911</v>
      </c>
      <c r="F18" s="59">
        <v>10468160.82</v>
      </c>
      <c r="G18" s="9">
        <v>1321316.02</v>
      </c>
      <c r="H18" s="9"/>
      <c r="I18" s="13"/>
      <c r="J18" s="13">
        <f t="shared" si="0"/>
        <v>0.12248117545649014</v>
      </c>
      <c r="K18" s="13">
        <f t="shared" si="1"/>
        <v>0</v>
      </c>
      <c r="L18" s="15">
        <f t="shared" si="2"/>
        <v>16769216.98</v>
      </c>
    </row>
    <row r="19" spans="2:12" ht="20.100000000000001" customHeight="1" x14ac:dyDescent="0.25">
      <c r="B19" s="7" t="s">
        <v>29</v>
      </c>
      <c r="C19" s="9">
        <v>8102244</v>
      </c>
      <c r="D19" s="9">
        <v>9118010</v>
      </c>
      <c r="E19" s="58">
        <v>4236624</v>
      </c>
      <c r="F19" s="59">
        <v>3703749.62</v>
      </c>
      <c r="G19" s="9">
        <v>1088168.57</v>
      </c>
      <c r="H19" s="9"/>
      <c r="I19" s="13"/>
      <c r="J19" s="13">
        <f t="shared" si="0"/>
        <v>0.25684803985437465</v>
      </c>
      <c r="K19" s="13">
        <f t="shared" si="1"/>
        <v>0</v>
      </c>
      <c r="L19" s="15">
        <f t="shared" si="2"/>
        <v>8029841.4299999997</v>
      </c>
    </row>
    <row r="20" spans="2:12" ht="20.100000000000001" customHeight="1" x14ac:dyDescent="0.25">
      <c r="B20" s="7" t="s">
        <v>30</v>
      </c>
      <c r="C20" s="9">
        <v>11854275</v>
      </c>
      <c r="D20" s="9">
        <v>12702208</v>
      </c>
      <c r="E20" s="58">
        <v>3495977</v>
      </c>
      <c r="F20" s="59">
        <v>3422139.78</v>
      </c>
      <c r="G20" s="9">
        <v>2930921.3599999994</v>
      </c>
      <c r="H20" s="9"/>
      <c r="I20" s="13"/>
      <c r="J20" s="13">
        <f t="shared" si="0"/>
        <v>0.83836974900006478</v>
      </c>
      <c r="K20" s="13">
        <f t="shared" si="1"/>
        <v>0</v>
      </c>
      <c r="L20" s="15">
        <f t="shared" si="2"/>
        <v>9771286.6400000006</v>
      </c>
    </row>
    <row r="21" spans="2:12" ht="20.100000000000001" customHeight="1" x14ac:dyDescent="0.25">
      <c r="B21" s="7" t="s">
        <v>31</v>
      </c>
      <c r="C21" s="9">
        <v>4500000</v>
      </c>
      <c r="D21" s="9">
        <v>4900539</v>
      </c>
      <c r="E21" s="58">
        <v>4884319</v>
      </c>
      <c r="F21" s="59">
        <v>3436061.87</v>
      </c>
      <c r="G21" s="9">
        <v>2983626.66</v>
      </c>
      <c r="H21" s="9"/>
      <c r="I21" s="13"/>
      <c r="J21" s="13">
        <f t="shared" si="0"/>
        <v>0.61085827113257762</v>
      </c>
      <c r="K21" s="13">
        <f t="shared" si="1"/>
        <v>0</v>
      </c>
      <c r="L21" s="15">
        <f t="shared" si="2"/>
        <v>1916912.3399999999</v>
      </c>
    </row>
    <row r="22" spans="2:12" ht="20.100000000000001" customHeight="1" x14ac:dyDescent="0.25">
      <c r="B22" s="7" t="s">
        <v>32</v>
      </c>
      <c r="C22" s="9">
        <v>4536598</v>
      </c>
      <c r="D22" s="9">
        <v>5796040</v>
      </c>
      <c r="E22" s="58">
        <v>3925467</v>
      </c>
      <c r="F22" s="59">
        <v>3574567.98</v>
      </c>
      <c r="G22" s="9">
        <v>1288419.3899999999</v>
      </c>
      <c r="H22" s="9"/>
      <c r="I22" s="13"/>
      <c r="J22" s="13">
        <f t="shared" si="0"/>
        <v>0.32822066521002469</v>
      </c>
      <c r="K22" s="13">
        <f t="shared" si="1"/>
        <v>0</v>
      </c>
      <c r="L22" s="15">
        <f t="shared" si="2"/>
        <v>4507620.6100000003</v>
      </c>
    </row>
    <row r="23" spans="2:12" ht="20.100000000000001" customHeight="1" x14ac:dyDescent="0.25">
      <c r="B23" s="7" t="s">
        <v>33</v>
      </c>
      <c r="C23" s="9">
        <v>12500000</v>
      </c>
      <c r="D23" s="9">
        <v>16272859</v>
      </c>
      <c r="E23" s="58">
        <v>6746364</v>
      </c>
      <c r="F23" s="59">
        <v>6342936.5199999996</v>
      </c>
      <c r="G23" s="9">
        <v>5640981.839999998</v>
      </c>
      <c r="H23" s="9"/>
      <c r="I23" s="13"/>
      <c r="J23" s="13">
        <f t="shared" si="0"/>
        <v>0.83615142023169786</v>
      </c>
      <c r="K23" s="13">
        <f t="shared" si="1"/>
        <v>0</v>
      </c>
      <c r="L23" s="15">
        <f t="shared" si="2"/>
        <v>10631877.160000002</v>
      </c>
    </row>
    <row r="24" spans="2:12" ht="20.100000000000001" customHeight="1" x14ac:dyDescent="0.25">
      <c r="B24" s="7" t="s">
        <v>34</v>
      </c>
      <c r="C24" s="9">
        <v>7560660</v>
      </c>
      <c r="D24" s="9">
        <v>8900534</v>
      </c>
      <c r="E24" s="58">
        <v>4982083</v>
      </c>
      <c r="F24" s="59">
        <v>4950582.21</v>
      </c>
      <c r="G24" s="9">
        <v>2465645.41</v>
      </c>
      <c r="H24" s="9"/>
      <c r="I24" s="13"/>
      <c r="J24" s="13">
        <f t="shared" si="0"/>
        <v>0.49490251567466864</v>
      </c>
      <c r="K24" s="13">
        <f t="shared" si="1"/>
        <v>0</v>
      </c>
      <c r="L24" s="15">
        <f t="shared" si="2"/>
        <v>6434888.5899999999</v>
      </c>
    </row>
    <row r="25" spans="2:12" ht="20.100000000000001" customHeight="1" x14ac:dyDescent="0.25">
      <c r="B25" s="7" t="s">
        <v>35</v>
      </c>
      <c r="C25" s="9">
        <v>20995704</v>
      </c>
      <c r="D25" s="9">
        <v>20995704</v>
      </c>
      <c r="E25" s="58">
        <v>10113781</v>
      </c>
      <c r="F25" s="59">
        <v>7188171</v>
      </c>
      <c r="G25" s="9">
        <v>6369680.6699999999</v>
      </c>
      <c r="H25" s="9"/>
      <c r="I25" s="13"/>
      <c r="J25" s="13">
        <f t="shared" si="0"/>
        <v>0.62980211554907106</v>
      </c>
      <c r="K25" s="13">
        <f t="shared" si="1"/>
        <v>0</v>
      </c>
      <c r="L25" s="15">
        <f t="shared" si="2"/>
        <v>14626023.33</v>
      </c>
    </row>
    <row r="26" spans="2:12" ht="20.100000000000001" customHeight="1" x14ac:dyDescent="0.25">
      <c r="B26" s="7" t="s">
        <v>36</v>
      </c>
      <c r="C26" s="9">
        <v>12500000</v>
      </c>
      <c r="D26" s="9">
        <v>14914687</v>
      </c>
      <c r="E26" s="58">
        <v>4954045</v>
      </c>
      <c r="F26" s="59">
        <v>4312674.83</v>
      </c>
      <c r="G26" s="9">
        <v>3751382.3</v>
      </c>
      <c r="H26" s="9"/>
      <c r="I26" s="13"/>
      <c r="J26" s="13">
        <f t="shared" si="0"/>
        <v>0.75723621808037667</v>
      </c>
      <c r="K26" s="13">
        <f t="shared" si="1"/>
        <v>0</v>
      </c>
      <c r="L26" s="15">
        <f t="shared" si="2"/>
        <v>11163304.699999999</v>
      </c>
    </row>
    <row r="27" spans="2:12" ht="20.100000000000001" customHeight="1" x14ac:dyDescent="0.25">
      <c r="B27" s="7" t="s">
        <v>37</v>
      </c>
      <c r="C27" s="9">
        <v>7693328</v>
      </c>
      <c r="D27" s="9">
        <v>9640622</v>
      </c>
      <c r="E27" s="58">
        <v>5503499</v>
      </c>
      <c r="F27" s="59">
        <v>3793436.34</v>
      </c>
      <c r="G27" s="9">
        <v>3298052.8599999994</v>
      </c>
      <c r="H27" s="9"/>
      <c r="I27" s="13"/>
      <c r="J27" s="13">
        <f t="shared" si="0"/>
        <v>0.59926473321790363</v>
      </c>
      <c r="K27" s="13">
        <f t="shared" si="1"/>
        <v>0</v>
      </c>
      <c r="L27" s="15">
        <f t="shared" si="2"/>
        <v>6342569.1400000006</v>
      </c>
    </row>
    <row r="28" spans="2:12" ht="20.100000000000001" customHeight="1" x14ac:dyDescent="0.25">
      <c r="B28" s="7" t="s">
        <v>38</v>
      </c>
      <c r="C28" s="9">
        <v>10724943</v>
      </c>
      <c r="D28" s="9">
        <v>10724943</v>
      </c>
      <c r="E28" s="58">
        <v>7154171</v>
      </c>
      <c r="F28" s="59">
        <v>4553254.2699999996</v>
      </c>
      <c r="G28" s="9">
        <v>4044223.96</v>
      </c>
      <c r="H28" s="9"/>
      <c r="I28" s="13"/>
      <c r="J28" s="13">
        <f t="shared" si="0"/>
        <v>0.56529595951788125</v>
      </c>
      <c r="K28" s="13">
        <f t="shared" si="1"/>
        <v>0</v>
      </c>
      <c r="L28" s="15">
        <f t="shared" si="2"/>
        <v>6680719.04</v>
      </c>
    </row>
    <row r="29" spans="2:12" ht="20.100000000000001" customHeight="1" x14ac:dyDescent="0.25">
      <c r="B29" s="7" t="s">
        <v>39</v>
      </c>
      <c r="C29" s="9">
        <v>2259976</v>
      </c>
      <c r="D29" s="9">
        <v>2259976</v>
      </c>
      <c r="E29" s="58">
        <v>1124185</v>
      </c>
      <c r="F29" s="59">
        <v>1032989.24</v>
      </c>
      <c r="G29" s="9">
        <v>357754.4</v>
      </c>
      <c r="H29" s="9"/>
      <c r="I29" s="13"/>
      <c r="J29" s="13">
        <f t="shared" si="0"/>
        <v>0.3182344542935549</v>
      </c>
      <c r="K29" s="13">
        <f t="shared" si="1"/>
        <v>0</v>
      </c>
      <c r="L29" s="15">
        <f t="shared" si="2"/>
        <v>1902221.6</v>
      </c>
    </row>
    <row r="30" spans="2:12" ht="20.100000000000001" customHeight="1" x14ac:dyDescent="0.25">
      <c r="B30" s="7" t="s">
        <v>40</v>
      </c>
      <c r="C30" s="9">
        <v>3342470</v>
      </c>
      <c r="D30" s="9">
        <v>4574544</v>
      </c>
      <c r="E30" s="58">
        <v>3669811</v>
      </c>
      <c r="F30" s="59">
        <v>2603516.34</v>
      </c>
      <c r="G30" s="9">
        <v>1212188.4000000001</v>
      </c>
      <c r="H30" s="9"/>
      <c r="I30" s="13"/>
      <c r="J30" s="13">
        <f t="shared" si="0"/>
        <v>0.33031357745671375</v>
      </c>
      <c r="K30" s="13">
        <f t="shared" si="1"/>
        <v>0</v>
      </c>
      <c r="L30" s="15">
        <f t="shared" si="2"/>
        <v>3362355.5999999996</v>
      </c>
    </row>
    <row r="31" spans="2:12" ht="20.100000000000001" customHeight="1" x14ac:dyDescent="0.25">
      <c r="B31" s="7" t="s">
        <v>41</v>
      </c>
      <c r="C31" s="9">
        <v>7000000</v>
      </c>
      <c r="D31" s="9">
        <v>8344358</v>
      </c>
      <c r="E31" s="58">
        <v>5599999</v>
      </c>
      <c r="F31" s="59">
        <v>5279974.9800000004</v>
      </c>
      <c r="G31" s="9">
        <v>820107.30999999994</v>
      </c>
      <c r="H31" s="9"/>
      <c r="I31" s="13"/>
      <c r="J31" s="13">
        <f t="shared" si="0"/>
        <v>0.14644776007995713</v>
      </c>
      <c r="K31" s="13">
        <f t="shared" si="1"/>
        <v>0</v>
      </c>
      <c r="L31" s="15">
        <f t="shared" si="2"/>
        <v>7524250.6900000004</v>
      </c>
    </row>
    <row r="32" spans="2:12" ht="20.100000000000001" customHeight="1" x14ac:dyDescent="0.25">
      <c r="B32" s="7" t="s">
        <v>42</v>
      </c>
      <c r="C32" s="9">
        <v>4000000</v>
      </c>
      <c r="D32" s="9">
        <v>5127153</v>
      </c>
      <c r="E32" s="58">
        <v>2705249</v>
      </c>
      <c r="F32" s="59">
        <v>2618661.5099999998</v>
      </c>
      <c r="G32" s="9">
        <v>598818</v>
      </c>
      <c r="H32" s="9"/>
      <c r="I32" s="13"/>
      <c r="J32" s="13">
        <f t="shared" si="0"/>
        <v>0.22135411564702548</v>
      </c>
      <c r="K32" s="13">
        <f t="shared" si="1"/>
        <v>0</v>
      </c>
      <c r="L32" s="15">
        <f t="shared" si="2"/>
        <v>4528335</v>
      </c>
    </row>
    <row r="33" spans="2:12" ht="20.100000000000001" customHeight="1" x14ac:dyDescent="0.25">
      <c r="B33" s="7" t="s">
        <v>43</v>
      </c>
      <c r="C33" s="9">
        <v>3500000</v>
      </c>
      <c r="D33" s="9">
        <v>3593969</v>
      </c>
      <c r="E33" s="58">
        <v>2558018</v>
      </c>
      <c r="F33" s="59">
        <v>938287.85</v>
      </c>
      <c r="G33" s="9">
        <v>850226.2</v>
      </c>
      <c r="H33" s="9"/>
      <c r="I33" s="13"/>
      <c r="J33" s="13">
        <f t="shared" si="0"/>
        <v>0.33237694183543665</v>
      </c>
      <c r="K33" s="13">
        <f t="shared" si="1"/>
        <v>0</v>
      </c>
      <c r="L33" s="15">
        <f t="shared" si="2"/>
        <v>2743742.8</v>
      </c>
    </row>
    <row r="34" spans="2:12" ht="20.100000000000001" customHeight="1" x14ac:dyDescent="0.25">
      <c r="B34" s="7" t="s">
        <v>44</v>
      </c>
      <c r="C34" s="9">
        <v>2613060</v>
      </c>
      <c r="D34" s="9">
        <v>3788581</v>
      </c>
      <c r="E34" s="58">
        <v>3288581</v>
      </c>
      <c r="F34" s="59">
        <v>1698408.57</v>
      </c>
      <c r="G34" s="9">
        <v>1549704.8000000003</v>
      </c>
      <c r="H34" s="9"/>
      <c r="I34" s="13"/>
      <c r="J34" s="13">
        <f t="shared" si="0"/>
        <v>0.47123814192200231</v>
      </c>
      <c r="K34" s="13">
        <f t="shared" si="1"/>
        <v>0</v>
      </c>
      <c r="L34" s="15">
        <f t="shared" si="2"/>
        <v>2238876.1999999997</v>
      </c>
    </row>
    <row r="35" spans="2:12" ht="20.100000000000001" customHeight="1" x14ac:dyDescent="0.25">
      <c r="B35" s="7" t="s">
        <v>45</v>
      </c>
      <c r="C35" s="9">
        <v>4563238</v>
      </c>
      <c r="D35" s="9">
        <v>5155230</v>
      </c>
      <c r="E35" s="58">
        <v>1467419</v>
      </c>
      <c r="F35" s="59">
        <v>1330916.3999999999</v>
      </c>
      <c r="G35" s="9">
        <v>760357.69</v>
      </c>
      <c r="H35" s="9"/>
      <c r="I35" s="13"/>
      <c r="J35" s="13">
        <f t="shared" si="0"/>
        <v>0.51815990524860311</v>
      </c>
      <c r="K35" s="13">
        <f t="shared" si="1"/>
        <v>0</v>
      </c>
      <c r="L35" s="15">
        <f t="shared" si="2"/>
        <v>4394872.3100000005</v>
      </c>
    </row>
    <row r="36" spans="2:12" ht="20.100000000000001" customHeight="1" x14ac:dyDescent="0.25">
      <c r="B36" s="7" t="s">
        <v>46</v>
      </c>
      <c r="C36" s="9">
        <v>4000000</v>
      </c>
      <c r="D36" s="9">
        <v>7581446</v>
      </c>
      <c r="E36" s="58">
        <v>7248972</v>
      </c>
      <c r="F36" s="59">
        <v>5541728.1299999999</v>
      </c>
      <c r="G36" s="9">
        <v>4554439.1400000006</v>
      </c>
      <c r="H36" s="9"/>
      <c r="I36" s="13"/>
      <c r="J36" s="13">
        <f t="shared" si="0"/>
        <v>0.62828758891605607</v>
      </c>
      <c r="K36" s="13">
        <f t="shared" si="1"/>
        <v>0</v>
      </c>
      <c r="L36" s="15">
        <f t="shared" si="2"/>
        <v>3027006.8599999994</v>
      </c>
    </row>
    <row r="37" spans="2:12" ht="20.100000000000001" customHeight="1" x14ac:dyDescent="0.25">
      <c r="B37" s="7" t="s">
        <v>47</v>
      </c>
      <c r="C37" s="9">
        <v>1500000</v>
      </c>
      <c r="D37" s="9">
        <v>1500000</v>
      </c>
      <c r="E37" s="58">
        <v>1500000</v>
      </c>
      <c r="F37" s="59">
        <v>1490336.79</v>
      </c>
      <c r="G37" s="9">
        <v>1072263.03</v>
      </c>
      <c r="H37" s="9"/>
      <c r="I37" s="13"/>
      <c r="J37" s="13">
        <f t="shared" si="0"/>
        <v>0.71484201999999997</v>
      </c>
      <c r="K37" s="13">
        <f t="shared" si="1"/>
        <v>0</v>
      </c>
      <c r="L37" s="15">
        <f t="shared" si="2"/>
        <v>427736.97</v>
      </c>
    </row>
    <row r="38" spans="2:12" ht="20.100000000000001" customHeight="1" x14ac:dyDescent="0.25">
      <c r="B38" s="7" t="s">
        <v>48</v>
      </c>
      <c r="C38" s="9">
        <v>8500000</v>
      </c>
      <c r="D38" s="9">
        <v>12599485</v>
      </c>
      <c r="E38" s="58">
        <v>7662967</v>
      </c>
      <c r="F38" s="59">
        <v>7415611.0599999996</v>
      </c>
      <c r="G38" s="9">
        <v>5229569.82</v>
      </c>
      <c r="H38" s="9"/>
      <c r="I38" s="13"/>
      <c r="J38" s="13">
        <f t="shared" si="0"/>
        <v>0.68244712785530726</v>
      </c>
      <c r="K38" s="13">
        <f t="shared" si="1"/>
        <v>0</v>
      </c>
      <c r="L38" s="15">
        <f t="shared" si="2"/>
        <v>7369915.1799999997</v>
      </c>
    </row>
    <row r="39" spans="2:12" ht="20.100000000000001" customHeight="1" x14ac:dyDescent="0.25">
      <c r="B39" s="7" t="s">
        <v>49</v>
      </c>
      <c r="C39" s="9">
        <v>1092476</v>
      </c>
      <c r="D39" s="9">
        <v>1250054</v>
      </c>
      <c r="E39" s="58">
        <v>478421</v>
      </c>
      <c r="F39" s="59">
        <v>41073</v>
      </c>
      <c r="G39" s="9">
        <v>9073</v>
      </c>
      <c r="H39" s="9"/>
      <c r="I39" s="13"/>
      <c r="J39" s="13">
        <f t="shared" si="0"/>
        <v>1.8964468532944832E-2</v>
      </c>
      <c r="K39" s="13">
        <f t="shared" si="1"/>
        <v>0</v>
      </c>
      <c r="L39" s="15">
        <f t="shared" si="2"/>
        <v>1240981</v>
      </c>
    </row>
    <row r="40" spans="2:12" ht="20.100000000000001" customHeight="1" x14ac:dyDescent="0.25">
      <c r="B40" s="7" t="s">
        <v>50</v>
      </c>
      <c r="C40" s="9">
        <v>4000000</v>
      </c>
      <c r="D40" s="9">
        <v>4812583</v>
      </c>
      <c r="E40" s="58">
        <v>2083859</v>
      </c>
      <c r="F40" s="59">
        <v>945626.18</v>
      </c>
      <c r="G40" s="9">
        <v>561360.22</v>
      </c>
      <c r="H40" s="9"/>
      <c r="I40" s="13"/>
      <c r="J40" s="13">
        <f t="shared" si="0"/>
        <v>0.26938493439335387</v>
      </c>
      <c r="K40" s="13">
        <f t="shared" si="1"/>
        <v>0</v>
      </c>
      <c r="L40" s="15">
        <f t="shared" si="2"/>
        <v>4251222.78</v>
      </c>
    </row>
    <row r="41" spans="2:12" ht="20.100000000000001" customHeight="1" x14ac:dyDescent="0.25">
      <c r="B41" s="7" t="s">
        <v>51</v>
      </c>
      <c r="C41" s="9">
        <v>7500000</v>
      </c>
      <c r="D41" s="9">
        <v>10954162</v>
      </c>
      <c r="E41" s="58">
        <v>5570962</v>
      </c>
      <c r="F41" s="59">
        <v>4977232.6500000004</v>
      </c>
      <c r="G41" s="9">
        <v>2773480.15</v>
      </c>
      <c r="H41" s="9"/>
      <c r="I41" s="13"/>
      <c r="J41" s="13">
        <f t="shared" si="0"/>
        <v>0.4978458208833591</v>
      </c>
      <c r="K41" s="13">
        <f t="shared" si="1"/>
        <v>0</v>
      </c>
      <c r="L41" s="15">
        <f t="shared" si="2"/>
        <v>8180681.8499999996</v>
      </c>
    </row>
    <row r="42" spans="2:12" ht="20.100000000000001" customHeight="1" x14ac:dyDescent="0.25">
      <c r="B42" s="7" t="s">
        <v>52</v>
      </c>
      <c r="C42" s="9">
        <v>8000000</v>
      </c>
      <c r="D42" s="9">
        <v>8000000</v>
      </c>
      <c r="E42" s="58">
        <v>8000000</v>
      </c>
      <c r="F42" s="59">
        <v>4429502.03</v>
      </c>
      <c r="G42" s="9">
        <v>830021.84</v>
      </c>
      <c r="H42" s="9"/>
      <c r="I42" s="13"/>
      <c r="J42" s="13">
        <f t="shared" si="0"/>
        <v>0.10375273</v>
      </c>
      <c r="K42" s="13">
        <f t="shared" si="1"/>
        <v>0</v>
      </c>
      <c r="L42" s="15">
        <f t="shared" si="2"/>
        <v>7169978.1600000001</v>
      </c>
    </row>
    <row r="43" spans="2:12" ht="20.100000000000001" customHeight="1" x14ac:dyDescent="0.25">
      <c r="B43" s="7" t="s">
        <v>53</v>
      </c>
      <c r="C43" s="9">
        <v>15000000</v>
      </c>
      <c r="D43" s="9">
        <v>24624452</v>
      </c>
      <c r="E43" s="58">
        <v>11873206</v>
      </c>
      <c r="F43" s="59">
        <v>9768872.1099999994</v>
      </c>
      <c r="G43" s="9">
        <v>3798991.0100000002</v>
      </c>
      <c r="H43" s="9"/>
      <c r="I43" s="13"/>
      <c r="J43" s="13">
        <f t="shared" si="0"/>
        <v>0.3199633704662414</v>
      </c>
      <c r="K43" s="13">
        <f t="shared" si="1"/>
        <v>0</v>
      </c>
      <c r="L43" s="15">
        <f t="shared" si="2"/>
        <v>20825460.989999998</v>
      </c>
    </row>
    <row r="44" spans="2:12" ht="20.100000000000001" customHeight="1" x14ac:dyDescent="0.25">
      <c r="B44" s="7" t="s">
        <v>54</v>
      </c>
      <c r="C44" s="9">
        <v>8900000</v>
      </c>
      <c r="D44" s="9">
        <v>10396023</v>
      </c>
      <c r="E44" s="58">
        <v>5375307</v>
      </c>
      <c r="F44" s="59">
        <v>5198691.9400000004</v>
      </c>
      <c r="G44" s="9">
        <v>501619.45999999996</v>
      </c>
      <c r="H44" s="9"/>
      <c r="I44" s="13"/>
      <c r="J44" s="13">
        <f t="shared" si="0"/>
        <v>9.3319220651025131E-2</v>
      </c>
      <c r="K44" s="13">
        <f t="shared" si="1"/>
        <v>0</v>
      </c>
      <c r="L44" s="15">
        <f t="shared" si="2"/>
        <v>9894403.5399999991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211539005</v>
      </c>
      <c r="F45" s="53">
        <f t="shared" si="3"/>
        <v>172453308.29000002</v>
      </c>
      <c r="G45" s="53">
        <f t="shared" si="3"/>
        <v>94572018.180000007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0.44706657375078418</v>
      </c>
      <c r="K45" s="54">
        <f>IF(ISERROR(+H45/E45)=TRUE,0,++H45/E45)</f>
        <v>0</v>
      </c>
      <c r="L45" s="55">
        <f>SUM(L13:L44)</f>
        <v>268321010.81999996</v>
      </c>
    </row>
    <row r="46" spans="2:12" x14ac:dyDescent="0.2">
      <c r="B46" s="11" t="s">
        <v>92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JULIO</v>
      </c>
      <c r="K51" s="23"/>
    </row>
    <row r="52" spans="2:11" s="22" customFormat="1" x14ac:dyDescent="0.25">
      <c r="B52" s="22" t="s">
        <v>56</v>
      </c>
      <c r="C52" s="39">
        <f>+C45/$C$50</f>
        <v>312.80071099999998</v>
      </c>
      <c r="D52" s="39">
        <f>+D45/$C$50</f>
        <v>362.89302900000001</v>
      </c>
      <c r="E52" s="39">
        <f>+E45/$C$50</f>
        <v>211.539005</v>
      </c>
      <c r="F52" s="39">
        <f>+F45/$C$50</f>
        <v>172.45330829000002</v>
      </c>
      <c r="G52" s="39">
        <f>+G45/$C$50</f>
        <v>94.572018180000001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55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93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59</v>
      </c>
      <c r="C13" s="41">
        <v>0</v>
      </c>
      <c r="D13" s="41">
        <v>60318204</v>
      </c>
      <c r="E13" s="62">
        <v>257760</v>
      </c>
      <c r="F13" s="62">
        <v>257760</v>
      </c>
      <c r="G13" s="41">
        <v>196801.25</v>
      </c>
      <c r="H13" s="8"/>
      <c r="I13" s="12">
        <f>IF(ISERROR(+#REF!/E13)=TRUE,0,++#REF!/E13)</f>
        <v>0</v>
      </c>
      <c r="J13" s="12">
        <f>IF(ISERROR(+G13/E13)=TRUE,0,++G13/E13)</f>
        <v>0.76350578057107388</v>
      </c>
      <c r="K13" s="12">
        <f>IF(ISERROR(+H13/E13)=TRUE,0,++H13/E13)</f>
        <v>0</v>
      </c>
      <c r="L13" s="14">
        <f>+D13-G13</f>
        <v>60121402.75</v>
      </c>
    </row>
    <row r="14" spans="1:13" ht="20.100000000000001" customHeight="1" x14ac:dyDescent="0.25">
      <c r="B14" s="25" t="s">
        <v>60</v>
      </c>
      <c r="C14" s="42">
        <v>0</v>
      </c>
      <c r="D14" s="42">
        <v>120183</v>
      </c>
      <c r="E14" s="63">
        <v>120183</v>
      </c>
      <c r="F14" s="63">
        <v>120183</v>
      </c>
      <c r="G14" s="42">
        <v>120182.39999999999</v>
      </c>
      <c r="H14" s="26"/>
      <c r="I14" s="27"/>
      <c r="J14" s="27">
        <f t="shared" ref="J14:J40" si="0">IF(ISERROR(+G14/E14)=TRUE,0,++G14/E14)</f>
        <v>0.99999500761338955</v>
      </c>
      <c r="K14" s="27">
        <f t="shared" ref="K14:K40" si="1">IF(ISERROR(+H14/E14)=TRUE,0,++H14/E14)</f>
        <v>0</v>
      </c>
      <c r="L14" s="28">
        <f t="shared" ref="L14:L40" si="2">+D14-G14</f>
        <v>0.60000000000582077</v>
      </c>
    </row>
    <row r="15" spans="1:13" ht="20.100000000000001" customHeight="1" x14ac:dyDescent="0.25">
      <c r="B15" s="25" t="s">
        <v>61</v>
      </c>
      <c r="C15" s="42">
        <v>0</v>
      </c>
      <c r="D15" s="42">
        <v>67796</v>
      </c>
      <c r="E15" s="63">
        <v>67796</v>
      </c>
      <c r="F15" s="63">
        <v>67796</v>
      </c>
      <c r="G15" s="42">
        <v>67075.199999999997</v>
      </c>
      <c r="H15" s="26"/>
      <c r="I15" s="27"/>
      <c r="J15" s="27">
        <f t="shared" si="0"/>
        <v>0.98936810431293876</v>
      </c>
      <c r="K15" s="27">
        <f t="shared" si="1"/>
        <v>0</v>
      </c>
      <c r="L15" s="28">
        <f t="shared" si="2"/>
        <v>720.80000000000291</v>
      </c>
    </row>
    <row r="16" spans="1:13" ht="20.100000000000001" customHeight="1" x14ac:dyDescent="0.25">
      <c r="B16" s="25" t="s">
        <v>62</v>
      </c>
      <c r="C16" s="42">
        <v>0</v>
      </c>
      <c r="D16" s="42">
        <v>1048753</v>
      </c>
      <c r="E16" s="63">
        <v>1048753</v>
      </c>
      <c r="F16" s="63">
        <v>1048753</v>
      </c>
      <c r="G16" s="42">
        <v>1048753</v>
      </c>
      <c r="H16" s="26"/>
      <c r="I16" s="27"/>
      <c r="J16" s="27">
        <f t="shared" si="0"/>
        <v>1</v>
      </c>
      <c r="K16" s="27">
        <f t="shared" si="1"/>
        <v>0</v>
      </c>
      <c r="L16" s="28">
        <f t="shared" si="2"/>
        <v>0</v>
      </c>
    </row>
    <row r="17" spans="2:12" ht="20.100000000000001" customHeight="1" x14ac:dyDescent="0.25">
      <c r="B17" s="25" t="s">
        <v>63</v>
      </c>
      <c r="C17" s="42">
        <v>0</v>
      </c>
      <c r="D17" s="42">
        <v>97259</v>
      </c>
      <c r="E17" s="63">
        <v>97259</v>
      </c>
      <c r="F17" s="63">
        <v>96307.199999999997</v>
      </c>
      <c r="G17" s="42">
        <v>96307.200000000012</v>
      </c>
      <c r="H17" s="26"/>
      <c r="I17" s="27"/>
      <c r="J17" s="27">
        <f t="shared" si="0"/>
        <v>0.99021375913797194</v>
      </c>
      <c r="K17" s="27">
        <f t="shared" si="1"/>
        <v>0</v>
      </c>
      <c r="L17" s="28">
        <f t="shared" si="2"/>
        <v>951.79999999998836</v>
      </c>
    </row>
    <row r="18" spans="2:12" ht="20.100000000000001" customHeight="1" x14ac:dyDescent="0.25">
      <c r="B18" s="25" t="s">
        <v>64</v>
      </c>
      <c r="C18" s="42">
        <v>0</v>
      </c>
      <c r="D18" s="42">
        <v>148983</v>
      </c>
      <c r="E18" s="63">
        <v>148983</v>
      </c>
      <c r="F18" s="63">
        <v>148983</v>
      </c>
      <c r="G18" s="42">
        <v>148983</v>
      </c>
      <c r="H18" s="26"/>
      <c r="I18" s="27"/>
      <c r="J18" s="27">
        <f t="shared" si="0"/>
        <v>1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65</v>
      </c>
      <c r="C19" s="42">
        <v>0</v>
      </c>
      <c r="D19" s="42">
        <v>116756</v>
      </c>
      <c r="E19" s="63">
        <v>116756</v>
      </c>
      <c r="F19" s="63">
        <v>116756</v>
      </c>
      <c r="G19" s="42">
        <v>116755.20000000001</v>
      </c>
      <c r="H19" s="26"/>
      <c r="I19" s="27"/>
      <c r="J19" s="27">
        <f t="shared" si="0"/>
        <v>0.99999314810373785</v>
      </c>
      <c r="K19" s="27">
        <f t="shared" si="1"/>
        <v>0</v>
      </c>
      <c r="L19" s="28">
        <f t="shared" si="2"/>
        <v>0.79999999998835847</v>
      </c>
    </row>
    <row r="20" spans="2:12" ht="20.100000000000001" customHeight="1" x14ac:dyDescent="0.25">
      <c r="B20" s="25" t="s">
        <v>66</v>
      </c>
      <c r="C20" s="42">
        <v>0</v>
      </c>
      <c r="D20" s="42">
        <v>148407</v>
      </c>
      <c r="E20" s="63">
        <v>148407</v>
      </c>
      <c r="F20" s="63">
        <v>148407</v>
      </c>
      <c r="G20" s="42">
        <v>142488</v>
      </c>
      <c r="H20" s="26"/>
      <c r="I20" s="27"/>
      <c r="J20" s="27">
        <f t="shared" si="0"/>
        <v>0.96011643655622714</v>
      </c>
      <c r="K20" s="27">
        <f t="shared" si="1"/>
        <v>0</v>
      </c>
      <c r="L20" s="28">
        <f t="shared" si="2"/>
        <v>5919</v>
      </c>
    </row>
    <row r="21" spans="2:12" ht="20.100000000000001" customHeight="1" x14ac:dyDescent="0.25">
      <c r="B21" s="25" t="s">
        <v>67</v>
      </c>
      <c r="C21" s="42">
        <v>0</v>
      </c>
      <c r="D21" s="42">
        <v>92247</v>
      </c>
      <c r="E21" s="63">
        <v>92247</v>
      </c>
      <c r="F21" s="63">
        <v>92247</v>
      </c>
      <c r="G21" s="42">
        <v>91526.400000000009</v>
      </c>
      <c r="H21" s="26"/>
      <c r="I21" s="27"/>
      <c r="J21" s="27">
        <f t="shared" si="0"/>
        <v>0.99218836384923093</v>
      </c>
      <c r="K21" s="27">
        <f t="shared" si="1"/>
        <v>0</v>
      </c>
      <c r="L21" s="28">
        <f t="shared" si="2"/>
        <v>720.59999999999127</v>
      </c>
    </row>
    <row r="22" spans="2:12" ht="20.100000000000001" customHeight="1" x14ac:dyDescent="0.25">
      <c r="B22" s="25" t="s">
        <v>68</v>
      </c>
      <c r="C22" s="42">
        <v>0</v>
      </c>
      <c r="D22" s="42">
        <v>504144</v>
      </c>
      <c r="E22" s="63">
        <v>504144</v>
      </c>
      <c r="F22" s="63">
        <v>504144</v>
      </c>
      <c r="G22" s="42">
        <v>492618.27</v>
      </c>
      <c r="H22" s="26"/>
      <c r="I22" s="27"/>
      <c r="J22" s="27">
        <f t="shared" si="0"/>
        <v>0.97713802008949824</v>
      </c>
      <c r="K22" s="27">
        <f t="shared" si="1"/>
        <v>0</v>
      </c>
      <c r="L22" s="28">
        <f t="shared" si="2"/>
        <v>11525.729999999981</v>
      </c>
    </row>
    <row r="23" spans="2:12" ht="20.100000000000001" customHeight="1" x14ac:dyDescent="0.25">
      <c r="B23" s="25" t="s">
        <v>69</v>
      </c>
      <c r="C23" s="42">
        <v>0</v>
      </c>
      <c r="D23" s="42">
        <v>71310</v>
      </c>
      <c r="E23" s="63">
        <v>71310</v>
      </c>
      <c r="F23" s="63">
        <v>71310</v>
      </c>
      <c r="G23" s="42">
        <v>71308.800000000003</v>
      </c>
      <c r="H23" s="26"/>
      <c r="I23" s="27"/>
      <c r="J23" s="27">
        <f t="shared" si="0"/>
        <v>0.99998317206562903</v>
      </c>
      <c r="K23" s="27">
        <f t="shared" si="1"/>
        <v>0</v>
      </c>
      <c r="L23" s="28">
        <f t="shared" si="2"/>
        <v>1.1999999999970896</v>
      </c>
    </row>
    <row r="24" spans="2:12" ht="20.100000000000001" customHeight="1" x14ac:dyDescent="0.25">
      <c r="B24" s="25" t="s">
        <v>70</v>
      </c>
      <c r="C24" s="42">
        <v>0</v>
      </c>
      <c r="D24" s="42">
        <v>43345</v>
      </c>
      <c r="E24" s="63">
        <v>43345</v>
      </c>
      <c r="F24" s="63">
        <v>43344</v>
      </c>
      <c r="G24" s="42">
        <v>43344</v>
      </c>
      <c r="H24" s="26"/>
      <c r="I24" s="27"/>
      <c r="J24" s="27">
        <f t="shared" si="0"/>
        <v>0.99997692928826853</v>
      </c>
      <c r="K24" s="27">
        <f t="shared" si="1"/>
        <v>0</v>
      </c>
      <c r="L24" s="28">
        <f t="shared" si="2"/>
        <v>1</v>
      </c>
    </row>
    <row r="25" spans="2:12" ht="20.100000000000001" customHeight="1" x14ac:dyDescent="0.25">
      <c r="B25" s="25" t="s">
        <v>71</v>
      </c>
      <c r="C25" s="42">
        <v>0</v>
      </c>
      <c r="D25" s="42">
        <v>17799</v>
      </c>
      <c r="E25" s="63">
        <v>17799</v>
      </c>
      <c r="F25" s="63">
        <v>17799</v>
      </c>
      <c r="G25" s="42">
        <v>16358.4</v>
      </c>
      <c r="H25" s="26"/>
      <c r="I25" s="27"/>
      <c r="J25" s="27">
        <f t="shared" si="0"/>
        <v>0.91906286870048881</v>
      </c>
      <c r="K25" s="27">
        <f t="shared" si="1"/>
        <v>0</v>
      </c>
      <c r="L25" s="28">
        <f t="shared" si="2"/>
        <v>1440.6000000000004</v>
      </c>
    </row>
    <row r="26" spans="2:12" ht="20.100000000000001" customHeight="1" x14ac:dyDescent="0.25">
      <c r="B26" s="25" t="s">
        <v>72</v>
      </c>
      <c r="C26" s="42">
        <v>0</v>
      </c>
      <c r="D26" s="42">
        <v>224266</v>
      </c>
      <c r="E26" s="63">
        <v>224266</v>
      </c>
      <c r="F26" s="63">
        <v>224266</v>
      </c>
      <c r="G26" s="42">
        <v>224265.59999999998</v>
      </c>
      <c r="H26" s="26"/>
      <c r="I26" s="27"/>
      <c r="J26" s="27">
        <f t="shared" si="0"/>
        <v>0.99999821640373476</v>
      </c>
      <c r="K26" s="27">
        <f t="shared" si="1"/>
        <v>0</v>
      </c>
      <c r="L26" s="28">
        <f t="shared" si="2"/>
        <v>0.40000000002328306</v>
      </c>
    </row>
    <row r="27" spans="2:12" ht="20.100000000000001" customHeight="1" x14ac:dyDescent="0.25">
      <c r="B27" s="25" t="s">
        <v>73</v>
      </c>
      <c r="C27" s="42">
        <v>0</v>
      </c>
      <c r="D27" s="42">
        <v>2938</v>
      </c>
      <c r="E27" s="63">
        <v>2938</v>
      </c>
      <c r="F27" s="63">
        <v>2937.6</v>
      </c>
      <c r="G27" s="42">
        <v>2937.6</v>
      </c>
      <c r="H27" s="26"/>
      <c r="I27" s="27"/>
      <c r="J27" s="27">
        <f t="shared" si="0"/>
        <v>0.99986385296119806</v>
      </c>
      <c r="K27" s="27">
        <f t="shared" si="1"/>
        <v>0</v>
      </c>
      <c r="L27" s="28">
        <f t="shared" si="2"/>
        <v>0.40000000000009095</v>
      </c>
    </row>
    <row r="28" spans="2:12" ht="20.100000000000001" customHeight="1" x14ac:dyDescent="0.25">
      <c r="B28" s="25" t="s">
        <v>74</v>
      </c>
      <c r="C28" s="42">
        <v>0</v>
      </c>
      <c r="D28" s="42">
        <v>97633</v>
      </c>
      <c r="E28" s="63">
        <v>97633</v>
      </c>
      <c r="F28" s="63">
        <v>97633</v>
      </c>
      <c r="G28" s="42">
        <v>97632</v>
      </c>
      <c r="H28" s="26"/>
      <c r="I28" s="27"/>
      <c r="J28" s="27">
        <f t="shared" si="0"/>
        <v>0.99998975756148023</v>
      </c>
      <c r="K28" s="27">
        <f t="shared" si="1"/>
        <v>0</v>
      </c>
      <c r="L28" s="28">
        <f t="shared" si="2"/>
        <v>1</v>
      </c>
    </row>
    <row r="29" spans="2:12" ht="20.100000000000001" customHeight="1" x14ac:dyDescent="0.25">
      <c r="B29" s="25" t="s">
        <v>75</v>
      </c>
      <c r="C29" s="42">
        <v>0</v>
      </c>
      <c r="D29" s="42">
        <v>44641</v>
      </c>
      <c r="E29" s="63">
        <v>44641</v>
      </c>
      <c r="F29" s="63">
        <v>44641</v>
      </c>
      <c r="G29" s="42">
        <v>44641</v>
      </c>
      <c r="H29" s="26"/>
      <c r="I29" s="27"/>
      <c r="J29" s="27">
        <f t="shared" si="0"/>
        <v>1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76</v>
      </c>
      <c r="C30" s="42">
        <v>0</v>
      </c>
      <c r="D30" s="42">
        <v>20880</v>
      </c>
      <c r="E30" s="63">
        <v>20880</v>
      </c>
      <c r="F30" s="63">
        <v>20880</v>
      </c>
      <c r="G30" s="42">
        <v>20880</v>
      </c>
      <c r="H30" s="26"/>
      <c r="I30" s="27"/>
      <c r="J30" s="27">
        <f t="shared" si="0"/>
        <v>1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77</v>
      </c>
      <c r="C31" s="42">
        <v>0</v>
      </c>
      <c r="D31" s="42">
        <v>54404</v>
      </c>
      <c r="E31" s="63">
        <v>54404</v>
      </c>
      <c r="F31" s="63">
        <v>54404</v>
      </c>
      <c r="G31" s="42">
        <v>54404</v>
      </c>
      <c r="H31" s="26"/>
      <c r="I31" s="27"/>
      <c r="J31" s="27">
        <f t="shared" si="0"/>
        <v>1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78</v>
      </c>
      <c r="C32" s="42">
        <v>153071449</v>
      </c>
      <c r="D32" s="42">
        <v>339344030</v>
      </c>
      <c r="E32" s="63">
        <v>153071449</v>
      </c>
      <c r="F32" s="63">
        <v>16864016.739999998</v>
      </c>
      <c r="G32" s="42">
        <v>2574699.89</v>
      </c>
      <c r="H32" s="26"/>
      <c r="I32" s="27"/>
      <c r="J32" s="27">
        <f t="shared" si="0"/>
        <v>1.6820249019789447E-2</v>
      </c>
      <c r="K32" s="27">
        <f t="shared" si="1"/>
        <v>0</v>
      </c>
      <c r="L32" s="28">
        <f t="shared" si="2"/>
        <v>336769330.11000001</v>
      </c>
    </row>
    <row r="33" spans="2:12" ht="20.100000000000001" customHeight="1" x14ac:dyDescent="0.25">
      <c r="B33" s="25" t="s">
        <v>79</v>
      </c>
      <c r="C33" s="42">
        <v>0</v>
      </c>
      <c r="D33" s="42">
        <v>41357</v>
      </c>
      <c r="E33" s="63">
        <v>41357</v>
      </c>
      <c r="F33" s="63">
        <v>41357</v>
      </c>
      <c r="G33" s="42">
        <v>41356.800000000003</v>
      </c>
      <c r="H33" s="26"/>
      <c r="I33" s="27"/>
      <c r="J33" s="27">
        <f t="shared" si="0"/>
        <v>0.99999516405928868</v>
      </c>
      <c r="K33" s="27">
        <f t="shared" si="1"/>
        <v>0</v>
      </c>
      <c r="L33" s="28">
        <f t="shared" si="2"/>
        <v>0.19999999999708962</v>
      </c>
    </row>
    <row r="34" spans="2:12" ht="20.100000000000001" customHeight="1" x14ac:dyDescent="0.25">
      <c r="B34" s="25" t="s">
        <v>80</v>
      </c>
      <c r="C34" s="42">
        <v>0</v>
      </c>
      <c r="D34" s="42">
        <v>26353</v>
      </c>
      <c r="E34" s="63">
        <v>26353</v>
      </c>
      <c r="F34" s="63">
        <v>25689.4</v>
      </c>
      <c r="G34" s="42">
        <v>25689.4</v>
      </c>
      <c r="H34" s="26"/>
      <c r="I34" s="27"/>
      <c r="J34" s="27">
        <f t="shared" si="0"/>
        <v>0.97481880620802186</v>
      </c>
      <c r="K34" s="27">
        <f t="shared" si="1"/>
        <v>0</v>
      </c>
      <c r="L34" s="28">
        <f t="shared" si="2"/>
        <v>663.59999999999854</v>
      </c>
    </row>
    <row r="35" spans="2:12" ht="20.100000000000001" customHeight="1" x14ac:dyDescent="0.25">
      <c r="B35" s="25" t="s">
        <v>81</v>
      </c>
      <c r="C35" s="42">
        <v>0</v>
      </c>
      <c r="D35" s="42">
        <v>202637</v>
      </c>
      <c r="E35" s="63">
        <v>202637</v>
      </c>
      <c r="F35" s="63">
        <v>202637</v>
      </c>
      <c r="G35" s="42">
        <v>202637</v>
      </c>
      <c r="H35" s="26"/>
      <c r="I35" s="27"/>
      <c r="J35" s="27">
        <f t="shared" si="0"/>
        <v>1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82</v>
      </c>
      <c r="C36" s="42">
        <v>0</v>
      </c>
      <c r="D36" s="42">
        <v>23819</v>
      </c>
      <c r="E36" s="63">
        <v>23819</v>
      </c>
      <c r="F36" s="63">
        <v>23819</v>
      </c>
      <c r="G36" s="42">
        <v>23817.600000000002</v>
      </c>
      <c r="H36" s="26"/>
      <c r="I36" s="27"/>
      <c r="J36" s="13">
        <f t="shared" si="0"/>
        <v>0.99994122339308966</v>
      </c>
      <c r="K36" s="13">
        <f t="shared" si="1"/>
        <v>0</v>
      </c>
      <c r="L36" s="15">
        <f t="shared" si="2"/>
        <v>1.3999999999978172</v>
      </c>
    </row>
    <row r="37" spans="2:12" ht="20.100000000000001" customHeight="1" x14ac:dyDescent="0.25">
      <c r="B37" s="25" t="s">
        <v>83</v>
      </c>
      <c r="C37" s="42">
        <v>0</v>
      </c>
      <c r="D37" s="42">
        <v>165601</v>
      </c>
      <c r="E37" s="63">
        <v>165601</v>
      </c>
      <c r="F37" s="63">
        <v>165601</v>
      </c>
      <c r="G37" s="42">
        <v>148968</v>
      </c>
      <c r="H37" s="26"/>
      <c r="I37" s="27"/>
      <c r="J37" s="13">
        <f t="shared" si="0"/>
        <v>0.8995597852669972</v>
      </c>
      <c r="K37" s="13">
        <f t="shared" si="1"/>
        <v>0</v>
      </c>
      <c r="L37" s="15">
        <f t="shared" si="2"/>
        <v>16633</v>
      </c>
    </row>
    <row r="38" spans="2:12" ht="20.100000000000001" customHeight="1" x14ac:dyDescent="0.25">
      <c r="B38" s="25" t="s">
        <v>84</v>
      </c>
      <c r="C38" s="42">
        <v>0</v>
      </c>
      <c r="D38" s="42">
        <v>636538</v>
      </c>
      <c r="E38" s="63">
        <v>636538</v>
      </c>
      <c r="F38" s="63">
        <v>568723.19999999995</v>
      </c>
      <c r="G38" s="42">
        <v>568723.19999999995</v>
      </c>
      <c r="H38" s="26"/>
      <c r="I38" s="27"/>
      <c r="J38" s="13">
        <f t="shared" si="0"/>
        <v>0.89346307683123394</v>
      </c>
      <c r="K38" s="13">
        <f t="shared" si="1"/>
        <v>0</v>
      </c>
      <c r="L38" s="15">
        <f t="shared" si="2"/>
        <v>67814.800000000047</v>
      </c>
    </row>
    <row r="39" spans="2:12" ht="20.100000000000001" customHeight="1" x14ac:dyDescent="0.25">
      <c r="B39" s="7" t="s">
        <v>85</v>
      </c>
      <c r="C39" s="43">
        <v>0</v>
      </c>
      <c r="D39" s="42">
        <v>7892</v>
      </c>
      <c r="E39" s="63">
        <v>7892</v>
      </c>
      <c r="F39" s="64">
        <v>7892</v>
      </c>
      <c r="G39" s="43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7892</v>
      </c>
    </row>
    <row r="40" spans="2:12" ht="20.100000000000001" customHeight="1" x14ac:dyDescent="0.25">
      <c r="B40" s="7" t="s">
        <v>86</v>
      </c>
      <c r="C40" s="43">
        <v>0</v>
      </c>
      <c r="D40" s="43">
        <v>152381</v>
      </c>
      <c r="E40" s="64">
        <v>152381</v>
      </c>
      <c r="F40" s="64">
        <v>152381</v>
      </c>
      <c r="G40" s="43">
        <v>109497.60000000001</v>
      </c>
      <c r="H40" s="9"/>
      <c r="I40" s="13">
        <f>IF(ISERROR(+#REF!/E40)=TRUE,0,++#REF!/E40)</f>
        <v>0</v>
      </c>
      <c r="J40" s="13">
        <f t="shared" si="0"/>
        <v>0.71857777544444523</v>
      </c>
      <c r="K40" s="13">
        <f t="shared" si="1"/>
        <v>0</v>
      </c>
      <c r="L40" s="15">
        <f t="shared" si="2"/>
        <v>42883.399999999994</v>
      </c>
    </row>
    <row r="41" spans="2:12" ht="23.25" customHeight="1" x14ac:dyDescent="0.25">
      <c r="B41" s="52" t="s">
        <v>4</v>
      </c>
      <c r="C41" s="65">
        <f t="shared" ref="C41:H41" si="3">SUM(C13:C40)</f>
        <v>153071449</v>
      </c>
      <c r="D41" s="65">
        <f t="shared" si="3"/>
        <v>403840556</v>
      </c>
      <c r="E41" s="65">
        <f t="shared" si="3"/>
        <v>157507531</v>
      </c>
      <c r="F41" s="65">
        <f t="shared" si="3"/>
        <v>21230667.139999997</v>
      </c>
      <c r="G41" s="65">
        <f t="shared" si="3"/>
        <v>6792650.8099999996</v>
      </c>
      <c r="H41" s="53">
        <f t="shared" si="3"/>
        <v>0</v>
      </c>
      <c r="I41" s="54">
        <f>IF(ISERROR(+#REF!/E41)=TRUE,0,++#REF!/E41)</f>
        <v>0</v>
      </c>
      <c r="J41" s="54">
        <f>IF(ISERROR(+G41/E41)=TRUE,0,++G41/E41)</f>
        <v>4.3125879549213424E-2</v>
      </c>
      <c r="K41" s="54">
        <f>IF(ISERROR(+H41/E41)=TRUE,0,++H41/E41)</f>
        <v>0</v>
      </c>
      <c r="L41" s="55">
        <f>SUM(L13:L40)</f>
        <v>397047905.19</v>
      </c>
    </row>
    <row r="42" spans="2:12" x14ac:dyDescent="0.2">
      <c r="B42" s="11" t="s">
        <v>92</v>
      </c>
    </row>
    <row r="43" spans="2:12" s="20" customFormat="1" x14ac:dyDescent="0.25">
      <c r="K43" s="24"/>
    </row>
    <row r="44" spans="2:12" s="20" customFormat="1" x14ac:dyDescent="0.25">
      <c r="K44" s="24"/>
    </row>
    <row r="45" spans="2:12" s="22" customFormat="1" x14ac:dyDescent="0.25">
      <c r="K45" s="23"/>
    </row>
    <row r="46" spans="2:12" s="22" customFormat="1" x14ac:dyDescent="0.25">
      <c r="B46" s="22">
        <v>1000000</v>
      </c>
      <c r="K46" s="23"/>
    </row>
    <row r="47" spans="2:12" s="22" customFormat="1" ht="30" x14ac:dyDescent="0.25">
      <c r="B47" s="30" t="s">
        <v>55</v>
      </c>
      <c r="C47" s="30" t="s">
        <v>3</v>
      </c>
      <c r="D47" s="30" t="s">
        <v>2</v>
      </c>
      <c r="E47" s="31" t="s">
        <v>18</v>
      </c>
      <c r="F47" s="31" t="s">
        <v>57</v>
      </c>
      <c r="G47" s="31" t="str">
        <f>MID(G11,1,25)</f>
        <v>DEVENGADO
AL MES DE JULIO</v>
      </c>
      <c r="K47" s="23"/>
    </row>
    <row r="48" spans="2:12" s="22" customFormat="1" x14ac:dyDescent="0.25">
      <c r="B48" s="22" t="s">
        <v>56</v>
      </c>
      <c r="C48" s="39">
        <f>+C41/$B$46</f>
        <v>153.071449</v>
      </c>
      <c r="D48" s="39">
        <f t="shared" ref="D48:G48" si="4">+D41/$B$46</f>
        <v>403.84055599999999</v>
      </c>
      <c r="E48" s="39">
        <f t="shared" si="4"/>
        <v>157.507531</v>
      </c>
      <c r="F48" s="39">
        <f t="shared" si="4"/>
        <v>21.230667139999998</v>
      </c>
      <c r="G48" s="39">
        <f t="shared" si="4"/>
        <v>6.7926508099999996</v>
      </c>
      <c r="K48" s="23"/>
    </row>
    <row r="49" spans="3:11" s="22" customFormat="1" x14ac:dyDescent="0.25">
      <c r="C49" s="39"/>
      <c r="D49" s="39"/>
      <c r="E49" s="39"/>
      <c r="F49" s="39"/>
      <c r="G49" s="39"/>
      <c r="K49" s="23"/>
    </row>
    <row r="50" spans="3:11" s="22" customFormat="1" x14ac:dyDescent="0.25">
      <c r="C50" s="39"/>
      <c r="D50" s="39"/>
      <c r="E50" s="39"/>
      <c r="F50" s="39"/>
      <c r="G50" s="39"/>
      <c r="K50" s="23"/>
    </row>
    <row r="51" spans="3:11" s="22" customFormat="1" x14ac:dyDescent="0.25">
      <c r="C51" s="39"/>
      <c r="D51" s="39"/>
      <c r="E51" s="39"/>
      <c r="F51" s="39"/>
      <c r="G51" s="39"/>
      <c r="K51" s="23"/>
    </row>
    <row r="52" spans="3:11" s="22" customFormat="1" x14ac:dyDescent="0.25">
      <c r="K52" s="23"/>
    </row>
    <row r="53" spans="3:11" s="22" customFormat="1" x14ac:dyDescent="0.25">
      <c r="K53" s="23"/>
    </row>
    <row r="54" spans="3:11" s="22" customFormat="1" x14ac:dyDescent="0.25">
      <c r="K54" s="23"/>
    </row>
    <row r="55" spans="3:11" s="22" customFormat="1" x14ac:dyDescent="0.25">
      <c r="K55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93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59</v>
      </c>
      <c r="C13" s="44">
        <v>0</v>
      </c>
      <c r="D13" s="44">
        <v>5605122</v>
      </c>
      <c r="E13" s="60">
        <v>4072372</v>
      </c>
      <c r="F13" s="60">
        <v>2795244.4</v>
      </c>
      <c r="G13" s="41">
        <v>431521.6</v>
      </c>
      <c r="H13" s="8"/>
      <c r="I13" s="12">
        <f>IF(ISERROR(+#REF!/E13)=TRUE,0,++#REF!/E13)</f>
        <v>0</v>
      </c>
      <c r="J13" s="12">
        <f>IF(ISERROR(+G13/E13)=TRUE,0,++G13/E13)</f>
        <v>0.10596320768338452</v>
      </c>
      <c r="K13" s="12">
        <f>IF(ISERROR(+H13/E13)=TRUE,0,++H13/E13)</f>
        <v>0</v>
      </c>
      <c r="L13" s="14">
        <f>+D13-G13</f>
        <v>5173600.4000000004</v>
      </c>
    </row>
    <row r="14" spans="1:13" ht="20.100000000000001" customHeight="1" x14ac:dyDescent="0.25">
      <c r="B14" s="29" t="s">
        <v>87</v>
      </c>
      <c r="C14" s="45">
        <v>0</v>
      </c>
      <c r="D14" s="45">
        <v>4058714</v>
      </c>
      <c r="E14" s="61">
        <v>4058714</v>
      </c>
      <c r="F14" s="61">
        <v>2060932.99</v>
      </c>
      <c r="G14" s="42">
        <v>1514726.57</v>
      </c>
      <c r="H14" s="26"/>
      <c r="I14" s="27"/>
      <c r="J14" s="27">
        <f t="shared" ref="J14:J44" si="0">IF(ISERROR(+G14/E14)=TRUE,0,++G14/E14)</f>
        <v>0.37320357384136948</v>
      </c>
      <c r="K14" s="27">
        <f t="shared" ref="K14:K44" si="1">IF(ISERROR(+H14/E14)=TRUE,0,++H14/E14)</f>
        <v>0</v>
      </c>
      <c r="L14" s="28">
        <f t="shared" ref="L14:L44" si="2">+D14-G14</f>
        <v>2543987.4299999997</v>
      </c>
    </row>
    <row r="15" spans="1:13" ht="20.100000000000001" customHeight="1" x14ac:dyDescent="0.25">
      <c r="B15" s="29" t="s">
        <v>60</v>
      </c>
      <c r="C15" s="45">
        <v>0</v>
      </c>
      <c r="D15" s="45">
        <v>11986067</v>
      </c>
      <c r="E15" s="61">
        <v>10429034</v>
      </c>
      <c r="F15" s="61">
        <v>6424283.9400000004</v>
      </c>
      <c r="G15" s="42">
        <v>4717775.71</v>
      </c>
      <c r="H15" s="26"/>
      <c r="I15" s="27"/>
      <c r="J15" s="27">
        <f t="shared" si="0"/>
        <v>0.45236938627297602</v>
      </c>
      <c r="K15" s="27">
        <f t="shared" si="1"/>
        <v>0</v>
      </c>
      <c r="L15" s="28">
        <f t="shared" si="2"/>
        <v>7268291.29</v>
      </c>
    </row>
    <row r="16" spans="1:13" ht="20.100000000000001" customHeight="1" x14ac:dyDescent="0.25">
      <c r="B16" s="29" t="s">
        <v>88</v>
      </c>
      <c r="C16" s="45">
        <v>0</v>
      </c>
      <c r="D16" s="45">
        <v>9007933</v>
      </c>
      <c r="E16" s="61">
        <v>8283917</v>
      </c>
      <c r="F16" s="61">
        <v>6307619.5700000003</v>
      </c>
      <c r="G16" s="42">
        <v>3636852.3</v>
      </c>
      <c r="H16" s="26"/>
      <c r="I16" s="27"/>
      <c r="J16" s="27">
        <f t="shared" si="0"/>
        <v>0.43902568072567599</v>
      </c>
      <c r="K16" s="27">
        <f t="shared" si="1"/>
        <v>0</v>
      </c>
      <c r="L16" s="28">
        <f t="shared" si="2"/>
        <v>5371080.7000000002</v>
      </c>
    </row>
    <row r="17" spans="2:12" ht="20.100000000000001" customHeight="1" x14ac:dyDescent="0.25">
      <c r="B17" s="29" t="s">
        <v>89</v>
      </c>
      <c r="C17" s="45">
        <v>0</v>
      </c>
      <c r="D17" s="45">
        <v>2326295</v>
      </c>
      <c r="E17" s="61">
        <v>2326295</v>
      </c>
      <c r="F17" s="61">
        <v>1317259.9099999999</v>
      </c>
      <c r="G17" s="42">
        <v>1422752.0700000003</v>
      </c>
      <c r="H17" s="26"/>
      <c r="I17" s="27"/>
      <c r="J17" s="27">
        <f t="shared" si="0"/>
        <v>0.61159572195271894</v>
      </c>
      <c r="K17" s="27">
        <f t="shared" si="1"/>
        <v>0</v>
      </c>
      <c r="L17" s="28">
        <f t="shared" si="2"/>
        <v>903542.9299999997</v>
      </c>
    </row>
    <row r="18" spans="2:12" ht="20.100000000000001" customHeight="1" x14ac:dyDescent="0.25">
      <c r="B18" s="29" t="s">
        <v>61</v>
      </c>
      <c r="C18" s="45">
        <v>0</v>
      </c>
      <c r="D18" s="45">
        <v>25498129</v>
      </c>
      <c r="E18" s="61">
        <v>19367099</v>
      </c>
      <c r="F18" s="61">
        <v>14897127.949999999</v>
      </c>
      <c r="G18" s="42">
        <v>10811962.540000005</v>
      </c>
      <c r="H18" s="26"/>
      <c r="I18" s="27"/>
      <c r="J18" s="27">
        <f t="shared" si="0"/>
        <v>0.55826443289209216</v>
      </c>
      <c r="K18" s="27">
        <f t="shared" si="1"/>
        <v>0</v>
      </c>
      <c r="L18" s="28">
        <f t="shared" si="2"/>
        <v>14686166.459999995</v>
      </c>
    </row>
    <row r="19" spans="2:12" ht="20.100000000000001" customHeight="1" x14ac:dyDescent="0.25">
      <c r="B19" s="29" t="s">
        <v>62</v>
      </c>
      <c r="C19" s="45">
        <v>0</v>
      </c>
      <c r="D19" s="45">
        <v>26486173</v>
      </c>
      <c r="E19" s="61">
        <v>22060357</v>
      </c>
      <c r="F19" s="61">
        <v>18628080.559999999</v>
      </c>
      <c r="G19" s="42">
        <v>12187918.930000002</v>
      </c>
      <c r="H19" s="26"/>
      <c r="I19" s="27"/>
      <c r="J19" s="27">
        <f t="shared" si="0"/>
        <v>0.55248058451637938</v>
      </c>
      <c r="K19" s="27">
        <f t="shared" si="1"/>
        <v>0</v>
      </c>
      <c r="L19" s="28">
        <f t="shared" si="2"/>
        <v>14298254.069999998</v>
      </c>
    </row>
    <row r="20" spans="2:12" ht="20.100000000000001" customHeight="1" x14ac:dyDescent="0.25">
      <c r="B20" s="29" t="s">
        <v>63</v>
      </c>
      <c r="C20" s="45">
        <v>0</v>
      </c>
      <c r="D20" s="45">
        <v>32917970</v>
      </c>
      <c r="E20" s="61">
        <v>29970778</v>
      </c>
      <c r="F20" s="61">
        <v>19911555.760000002</v>
      </c>
      <c r="G20" s="42">
        <v>13943730.989999998</v>
      </c>
      <c r="H20" s="26"/>
      <c r="I20" s="27"/>
      <c r="J20" s="27">
        <f t="shared" si="0"/>
        <v>0.46524421187865056</v>
      </c>
      <c r="K20" s="27">
        <f t="shared" si="1"/>
        <v>0</v>
      </c>
      <c r="L20" s="28">
        <f t="shared" si="2"/>
        <v>18974239.010000002</v>
      </c>
    </row>
    <row r="21" spans="2:12" ht="20.100000000000001" customHeight="1" x14ac:dyDescent="0.25">
      <c r="B21" s="29" t="s">
        <v>64</v>
      </c>
      <c r="C21" s="45">
        <v>0</v>
      </c>
      <c r="D21" s="45">
        <v>4661148</v>
      </c>
      <c r="E21" s="61">
        <v>4661148</v>
      </c>
      <c r="F21" s="61">
        <v>2209323.3199999998</v>
      </c>
      <c r="G21" s="42">
        <v>1507849.3800000001</v>
      </c>
      <c r="H21" s="26"/>
      <c r="I21" s="27"/>
      <c r="J21" s="27">
        <f t="shared" si="0"/>
        <v>0.32349313516755962</v>
      </c>
      <c r="K21" s="27">
        <f t="shared" si="1"/>
        <v>0</v>
      </c>
      <c r="L21" s="28">
        <f t="shared" si="2"/>
        <v>3153298.62</v>
      </c>
    </row>
    <row r="22" spans="2:12" ht="20.100000000000001" customHeight="1" x14ac:dyDescent="0.25">
      <c r="B22" s="29" t="s">
        <v>65</v>
      </c>
      <c r="C22" s="45">
        <v>0</v>
      </c>
      <c r="D22" s="45">
        <v>10369696</v>
      </c>
      <c r="E22" s="61">
        <v>10348898</v>
      </c>
      <c r="F22" s="61">
        <v>6447092.8899999997</v>
      </c>
      <c r="G22" s="42">
        <v>4303744.49</v>
      </c>
      <c r="H22" s="26"/>
      <c r="I22" s="27"/>
      <c r="J22" s="27">
        <f t="shared" si="0"/>
        <v>0.41586500224468348</v>
      </c>
      <c r="K22" s="27">
        <f t="shared" si="1"/>
        <v>0</v>
      </c>
      <c r="L22" s="28">
        <f t="shared" si="2"/>
        <v>6065951.5099999998</v>
      </c>
    </row>
    <row r="23" spans="2:12" ht="20.100000000000001" customHeight="1" x14ac:dyDescent="0.25">
      <c r="B23" s="29" t="s">
        <v>66</v>
      </c>
      <c r="C23" s="45">
        <v>0</v>
      </c>
      <c r="D23" s="45">
        <v>43528211</v>
      </c>
      <c r="E23" s="61">
        <v>30685447</v>
      </c>
      <c r="F23" s="61">
        <v>24107238.719999999</v>
      </c>
      <c r="G23" s="42">
        <v>17269444.829999998</v>
      </c>
      <c r="H23" s="26"/>
      <c r="I23" s="27"/>
      <c r="J23" s="27">
        <f t="shared" si="0"/>
        <v>0.5627894170810025</v>
      </c>
      <c r="K23" s="27">
        <f t="shared" si="1"/>
        <v>0</v>
      </c>
      <c r="L23" s="28">
        <f t="shared" si="2"/>
        <v>26258766.170000002</v>
      </c>
    </row>
    <row r="24" spans="2:12" ht="20.100000000000001" customHeight="1" x14ac:dyDescent="0.25">
      <c r="B24" s="29" t="s">
        <v>67</v>
      </c>
      <c r="C24" s="45">
        <v>0</v>
      </c>
      <c r="D24" s="45">
        <v>35363347</v>
      </c>
      <c r="E24" s="61">
        <v>32600306</v>
      </c>
      <c r="F24" s="61">
        <v>20944092.82</v>
      </c>
      <c r="G24" s="42">
        <v>13888935.600000001</v>
      </c>
      <c r="H24" s="26"/>
      <c r="I24" s="27"/>
      <c r="J24" s="27">
        <f t="shared" si="0"/>
        <v>0.42603697032782456</v>
      </c>
      <c r="K24" s="27">
        <f t="shared" si="1"/>
        <v>0</v>
      </c>
      <c r="L24" s="28">
        <f t="shared" si="2"/>
        <v>21474411.399999999</v>
      </c>
    </row>
    <row r="25" spans="2:12" ht="20.100000000000001" customHeight="1" x14ac:dyDescent="0.25">
      <c r="B25" s="29" t="s">
        <v>68</v>
      </c>
      <c r="C25" s="45">
        <v>0</v>
      </c>
      <c r="D25" s="45">
        <v>42411788</v>
      </c>
      <c r="E25" s="61">
        <v>33180697</v>
      </c>
      <c r="F25" s="61">
        <v>25958268.949999999</v>
      </c>
      <c r="G25" s="42">
        <v>12431806.6</v>
      </c>
      <c r="H25" s="26"/>
      <c r="I25" s="27"/>
      <c r="J25" s="27">
        <f t="shared" si="0"/>
        <v>0.3746698449402675</v>
      </c>
      <c r="K25" s="27">
        <f t="shared" si="1"/>
        <v>0</v>
      </c>
      <c r="L25" s="28">
        <f t="shared" si="2"/>
        <v>29979981.399999999</v>
      </c>
    </row>
    <row r="26" spans="2:12" ht="20.100000000000001" customHeight="1" x14ac:dyDescent="0.25">
      <c r="B26" s="29" t="s">
        <v>69</v>
      </c>
      <c r="C26" s="45">
        <v>0</v>
      </c>
      <c r="D26" s="45">
        <v>36384662</v>
      </c>
      <c r="E26" s="61">
        <v>28951565</v>
      </c>
      <c r="F26" s="61">
        <v>20735634.379999999</v>
      </c>
      <c r="G26" s="42">
        <v>11792663.829999998</v>
      </c>
      <c r="H26" s="26"/>
      <c r="I26" s="27"/>
      <c r="J26" s="27">
        <f t="shared" si="0"/>
        <v>0.407323881455113</v>
      </c>
      <c r="K26" s="27">
        <f t="shared" si="1"/>
        <v>0</v>
      </c>
      <c r="L26" s="28">
        <f t="shared" si="2"/>
        <v>24591998.170000002</v>
      </c>
    </row>
    <row r="27" spans="2:12" ht="20.100000000000001" customHeight="1" x14ac:dyDescent="0.25">
      <c r="B27" s="29" t="s">
        <v>70</v>
      </c>
      <c r="C27" s="45">
        <v>0</v>
      </c>
      <c r="D27" s="45">
        <v>8970012</v>
      </c>
      <c r="E27" s="61">
        <v>8845720</v>
      </c>
      <c r="F27" s="61">
        <v>6214149.2000000002</v>
      </c>
      <c r="G27" s="42">
        <v>4146331.0400000005</v>
      </c>
      <c r="H27" s="26"/>
      <c r="I27" s="27"/>
      <c r="J27" s="27">
        <f t="shared" si="0"/>
        <v>0.46873867135744751</v>
      </c>
      <c r="K27" s="27">
        <f t="shared" si="1"/>
        <v>0</v>
      </c>
      <c r="L27" s="28">
        <f t="shared" si="2"/>
        <v>4823680.959999999</v>
      </c>
    </row>
    <row r="28" spans="2:12" ht="20.100000000000001" customHeight="1" x14ac:dyDescent="0.25">
      <c r="B28" s="29" t="s">
        <v>71</v>
      </c>
      <c r="C28" s="45">
        <v>0</v>
      </c>
      <c r="D28" s="45">
        <v>6940887</v>
      </c>
      <c r="E28" s="61">
        <v>6367901</v>
      </c>
      <c r="F28" s="61">
        <v>3647346.56</v>
      </c>
      <c r="G28" s="42">
        <v>2500686.7400000002</v>
      </c>
      <c r="H28" s="26"/>
      <c r="I28" s="27"/>
      <c r="J28" s="27">
        <f t="shared" si="0"/>
        <v>0.39270188716815796</v>
      </c>
      <c r="K28" s="27">
        <f t="shared" si="1"/>
        <v>0</v>
      </c>
      <c r="L28" s="28">
        <f t="shared" si="2"/>
        <v>4440200.26</v>
      </c>
    </row>
    <row r="29" spans="2:12" ht="20.100000000000001" customHeight="1" x14ac:dyDescent="0.25">
      <c r="B29" s="29" t="s">
        <v>72</v>
      </c>
      <c r="C29" s="45">
        <v>0</v>
      </c>
      <c r="D29" s="45">
        <v>5233601</v>
      </c>
      <c r="E29" s="61">
        <v>5233601</v>
      </c>
      <c r="F29" s="61">
        <v>2630813.21</v>
      </c>
      <c r="G29" s="42">
        <v>1373869.3399999999</v>
      </c>
      <c r="H29" s="26"/>
      <c r="I29" s="27"/>
      <c r="J29" s="27">
        <f t="shared" si="0"/>
        <v>0.26250937738662156</v>
      </c>
      <c r="K29" s="27">
        <f t="shared" si="1"/>
        <v>0</v>
      </c>
      <c r="L29" s="28">
        <f t="shared" si="2"/>
        <v>3859731.66</v>
      </c>
    </row>
    <row r="30" spans="2:12" ht="20.100000000000001" customHeight="1" x14ac:dyDescent="0.25">
      <c r="B30" s="29" t="s">
        <v>73</v>
      </c>
      <c r="C30" s="45">
        <v>0</v>
      </c>
      <c r="D30" s="45">
        <v>5544071</v>
      </c>
      <c r="E30" s="61">
        <v>4895715</v>
      </c>
      <c r="F30" s="61">
        <v>2688196.52</v>
      </c>
      <c r="G30" s="42">
        <v>1996315.0599999998</v>
      </c>
      <c r="H30" s="26"/>
      <c r="I30" s="27"/>
      <c r="J30" s="27">
        <f t="shared" si="0"/>
        <v>0.40776782553722996</v>
      </c>
      <c r="K30" s="27">
        <f t="shared" si="1"/>
        <v>0</v>
      </c>
      <c r="L30" s="28">
        <f t="shared" si="2"/>
        <v>3547755.9400000004</v>
      </c>
    </row>
    <row r="31" spans="2:12" ht="20.100000000000001" customHeight="1" x14ac:dyDescent="0.25">
      <c r="B31" s="29" t="s">
        <v>74</v>
      </c>
      <c r="C31" s="45">
        <v>0</v>
      </c>
      <c r="D31" s="45">
        <v>14350014</v>
      </c>
      <c r="E31" s="61">
        <v>14098702</v>
      </c>
      <c r="F31" s="61">
        <v>11891745.949999999</v>
      </c>
      <c r="G31" s="42">
        <v>8568897.4899999965</v>
      </c>
      <c r="H31" s="26"/>
      <c r="I31" s="27"/>
      <c r="J31" s="27">
        <f t="shared" si="0"/>
        <v>0.60777917640928902</v>
      </c>
      <c r="K31" s="27">
        <f t="shared" si="1"/>
        <v>0</v>
      </c>
      <c r="L31" s="28">
        <f t="shared" si="2"/>
        <v>5781116.5100000035</v>
      </c>
    </row>
    <row r="32" spans="2:12" ht="20.100000000000001" customHeight="1" x14ac:dyDescent="0.25">
      <c r="B32" s="29" t="s">
        <v>75</v>
      </c>
      <c r="C32" s="45">
        <v>0</v>
      </c>
      <c r="D32" s="45">
        <v>6314044</v>
      </c>
      <c r="E32" s="61">
        <v>6179460</v>
      </c>
      <c r="F32" s="61">
        <v>5452281.6900000004</v>
      </c>
      <c r="G32" s="42">
        <v>3031811.3399999994</v>
      </c>
      <c r="H32" s="26"/>
      <c r="I32" s="27"/>
      <c r="J32" s="27">
        <f t="shared" si="0"/>
        <v>0.49062722956374821</v>
      </c>
      <c r="K32" s="27">
        <f t="shared" si="1"/>
        <v>0</v>
      </c>
      <c r="L32" s="28">
        <f t="shared" si="2"/>
        <v>3282232.6600000006</v>
      </c>
    </row>
    <row r="33" spans="2:12" ht="20.100000000000001" customHeight="1" x14ac:dyDescent="0.25">
      <c r="B33" s="29" t="s">
        <v>76</v>
      </c>
      <c r="C33" s="45">
        <v>0</v>
      </c>
      <c r="D33" s="45">
        <v>2845279</v>
      </c>
      <c r="E33" s="61">
        <v>2828461</v>
      </c>
      <c r="F33" s="61">
        <v>1644958.43</v>
      </c>
      <c r="G33" s="42">
        <v>999572.8400000002</v>
      </c>
      <c r="H33" s="26"/>
      <c r="I33" s="27"/>
      <c r="J33" s="27">
        <f t="shared" si="0"/>
        <v>0.35339813417968297</v>
      </c>
      <c r="K33" s="27">
        <f t="shared" si="1"/>
        <v>0</v>
      </c>
      <c r="L33" s="28">
        <f t="shared" si="2"/>
        <v>1845706.1599999997</v>
      </c>
    </row>
    <row r="34" spans="2:12" ht="20.100000000000001" customHeight="1" x14ac:dyDescent="0.25">
      <c r="B34" s="29" t="s">
        <v>77</v>
      </c>
      <c r="C34" s="45">
        <v>0</v>
      </c>
      <c r="D34" s="45">
        <v>11614603</v>
      </c>
      <c r="E34" s="61">
        <v>11614603</v>
      </c>
      <c r="F34" s="61">
        <v>7402205.8300000001</v>
      </c>
      <c r="G34" s="42">
        <v>4708337.3199999975</v>
      </c>
      <c r="H34" s="26"/>
      <c r="I34" s="27"/>
      <c r="J34" s="27">
        <f t="shared" si="0"/>
        <v>0.40538082274529724</v>
      </c>
      <c r="K34" s="27">
        <f t="shared" si="1"/>
        <v>0</v>
      </c>
      <c r="L34" s="28">
        <f t="shared" si="2"/>
        <v>6906265.6800000025</v>
      </c>
    </row>
    <row r="35" spans="2:12" ht="20.100000000000001" customHeight="1" x14ac:dyDescent="0.25">
      <c r="B35" s="29" t="s">
        <v>90</v>
      </c>
      <c r="C35" s="45">
        <v>0</v>
      </c>
      <c r="D35" s="45">
        <v>5512650</v>
      </c>
      <c r="E35" s="61">
        <v>5451043</v>
      </c>
      <c r="F35" s="61">
        <v>2536269.91</v>
      </c>
      <c r="G35" s="42">
        <v>1628039.9699999997</v>
      </c>
      <c r="H35" s="26"/>
      <c r="I35" s="27"/>
      <c r="J35" s="27">
        <f t="shared" si="0"/>
        <v>0.29866577277045875</v>
      </c>
      <c r="K35" s="27">
        <f t="shared" si="1"/>
        <v>0</v>
      </c>
      <c r="L35" s="28">
        <f t="shared" si="2"/>
        <v>3884610.0300000003</v>
      </c>
    </row>
    <row r="36" spans="2:12" ht="20.100000000000001" customHeight="1" x14ac:dyDescent="0.25">
      <c r="B36" s="29" t="s">
        <v>94</v>
      </c>
      <c r="C36" s="45">
        <v>0</v>
      </c>
      <c r="D36" s="45">
        <v>1354800</v>
      </c>
      <c r="E36" s="61">
        <v>600000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/>
    </row>
    <row r="37" spans="2:12" ht="20.100000000000001" customHeight="1" x14ac:dyDescent="0.25">
      <c r="B37" s="29" t="s">
        <v>79</v>
      </c>
      <c r="C37" s="45">
        <v>0</v>
      </c>
      <c r="D37" s="45">
        <v>56140875</v>
      </c>
      <c r="E37" s="61">
        <v>41021282</v>
      </c>
      <c r="F37" s="61">
        <v>29876048.25</v>
      </c>
      <c r="G37" s="42">
        <v>18750285.140000008</v>
      </c>
      <c r="H37" s="26"/>
      <c r="I37" s="27"/>
      <c r="J37" s="27">
        <f t="shared" si="0"/>
        <v>0.457086766327781</v>
      </c>
      <c r="K37" s="27">
        <f t="shared" si="1"/>
        <v>0</v>
      </c>
      <c r="L37" s="28">
        <f t="shared" si="2"/>
        <v>37390589.859999992</v>
      </c>
    </row>
    <row r="38" spans="2:12" ht="20.100000000000001" customHeight="1" x14ac:dyDescent="0.25">
      <c r="B38" s="29" t="s">
        <v>80</v>
      </c>
      <c r="C38" s="45">
        <v>0</v>
      </c>
      <c r="D38" s="45">
        <v>4033117</v>
      </c>
      <c r="E38" s="61">
        <v>3995101</v>
      </c>
      <c r="F38" s="61">
        <v>2468377.2799999998</v>
      </c>
      <c r="G38" s="42">
        <v>1605007.88</v>
      </c>
      <c r="H38" s="26"/>
      <c r="I38" s="27"/>
      <c r="J38" s="27">
        <f t="shared" ref="J38:J40" si="3">IF(ISERROR(+G38/E38)=TRUE,0,++G38/E38)</f>
        <v>0.40174400597131332</v>
      </c>
      <c r="K38" s="27">
        <f t="shared" ref="K38:K40" si="4">IF(ISERROR(+H38/E38)=TRUE,0,++H38/E38)</f>
        <v>0</v>
      </c>
      <c r="L38" s="28">
        <f t="shared" ref="L38:L40" si="5">+D38-G38</f>
        <v>2428109.12</v>
      </c>
    </row>
    <row r="39" spans="2:12" ht="20.100000000000001" customHeight="1" x14ac:dyDescent="0.25">
      <c r="B39" s="29" t="s">
        <v>81</v>
      </c>
      <c r="C39" s="45">
        <v>0</v>
      </c>
      <c r="D39" s="45">
        <v>19166570</v>
      </c>
      <c r="E39" s="61">
        <v>19094576</v>
      </c>
      <c r="F39" s="61">
        <v>13374002.32</v>
      </c>
      <c r="G39" s="42">
        <v>8666798.4599999972</v>
      </c>
      <c r="H39" s="26"/>
      <c r="I39" s="27"/>
      <c r="J39" s="27">
        <f t="shared" si="3"/>
        <v>0.45388797635517003</v>
      </c>
      <c r="K39" s="27">
        <f t="shared" si="4"/>
        <v>0</v>
      </c>
      <c r="L39" s="28">
        <f t="shared" si="5"/>
        <v>10499771.540000003</v>
      </c>
    </row>
    <row r="40" spans="2:12" ht="20.100000000000001" customHeight="1" x14ac:dyDescent="0.25">
      <c r="B40" s="29" t="s">
        <v>82</v>
      </c>
      <c r="C40" s="45">
        <v>0</v>
      </c>
      <c r="D40" s="45">
        <v>23730073</v>
      </c>
      <c r="E40" s="61">
        <v>22677677</v>
      </c>
      <c r="F40" s="61">
        <v>20393759.370000001</v>
      </c>
      <c r="G40" s="42">
        <v>9252751.4699999988</v>
      </c>
      <c r="H40" s="26"/>
      <c r="I40" s="27"/>
      <c r="J40" s="27">
        <f t="shared" si="3"/>
        <v>0.40801143212331664</v>
      </c>
      <c r="K40" s="27">
        <f t="shared" si="4"/>
        <v>0</v>
      </c>
      <c r="L40" s="28">
        <f t="shared" si="5"/>
        <v>14477321.530000001</v>
      </c>
    </row>
    <row r="41" spans="2:12" ht="20.100000000000001" customHeight="1" x14ac:dyDescent="0.25">
      <c r="B41" s="29" t="s">
        <v>83</v>
      </c>
      <c r="C41" s="45">
        <v>0</v>
      </c>
      <c r="D41" s="45">
        <v>26524235</v>
      </c>
      <c r="E41" s="61">
        <v>25388365</v>
      </c>
      <c r="F41" s="61">
        <v>17615293.239999998</v>
      </c>
      <c r="G41" s="42">
        <v>9735879.5200000014</v>
      </c>
      <c r="H41" s="26"/>
      <c r="I41" s="27"/>
      <c r="J41" s="27">
        <f t="shared" si="0"/>
        <v>0.38347800340825416</v>
      </c>
      <c r="K41" s="27">
        <f t="shared" si="1"/>
        <v>0</v>
      </c>
      <c r="L41" s="28">
        <f t="shared" si="2"/>
        <v>16788355.479999997</v>
      </c>
    </row>
    <row r="42" spans="2:12" ht="20.100000000000001" customHeight="1" x14ac:dyDescent="0.25">
      <c r="B42" s="29" t="s">
        <v>84</v>
      </c>
      <c r="C42" s="45">
        <v>0</v>
      </c>
      <c r="D42" s="45">
        <v>21553502</v>
      </c>
      <c r="E42" s="61">
        <v>19218695</v>
      </c>
      <c r="F42" s="61">
        <v>13308689.5</v>
      </c>
      <c r="G42" s="42">
        <v>5944981.4900000002</v>
      </c>
      <c r="H42" s="26"/>
      <c r="I42" s="27"/>
      <c r="J42" s="27">
        <f t="shared" si="0"/>
        <v>0.30933325545777174</v>
      </c>
      <c r="K42" s="27">
        <f t="shared" si="1"/>
        <v>0</v>
      </c>
      <c r="L42" s="28">
        <f t="shared" si="2"/>
        <v>15608520.51</v>
      </c>
    </row>
    <row r="43" spans="2:12" ht="20.100000000000001" customHeight="1" x14ac:dyDescent="0.25">
      <c r="B43" s="29" t="s">
        <v>85</v>
      </c>
      <c r="C43" s="45">
        <v>0</v>
      </c>
      <c r="D43" s="45">
        <v>12833164</v>
      </c>
      <c r="E43" s="61">
        <v>7982290</v>
      </c>
      <c r="F43" s="61">
        <v>5245483.62</v>
      </c>
      <c r="G43" s="42">
        <v>3950778.69</v>
      </c>
      <c r="H43" s="26"/>
      <c r="I43" s="27"/>
      <c r="J43" s="27">
        <f t="shared" si="0"/>
        <v>0.49494301635245025</v>
      </c>
      <c r="K43" s="27">
        <f t="shared" si="1"/>
        <v>0</v>
      </c>
      <c r="L43" s="28">
        <f t="shared" si="2"/>
        <v>8882385.3100000005</v>
      </c>
    </row>
    <row r="44" spans="2:12" ht="20.100000000000001" customHeight="1" x14ac:dyDescent="0.25">
      <c r="B44" s="29" t="s">
        <v>86</v>
      </c>
      <c r="C44" s="45">
        <v>0</v>
      </c>
      <c r="D44" s="45">
        <v>368750</v>
      </c>
      <c r="E44" s="61">
        <v>368750</v>
      </c>
      <c r="F44" s="61">
        <v>367500</v>
      </c>
      <c r="G44" s="42">
        <v>238700</v>
      </c>
      <c r="H44" s="26"/>
      <c r="I44" s="27"/>
      <c r="J44" s="27">
        <f t="shared" si="0"/>
        <v>0.64732203389830512</v>
      </c>
      <c r="K44" s="27">
        <f t="shared" si="1"/>
        <v>0</v>
      </c>
      <c r="L44" s="28">
        <f t="shared" si="2"/>
        <v>130050</v>
      </c>
    </row>
    <row r="45" spans="2:12" ht="23.25" customHeight="1" x14ac:dyDescent="0.25">
      <c r="B45" s="52" t="s">
        <v>4</v>
      </c>
      <c r="C45" s="65">
        <f t="shared" ref="C45:H45" si="6">SUM(C13:C44)</f>
        <v>0</v>
      </c>
      <c r="D45" s="65">
        <f t="shared" si="6"/>
        <v>523635502</v>
      </c>
      <c r="E45" s="65">
        <f t="shared" si="6"/>
        <v>446858569</v>
      </c>
      <c r="F45" s="65">
        <f t="shared" si="6"/>
        <v>319500877.03999996</v>
      </c>
      <c r="G45" s="65">
        <f t="shared" si="6"/>
        <v>196960729.23000005</v>
      </c>
      <c r="H45" s="53">
        <f t="shared" si="6"/>
        <v>0</v>
      </c>
      <c r="I45" s="54">
        <f>IF(ISERROR(+#REF!/E45)=TRUE,0,++#REF!/E45)</f>
        <v>0</v>
      </c>
      <c r="J45" s="54">
        <f>IF(ISERROR(+G45/E45)=TRUE,0,++G45/E45)</f>
        <v>0.44076748862792881</v>
      </c>
      <c r="K45" s="54">
        <f>IF(ISERROR(+H45/E45)=TRUE,0,++H45/E45)</f>
        <v>0</v>
      </c>
      <c r="L45" s="55">
        <f>SUM(L13:L44)</f>
        <v>325319972.77000004</v>
      </c>
    </row>
    <row r="46" spans="2:12" x14ac:dyDescent="0.2">
      <c r="B46" s="11" t="s">
        <v>92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JULIO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523.63550199999997</v>
      </c>
      <c r="E52" s="40">
        <f>+E45/$C$50</f>
        <v>446.85856899999999</v>
      </c>
      <c r="F52" s="40">
        <f>+F45/$C$50</f>
        <v>319.50087703999998</v>
      </c>
      <c r="G52" s="40">
        <f>+G45/$C$50</f>
        <v>196.96072923000006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95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93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51</v>
      </c>
      <c r="C13" s="18">
        <v>0</v>
      </c>
      <c r="D13" s="18">
        <v>808070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808070</v>
      </c>
    </row>
    <row r="14" spans="1:13" ht="20.100000000000001" customHeight="1" x14ac:dyDescent="0.25">
      <c r="B14" s="16" t="s">
        <v>52</v>
      </c>
      <c r="C14" s="19">
        <v>0</v>
      </c>
      <c r="D14" s="19">
        <v>132615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132615</v>
      </c>
    </row>
    <row r="15" spans="1:13" ht="20.100000000000001" customHeight="1" x14ac:dyDescent="0.25">
      <c r="B15" s="16" t="s">
        <v>53</v>
      </c>
      <c r="C15" s="19">
        <v>0</v>
      </c>
      <c r="D15" s="19">
        <v>799129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799129</v>
      </c>
    </row>
    <row r="16" spans="1:13" ht="20.100000000000001" customHeight="1" x14ac:dyDescent="0.25">
      <c r="B16" s="68" t="s">
        <v>54</v>
      </c>
      <c r="C16" s="69">
        <v>0</v>
      </c>
      <c r="D16" s="69">
        <v>538239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538239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2278053</v>
      </c>
      <c r="E17" s="65">
        <f t="shared" si="0"/>
        <v>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2278053</v>
      </c>
    </row>
    <row r="18" spans="2:12" x14ac:dyDescent="0.2">
      <c r="B18" s="11" t="s">
        <v>92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JULIO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2.2780529999999999</v>
      </c>
      <c r="E24" s="40">
        <f>+E17/$C$22</f>
        <v>0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admin</cp:lastModifiedBy>
  <cp:lastPrinted>2014-05-15T17:44:28Z</cp:lastPrinted>
  <dcterms:created xsi:type="dcterms:W3CDTF">2011-03-09T14:32:28Z</dcterms:created>
  <dcterms:modified xsi:type="dcterms:W3CDTF">2020-08-26T01:52:12Z</dcterms:modified>
</cp:coreProperties>
</file>