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.- Informacion Portal MINSA - Transparencia\PCA - 2020\9. Setiembre - 2020\"/>
    </mc:Choice>
  </mc:AlternateContent>
  <bookViews>
    <workbookView xWindow="-120" yWindow="-120" windowWidth="29040" windowHeight="15840" activeTab="4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DYT!$B$2:$L$47</definedName>
    <definedName name="_xlnm.Print_Area" localSheetId="4">RD!$B$2:$L$19</definedName>
    <definedName name="_xlnm.Print_Area" localSheetId="1">RDR!$B$2:$L$47</definedName>
    <definedName name="_xlnm.Print_Area" localSheetId="0">RO!$B$2:$L$48</definedName>
    <definedName name="_xlnm.Print_Area" localSheetId="2">ROOC!$B$2:$L$46</definedName>
  </definedNames>
  <calcPr calcId="152511"/>
</workbook>
</file>

<file path=xl/calcChain.xml><?xml version="1.0" encoding="utf-8"?>
<calcChain xmlns="http://schemas.openxmlformats.org/spreadsheetml/2006/main">
  <c r="E44" i="5" l="1"/>
  <c r="L18" i="5"/>
  <c r="K18" i="5"/>
  <c r="J18" i="5"/>
  <c r="C44" i="5"/>
  <c r="D44" i="5"/>
  <c r="L40" i="5" l="1"/>
  <c r="K40" i="5"/>
  <c r="J40" i="5"/>
  <c r="L39" i="5"/>
  <c r="K39" i="5"/>
  <c r="J39" i="5"/>
  <c r="J36" i="6" l="1"/>
  <c r="K36" i="6"/>
  <c r="L43" i="5" l="1"/>
  <c r="L42" i="5"/>
  <c r="L41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7" i="5"/>
  <c r="L16" i="5"/>
  <c r="L15" i="5"/>
  <c r="L14" i="5"/>
  <c r="K14" i="5"/>
  <c r="J14" i="5"/>
  <c r="K15" i="5" l="1"/>
  <c r="J15" i="5"/>
  <c r="L44" i="1"/>
  <c r="K44" i="1"/>
  <c r="J44" i="1"/>
  <c r="J16" i="5" l="1"/>
  <c r="K16" i="5"/>
  <c r="E46" i="1"/>
  <c r="K17" i="5" l="1"/>
  <c r="J17" i="5"/>
  <c r="C45" i="6"/>
  <c r="D45" i="6"/>
  <c r="K19" i="5" l="1"/>
  <c r="J19" i="5"/>
  <c r="J38" i="6"/>
  <c r="K20" i="5" l="1"/>
  <c r="J20" i="5"/>
  <c r="G23" i="7"/>
  <c r="G51" i="6"/>
  <c r="G50" i="5"/>
  <c r="G51" i="4"/>
  <c r="G52" i="1"/>
  <c r="K21" i="5" l="1"/>
  <c r="J21" i="5"/>
  <c r="K37" i="6"/>
  <c r="J22" i="5" l="1"/>
  <c r="K22" i="5"/>
  <c r="J37" i="6"/>
  <c r="L37" i="6"/>
  <c r="K23" i="5" l="1"/>
  <c r="J23" i="5"/>
  <c r="L40" i="6"/>
  <c r="K40" i="6"/>
  <c r="J40" i="6"/>
  <c r="L39" i="6"/>
  <c r="K39" i="6"/>
  <c r="J39" i="6"/>
  <c r="L38" i="6"/>
  <c r="K38" i="6"/>
  <c r="C52" i="6"/>
  <c r="D52" i="6"/>
  <c r="K24" i="5" l="1"/>
  <c r="J24" i="5"/>
  <c r="G44" i="5"/>
  <c r="G51" i="5" s="1"/>
  <c r="F44" i="5"/>
  <c r="F51" i="5" s="1"/>
  <c r="D51" i="5"/>
  <c r="C51" i="5"/>
  <c r="J25" i="5" l="1"/>
  <c r="K25" i="5"/>
  <c r="G45" i="6"/>
  <c r="G52" i="6" s="1"/>
  <c r="F45" i="6"/>
  <c r="F52" i="6" s="1"/>
  <c r="E45" i="6"/>
  <c r="E52" i="6" s="1"/>
  <c r="K26" i="5" l="1"/>
  <c r="J26" i="5"/>
  <c r="L44" i="6"/>
  <c r="K44" i="6"/>
  <c r="J44" i="6"/>
  <c r="L43" i="6"/>
  <c r="K43" i="6"/>
  <c r="J43" i="6"/>
  <c r="L42" i="6"/>
  <c r="K42" i="6"/>
  <c r="J42" i="6"/>
  <c r="L41" i="6"/>
  <c r="K41" i="6"/>
  <c r="J41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7" i="5" l="1"/>
  <c r="J27" i="5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5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5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8" i="5" l="1"/>
  <c r="J28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5" i="1"/>
  <c r="C46" i="1"/>
  <c r="C53" i="1" s="1"/>
  <c r="D46" i="1"/>
  <c r="D53" i="1" s="1"/>
  <c r="K29" i="5" l="1"/>
  <c r="J29" i="5"/>
  <c r="C45" i="4"/>
  <c r="C52" i="4" s="1"/>
  <c r="J30" i="5" l="1"/>
  <c r="K30" i="5"/>
  <c r="G45" i="4"/>
  <c r="G52" i="4" s="1"/>
  <c r="F45" i="4"/>
  <c r="F52" i="4" s="1"/>
  <c r="D45" i="4"/>
  <c r="D52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1" i="5" l="1"/>
  <c r="J31" i="5"/>
  <c r="L16" i="7"/>
  <c r="L15" i="7"/>
  <c r="L14" i="7"/>
  <c r="L13" i="4"/>
  <c r="L13" i="6"/>
  <c r="L13" i="5"/>
  <c r="L13" i="7"/>
  <c r="L13" i="1"/>
  <c r="E45" i="4"/>
  <c r="E52" i="4" s="1"/>
  <c r="K32" i="5" l="1"/>
  <c r="J32" i="5"/>
  <c r="E53" i="1"/>
  <c r="J33" i="5" l="1"/>
  <c r="K33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5" i="6"/>
  <c r="K13" i="6"/>
  <c r="J13" i="6"/>
  <c r="I13" i="6"/>
  <c r="H44" i="5"/>
  <c r="K13" i="5"/>
  <c r="J13" i="5"/>
  <c r="I13" i="5"/>
  <c r="H45" i="4"/>
  <c r="I14" i="4"/>
  <c r="K13" i="4"/>
  <c r="J13" i="4"/>
  <c r="I13" i="4"/>
  <c r="K13" i="1"/>
  <c r="J13" i="1"/>
  <c r="K34" i="5" l="1"/>
  <c r="J34" i="5"/>
  <c r="L44" i="5"/>
  <c r="L45" i="6"/>
  <c r="L45" i="4"/>
  <c r="L46" i="1"/>
  <c r="I17" i="7"/>
  <c r="K17" i="7"/>
  <c r="J17" i="7"/>
  <c r="J45" i="6"/>
  <c r="I45" i="6"/>
  <c r="K45" i="6"/>
  <c r="I45" i="4"/>
  <c r="K45" i="4"/>
  <c r="J45" i="4"/>
  <c r="K46" i="1"/>
  <c r="K35" i="5" l="1"/>
  <c r="J35" i="5"/>
  <c r="I46" i="1"/>
  <c r="J46" i="1"/>
  <c r="K36" i="5" l="1"/>
  <c r="J36" i="5"/>
  <c r="K37" i="5" l="1"/>
  <c r="J37" i="5"/>
  <c r="J38" i="5" l="1"/>
  <c r="K38" i="5"/>
  <c r="K41" i="5" l="1"/>
  <c r="J41" i="5"/>
  <c r="K42" i="5" l="1"/>
  <c r="J42" i="5"/>
  <c r="J43" i="5" l="1"/>
  <c r="K43" i="5"/>
  <c r="I43" i="5"/>
  <c r="E51" i="5" l="1"/>
  <c r="J44" i="5"/>
  <c r="I44" i="5"/>
  <c r="K44" i="5"/>
</calcChain>
</file>

<file path=xl/sharedStrings.xml><?xml version="1.0" encoding="utf-8"?>
<sst xmlns="http://schemas.openxmlformats.org/spreadsheetml/2006/main" count="258" uniqueCount="63">
  <si>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</si>
  <si>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</si>
  <si>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</si>
  <si>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</si>
  <si>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</si>
  <si>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</si>
  <si>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</si>
  <si>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</si>
  <si>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</si>
  <si>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</si>
  <si>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</si>
  <si>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</si>
  <si>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</si>
  <si>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</si>
  <si>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</si>
  <si>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</si>
  <si>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</si>
  <si>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</si>
  <si>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</si>
  <si>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</si>
  <si>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</si>
  <si>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</si>
  <si>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</si>
  <si>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</si>
  <si>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</si>
  <si>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</si>
  <si>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</si>
  <si>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</si>
  <si>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</si>
  <si>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</si>
  <si>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</si>
  <si>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</si>
  <si>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</si>
  <si>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</si>
  <si>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</si>
  <si>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</si>
  <si>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</si>
  <si>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</si>
  <si>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</si>
  <si>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</si>
  <si>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</si>
  <si>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</si>
  <si>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</si>
  <si>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</si>
  <si>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</si>
  <si>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</si>
  <si>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</si>
  <si>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</si>
  <si>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</si>
  <si>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</si>
  <si>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</si>
  <si>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</si>
  <si>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</si>
  <si>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</si>
  <si>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</si>
  <si>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</si>
  <si>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</si>
  <si>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148  HOSPITAL EMERGENCIA ATE VITARTE</t>
  </si>
  <si>
    <t>042  HOSPITAL JOSE AGURTO TELLO DE CHOSICA""</t>
  </si>
  <si>
    <t>EJECUCION PRESUPUESTAL MENSUALIZADA DE GASTOS 
AL MES DE SETIEMBRE 2020</t>
  </si>
  <si>
    <t>Fuente: SIAF, Consulta Amigable y Base de Datos al 30 de Setiembre del 2020</t>
  </si>
  <si>
    <t>DEVENGADO
A SETIEMBRE
(4)</t>
  </si>
  <si>
    <t>042  HOSPITAL "JOSE AGURTO TELLO DE CHOSICA"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</si>
</sst>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SETIEMBRE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6690.1872210000001</c:v>
                </c:pt>
                <c:pt idx="1">
                  <c:v>7260.712055</c:v>
                </c:pt>
                <c:pt idx="2" formatCode="#,##0">
                  <c:v>6605.7437719999998</c:v>
                </c:pt>
                <c:pt idx="3">
                  <c:v>6096.8488911900022</c:v>
                </c:pt>
                <c:pt idx="4">
                  <c:v>4677.6273364200024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42199488"/>
        <c:axId val="622566304"/>
        <c:axId val="0"/>
      </c:bar3DChart>
      <c:catAx>
        <c:axId val="942199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22566304"/>
        <c:crosses val="autoZero"/>
        <c:auto val="1"/>
        <c:lblAlgn val="ctr"/>
        <c:lblOffset val="100"/>
        <c:noMultiLvlLbl val="0"/>
      </c:catAx>
      <c:valAx>
        <c:axId val="622566304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942199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SETIEMBRE
(4)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312.80071099999998</c:v>
                </c:pt>
                <c:pt idx="1">
                  <c:v>362.89302900000001</c:v>
                </c:pt>
                <c:pt idx="2">
                  <c:v>217.52032500000001</c:v>
                </c:pt>
                <c:pt idx="3">
                  <c:v>182.91061433000002</c:v>
                </c:pt>
                <c:pt idx="4">
                  <c:v>125.94930300000003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622570656"/>
        <c:axId val="622565760"/>
        <c:axId val="0"/>
      </c:bar3DChart>
      <c:catAx>
        <c:axId val="622570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22565760"/>
        <c:crosses val="autoZero"/>
        <c:auto val="1"/>
        <c:lblAlgn val="ctr"/>
        <c:lblOffset val="100"/>
        <c:noMultiLvlLbl val="0"/>
      </c:catAx>
      <c:valAx>
        <c:axId val="62256576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622570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ROOC!$B$51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ROOC!$C$50:$G$50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SETIEMBRE
(4)</c:v>
                </c:pt>
              </c:strCache>
            </c:strRef>
          </c:cat>
          <c:val>
            <c:numRef>
              <c:f>ROOC!$C$51:$G$51</c:f>
              <c:numCache>
                <c:formatCode>#,##0.0</c:formatCode>
                <c:ptCount val="5"/>
                <c:pt idx="0">
                  <c:v>153.071449</c:v>
                </c:pt>
                <c:pt idx="1">
                  <c:v>1063.3784720000001</c:v>
                </c:pt>
                <c:pt idx="2">
                  <c:v>1045.8539290000001</c:v>
                </c:pt>
                <c:pt idx="3">
                  <c:v>95.576422379999997</c:v>
                </c:pt>
                <c:pt idx="4">
                  <c:v>78.577071870000012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622563584"/>
        <c:axId val="622567936"/>
        <c:axId val="0"/>
      </c:bar3DChart>
      <c:catAx>
        <c:axId val="62256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22567936"/>
        <c:crosses val="autoZero"/>
        <c:auto val="1"/>
        <c:lblAlgn val="ctr"/>
        <c:lblOffset val="100"/>
        <c:noMultiLvlLbl val="0"/>
      </c:catAx>
      <c:valAx>
        <c:axId val="62256793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622563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SETIEMBRE
(4)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585.06377699999996</c:v>
                </c:pt>
                <c:pt idx="2">
                  <c:v>533.04050400000006</c:v>
                </c:pt>
                <c:pt idx="3">
                  <c:v>389.12784136999994</c:v>
                </c:pt>
                <c:pt idx="4">
                  <c:v>289.74035361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622564128"/>
        <c:axId val="622569024"/>
        <c:axId val="0"/>
      </c:bar3DChart>
      <c:catAx>
        <c:axId val="622564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22569024"/>
        <c:crosses val="autoZero"/>
        <c:auto val="1"/>
        <c:lblAlgn val="ctr"/>
        <c:lblOffset val="100"/>
        <c:noMultiLvlLbl val="0"/>
      </c:catAx>
      <c:valAx>
        <c:axId val="62256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622564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SETIEMBRE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2.2780529999999999</c:v>
                </c:pt>
                <c:pt idx="2">
                  <c:v>2.1689729999999998</c:v>
                </c:pt>
                <c:pt idx="3">
                  <c:v>0.7829026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2564672"/>
        <c:axId val="622565216"/>
        <c:axId val="0"/>
      </c:bar3DChart>
      <c:catAx>
        <c:axId val="62256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22565216"/>
        <c:crosses val="autoZero"/>
        <c:auto val="1"/>
        <c:lblAlgn val="ctr"/>
        <c:lblOffset val="100"/>
        <c:noMultiLvlLbl val="0"/>
      </c:catAx>
      <c:valAx>
        <c:axId val="62256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22564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47</xdr:row>
      <xdr:rowOff>49072</xdr:rowOff>
    </xdr:from>
    <xdr:to>
      <xdr:col>12</xdr:col>
      <xdr:colOff>20478</xdr:colOff>
      <xdr:row>89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46</xdr:row>
      <xdr:rowOff>108929</xdr:rowOff>
    </xdr:from>
    <xdr:to>
      <xdr:col>12</xdr:col>
      <xdr:colOff>51557</xdr:colOff>
      <xdr:row>72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2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6.855468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59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23</v>
      </c>
      <c r="C13" s="8">
        <v>2562700188</v>
      </c>
      <c r="D13" s="8">
        <v>1818372554</v>
      </c>
      <c r="E13" s="56">
        <v>1479091453</v>
      </c>
      <c r="F13" s="56">
        <v>1386182918.1700006</v>
      </c>
      <c r="G13" s="8">
        <v>955986998.62000024</v>
      </c>
      <c r="H13" s="8"/>
      <c r="I13" s="12">
        <f>IF(ISERROR(+#REF!/E13)=TRUE,0,++#REF!/E13)</f>
        <v>0</v>
      </c>
      <c r="J13" s="12">
        <f>IF(ISERROR(+G13/E13)=TRUE,0,++G13/E13)</f>
        <v>0.64633393471444811</v>
      </c>
      <c r="K13" s="12">
        <f>IF(ISERROR(+H13/E13)=TRUE,0,++H13/E13)</f>
        <v>0</v>
      </c>
      <c r="L13" s="14">
        <f>+D13-G13</f>
        <v>862385555.37999976</v>
      </c>
    </row>
    <row r="14" spans="1:13" ht="20.100000000000001" customHeight="1" x14ac:dyDescent="0.25">
      <c r="B14" s="25" t="s">
        <v>24</v>
      </c>
      <c r="C14" s="26">
        <v>35768509</v>
      </c>
      <c r="D14" s="26">
        <v>44423691</v>
      </c>
      <c r="E14" s="57">
        <v>43879546</v>
      </c>
      <c r="F14" s="57">
        <v>41033569.669999994</v>
      </c>
      <c r="G14" s="26">
        <v>29853668.460000005</v>
      </c>
      <c r="H14" s="26"/>
      <c r="I14" s="27"/>
      <c r="J14" s="27">
        <f t="shared" ref="J14:J45" si="0">IF(ISERROR(+G14/E14)=TRUE,0,++G14/E14)</f>
        <v>0.68035499865928428</v>
      </c>
      <c r="K14" s="27">
        <f t="shared" ref="K14:K45" si="1">IF(ISERROR(+H14/E14)=TRUE,0,++H14/E14)</f>
        <v>0</v>
      </c>
      <c r="L14" s="28">
        <f t="shared" ref="L14:L45" si="2">+D14-G14</f>
        <v>14570022.539999995</v>
      </c>
    </row>
    <row r="15" spans="1:13" ht="20.100000000000001" customHeight="1" x14ac:dyDescent="0.25">
      <c r="B15" s="25" t="s">
        <v>25</v>
      </c>
      <c r="C15" s="26">
        <v>46654618</v>
      </c>
      <c r="D15" s="26">
        <v>53678299</v>
      </c>
      <c r="E15" s="57">
        <v>52708574</v>
      </c>
      <c r="F15" s="57">
        <v>48282151.939999998</v>
      </c>
      <c r="G15" s="26">
        <v>37741690.440000005</v>
      </c>
      <c r="H15" s="26"/>
      <c r="I15" s="27"/>
      <c r="J15" s="27">
        <f t="shared" si="0"/>
        <v>0.71604461240025208</v>
      </c>
      <c r="K15" s="27">
        <f t="shared" si="1"/>
        <v>0</v>
      </c>
      <c r="L15" s="28">
        <f t="shared" si="2"/>
        <v>15936608.559999995</v>
      </c>
    </row>
    <row r="16" spans="1:13" ht="20.100000000000001" customHeight="1" x14ac:dyDescent="0.25">
      <c r="B16" s="25" t="s">
        <v>26</v>
      </c>
      <c r="C16" s="26">
        <v>28905808</v>
      </c>
      <c r="D16" s="26">
        <v>30785957</v>
      </c>
      <c r="E16" s="57">
        <v>30271013</v>
      </c>
      <c r="F16" s="57">
        <v>28449637.450000003</v>
      </c>
      <c r="G16" s="26">
        <v>20038754.639999993</v>
      </c>
      <c r="H16" s="26"/>
      <c r="I16" s="27"/>
      <c r="J16" s="27">
        <f t="shared" si="0"/>
        <v>0.66197833022634534</v>
      </c>
      <c r="K16" s="27">
        <f t="shared" si="1"/>
        <v>0</v>
      </c>
      <c r="L16" s="28">
        <f t="shared" si="2"/>
        <v>10747202.360000007</v>
      </c>
    </row>
    <row r="17" spans="2:12" ht="20.100000000000001" customHeight="1" x14ac:dyDescent="0.25">
      <c r="B17" s="25" t="s">
        <v>27</v>
      </c>
      <c r="C17" s="26">
        <v>35355825</v>
      </c>
      <c r="D17" s="26">
        <v>43630659</v>
      </c>
      <c r="E17" s="57">
        <v>43630659</v>
      </c>
      <c r="F17" s="57">
        <v>41552427.469999991</v>
      </c>
      <c r="G17" s="26">
        <v>29540610.090000004</v>
      </c>
      <c r="H17" s="26"/>
      <c r="I17" s="27"/>
      <c r="J17" s="27">
        <f t="shared" si="0"/>
        <v>0.67706082757081443</v>
      </c>
      <c r="K17" s="27">
        <f t="shared" si="1"/>
        <v>0</v>
      </c>
      <c r="L17" s="28">
        <f t="shared" si="2"/>
        <v>14090048.909999996</v>
      </c>
    </row>
    <row r="18" spans="2:12" ht="20.100000000000001" customHeight="1" x14ac:dyDescent="0.25">
      <c r="B18" s="25" t="s">
        <v>28</v>
      </c>
      <c r="C18" s="26">
        <v>163694470</v>
      </c>
      <c r="D18" s="26">
        <v>190377377</v>
      </c>
      <c r="E18" s="57">
        <v>182962712</v>
      </c>
      <c r="F18" s="57">
        <v>178899700.95999995</v>
      </c>
      <c r="G18" s="26">
        <v>135799226.68000007</v>
      </c>
      <c r="H18" s="26"/>
      <c r="I18" s="27"/>
      <c r="J18" s="27">
        <f t="shared" si="0"/>
        <v>0.74222351207824289</v>
      </c>
      <c r="K18" s="27">
        <f t="shared" si="1"/>
        <v>0</v>
      </c>
      <c r="L18" s="28">
        <f t="shared" si="2"/>
        <v>54578150.319999933</v>
      </c>
    </row>
    <row r="19" spans="2:12" ht="20.100000000000001" customHeight="1" x14ac:dyDescent="0.25">
      <c r="B19" s="25" t="s">
        <v>29</v>
      </c>
      <c r="C19" s="26">
        <v>116245008</v>
      </c>
      <c r="D19" s="26">
        <v>133706557</v>
      </c>
      <c r="E19" s="57">
        <v>130398686</v>
      </c>
      <c r="F19" s="57">
        <v>125911259.49000005</v>
      </c>
      <c r="G19" s="26">
        <v>100127998.61000004</v>
      </c>
      <c r="H19" s="26"/>
      <c r="I19" s="27"/>
      <c r="J19" s="27">
        <f t="shared" si="0"/>
        <v>0.76786048756656988</v>
      </c>
      <c r="K19" s="27">
        <f t="shared" si="1"/>
        <v>0</v>
      </c>
      <c r="L19" s="28">
        <f t="shared" si="2"/>
        <v>33578558.389999956</v>
      </c>
    </row>
    <row r="20" spans="2:12" ht="20.100000000000001" customHeight="1" x14ac:dyDescent="0.25">
      <c r="B20" s="25" t="s">
        <v>30</v>
      </c>
      <c r="C20" s="26">
        <v>142205553</v>
      </c>
      <c r="D20" s="26">
        <v>178277072</v>
      </c>
      <c r="E20" s="57">
        <v>178277072</v>
      </c>
      <c r="F20" s="57">
        <v>163741941.11999997</v>
      </c>
      <c r="G20" s="26">
        <v>131441542.93999994</v>
      </c>
      <c r="H20" s="26"/>
      <c r="I20" s="27"/>
      <c r="J20" s="27">
        <f t="shared" si="0"/>
        <v>0.7372879836168722</v>
      </c>
      <c r="K20" s="27">
        <f t="shared" si="1"/>
        <v>0</v>
      </c>
      <c r="L20" s="28">
        <f t="shared" si="2"/>
        <v>46835529.060000062</v>
      </c>
    </row>
    <row r="21" spans="2:12" ht="20.100000000000001" customHeight="1" x14ac:dyDescent="0.25">
      <c r="B21" s="25" t="s">
        <v>31</v>
      </c>
      <c r="C21" s="26">
        <v>37542918</v>
      </c>
      <c r="D21" s="26">
        <v>40073089</v>
      </c>
      <c r="E21" s="57">
        <v>39333952</v>
      </c>
      <c r="F21" s="57">
        <v>38129035.210000008</v>
      </c>
      <c r="G21" s="26">
        <v>28680001.410000019</v>
      </c>
      <c r="H21" s="26"/>
      <c r="I21" s="27"/>
      <c r="J21" s="27">
        <f t="shared" si="0"/>
        <v>0.72914110969576662</v>
      </c>
      <c r="K21" s="27">
        <f t="shared" si="1"/>
        <v>0</v>
      </c>
      <c r="L21" s="28">
        <f t="shared" si="2"/>
        <v>11393087.589999981</v>
      </c>
    </row>
    <row r="22" spans="2:12" ht="20.100000000000001" customHeight="1" x14ac:dyDescent="0.25">
      <c r="B22" s="25" t="s">
        <v>32</v>
      </c>
      <c r="C22" s="26">
        <v>78838296</v>
      </c>
      <c r="D22" s="26">
        <v>94201090</v>
      </c>
      <c r="E22" s="57">
        <v>89390836</v>
      </c>
      <c r="F22" s="57">
        <v>85269829.590000018</v>
      </c>
      <c r="G22" s="26">
        <v>68284301.650000006</v>
      </c>
      <c r="H22" s="26"/>
      <c r="I22" s="27"/>
      <c r="J22" s="27">
        <f t="shared" si="0"/>
        <v>0.76388480861729502</v>
      </c>
      <c r="K22" s="27">
        <f t="shared" si="1"/>
        <v>0</v>
      </c>
      <c r="L22" s="28">
        <f t="shared" si="2"/>
        <v>25916788.349999994</v>
      </c>
    </row>
    <row r="23" spans="2:12" ht="20.100000000000001" customHeight="1" x14ac:dyDescent="0.25">
      <c r="B23" s="25" t="s">
        <v>33</v>
      </c>
      <c r="C23" s="26">
        <v>133845388</v>
      </c>
      <c r="D23" s="26">
        <v>174780481</v>
      </c>
      <c r="E23" s="57">
        <v>172903550</v>
      </c>
      <c r="F23" s="57">
        <v>162242834.76000005</v>
      </c>
      <c r="G23" s="26">
        <v>125812283.49999994</v>
      </c>
      <c r="H23" s="26"/>
      <c r="I23" s="27"/>
      <c r="J23" s="27">
        <f t="shared" si="0"/>
        <v>0.72764430516319611</v>
      </c>
      <c r="K23" s="27">
        <f t="shared" si="1"/>
        <v>0</v>
      </c>
      <c r="L23" s="28">
        <f t="shared" si="2"/>
        <v>48968197.50000006</v>
      </c>
    </row>
    <row r="24" spans="2:12" ht="20.100000000000001" customHeight="1" x14ac:dyDescent="0.25">
      <c r="B24" s="25" t="s">
        <v>34</v>
      </c>
      <c r="C24" s="26">
        <v>116770913</v>
      </c>
      <c r="D24" s="26">
        <v>148915558</v>
      </c>
      <c r="E24" s="57">
        <v>136984427</v>
      </c>
      <c r="F24" s="57">
        <v>129802894.29999998</v>
      </c>
      <c r="G24" s="26">
        <v>104188631.89999995</v>
      </c>
      <c r="H24" s="26"/>
      <c r="I24" s="27"/>
      <c r="J24" s="27">
        <f t="shared" si="0"/>
        <v>0.7605874199116075</v>
      </c>
      <c r="K24" s="27">
        <f t="shared" si="1"/>
        <v>0</v>
      </c>
      <c r="L24" s="28">
        <f t="shared" si="2"/>
        <v>44726926.100000054</v>
      </c>
    </row>
    <row r="25" spans="2:12" ht="20.100000000000001" customHeight="1" x14ac:dyDescent="0.25">
      <c r="B25" s="25" t="s">
        <v>35</v>
      </c>
      <c r="C25" s="26">
        <v>186049082</v>
      </c>
      <c r="D25" s="26">
        <v>225452959</v>
      </c>
      <c r="E25" s="57">
        <v>218050836</v>
      </c>
      <c r="F25" s="57">
        <v>214124792.68999997</v>
      </c>
      <c r="G25" s="26">
        <v>164468271.36000001</v>
      </c>
      <c r="H25" s="26"/>
      <c r="I25" s="27"/>
      <c r="J25" s="27">
        <f t="shared" si="0"/>
        <v>0.75426572251252466</v>
      </c>
      <c r="K25" s="27">
        <f t="shared" si="1"/>
        <v>0</v>
      </c>
      <c r="L25" s="28">
        <f t="shared" si="2"/>
        <v>60984687.639999986</v>
      </c>
    </row>
    <row r="26" spans="2:12" ht="20.100000000000001" customHeight="1" x14ac:dyDescent="0.25">
      <c r="B26" s="25" t="s">
        <v>36</v>
      </c>
      <c r="C26" s="26">
        <v>174565520</v>
      </c>
      <c r="D26" s="26">
        <v>208972626</v>
      </c>
      <c r="E26" s="57">
        <v>202816756</v>
      </c>
      <c r="F26" s="57">
        <v>195742249.6999999</v>
      </c>
      <c r="G26" s="26">
        <v>145555384.47000003</v>
      </c>
      <c r="H26" s="26"/>
      <c r="I26" s="27"/>
      <c r="J26" s="27">
        <f t="shared" si="0"/>
        <v>0.71766942406869005</v>
      </c>
      <c r="K26" s="27">
        <f t="shared" si="1"/>
        <v>0</v>
      </c>
      <c r="L26" s="28">
        <f t="shared" si="2"/>
        <v>63417241.529999971</v>
      </c>
    </row>
    <row r="27" spans="2:12" ht="20.100000000000001" customHeight="1" x14ac:dyDescent="0.25">
      <c r="B27" s="25" t="s">
        <v>37</v>
      </c>
      <c r="C27" s="26">
        <v>80680292</v>
      </c>
      <c r="D27" s="26">
        <v>105874649</v>
      </c>
      <c r="E27" s="57">
        <v>101736365</v>
      </c>
      <c r="F27" s="57">
        <v>95591739.749999985</v>
      </c>
      <c r="G27" s="26">
        <v>78383151.910000041</v>
      </c>
      <c r="H27" s="26"/>
      <c r="I27" s="27"/>
      <c r="J27" s="27">
        <f t="shared" si="0"/>
        <v>0.77045363189455451</v>
      </c>
      <c r="K27" s="27">
        <f t="shared" si="1"/>
        <v>0</v>
      </c>
      <c r="L27" s="28">
        <f t="shared" si="2"/>
        <v>27491497.089999959</v>
      </c>
    </row>
    <row r="28" spans="2:12" ht="20.100000000000001" customHeight="1" x14ac:dyDescent="0.25">
      <c r="B28" s="25" t="s">
        <v>38</v>
      </c>
      <c r="C28" s="26">
        <v>58169952</v>
      </c>
      <c r="D28" s="26">
        <v>68955137</v>
      </c>
      <c r="E28" s="57">
        <v>66627868</v>
      </c>
      <c r="F28" s="57">
        <v>63693395.030000009</v>
      </c>
      <c r="G28" s="26">
        <v>50300476.770000026</v>
      </c>
      <c r="H28" s="26"/>
      <c r="I28" s="27"/>
      <c r="J28" s="27">
        <f t="shared" si="0"/>
        <v>0.75494651532298807</v>
      </c>
      <c r="K28" s="27">
        <f t="shared" si="1"/>
        <v>0</v>
      </c>
      <c r="L28" s="28">
        <f t="shared" si="2"/>
        <v>18654660.229999974</v>
      </c>
    </row>
    <row r="29" spans="2:12" ht="20.100000000000001" customHeight="1" x14ac:dyDescent="0.25">
      <c r="B29" s="25" t="s">
        <v>39</v>
      </c>
      <c r="C29" s="26">
        <v>38485790</v>
      </c>
      <c r="D29" s="26">
        <v>49531626</v>
      </c>
      <c r="E29" s="57">
        <v>48201092</v>
      </c>
      <c r="F29" s="57">
        <v>43900386.539999999</v>
      </c>
      <c r="G29" s="26">
        <v>34681454.330000006</v>
      </c>
      <c r="H29" s="26"/>
      <c r="I29" s="27"/>
      <c r="J29" s="27">
        <f t="shared" si="0"/>
        <v>0.71951594644370309</v>
      </c>
      <c r="K29" s="27">
        <f t="shared" si="1"/>
        <v>0</v>
      </c>
      <c r="L29" s="28">
        <f t="shared" si="2"/>
        <v>14850171.669999994</v>
      </c>
    </row>
    <row r="30" spans="2:12" ht="20.100000000000001" customHeight="1" x14ac:dyDescent="0.25">
      <c r="B30" s="25" t="s">
        <v>40</v>
      </c>
      <c r="C30" s="26">
        <v>52858093</v>
      </c>
      <c r="D30" s="26">
        <v>57029046</v>
      </c>
      <c r="E30" s="57">
        <v>54501440</v>
      </c>
      <c r="F30" s="57">
        <v>51186185.010000005</v>
      </c>
      <c r="G30" s="26">
        <v>40586253.520000003</v>
      </c>
      <c r="H30" s="26"/>
      <c r="I30" s="27"/>
      <c r="J30" s="27">
        <f t="shared" si="0"/>
        <v>0.74468222344216961</v>
      </c>
      <c r="K30" s="27">
        <f t="shared" si="1"/>
        <v>0</v>
      </c>
      <c r="L30" s="28">
        <f t="shared" si="2"/>
        <v>16442792.479999997</v>
      </c>
    </row>
    <row r="31" spans="2:12" ht="20.100000000000001" customHeight="1" x14ac:dyDescent="0.25">
      <c r="B31" s="25" t="s">
        <v>41</v>
      </c>
      <c r="C31" s="26">
        <v>90349747</v>
      </c>
      <c r="D31" s="26">
        <v>107464423</v>
      </c>
      <c r="E31" s="57">
        <v>107464423</v>
      </c>
      <c r="F31" s="57">
        <v>99410169.309999958</v>
      </c>
      <c r="G31" s="26">
        <v>75315974.869999945</v>
      </c>
      <c r="H31" s="26"/>
      <c r="I31" s="27"/>
      <c r="J31" s="27">
        <f t="shared" si="0"/>
        <v>0.70084566377842039</v>
      </c>
      <c r="K31" s="27">
        <f t="shared" si="1"/>
        <v>0</v>
      </c>
      <c r="L31" s="28">
        <f t="shared" si="2"/>
        <v>32148448.130000055</v>
      </c>
    </row>
    <row r="32" spans="2:12" ht="20.100000000000001" customHeight="1" x14ac:dyDescent="0.25">
      <c r="B32" s="25" t="s">
        <v>42</v>
      </c>
      <c r="C32" s="26">
        <v>42929718</v>
      </c>
      <c r="D32" s="26">
        <v>58184079</v>
      </c>
      <c r="E32" s="57">
        <v>55766982</v>
      </c>
      <c r="F32" s="57">
        <v>52687764.499999993</v>
      </c>
      <c r="G32" s="26">
        <v>41517206.490000017</v>
      </c>
      <c r="H32" s="26"/>
      <c r="I32" s="27"/>
      <c r="J32" s="27">
        <f t="shared" si="0"/>
        <v>0.74447648054542415</v>
      </c>
      <c r="K32" s="27">
        <f t="shared" si="1"/>
        <v>0</v>
      </c>
      <c r="L32" s="28">
        <f t="shared" si="2"/>
        <v>16666872.509999983</v>
      </c>
    </row>
    <row r="33" spans="2:12" ht="20.100000000000001" customHeight="1" x14ac:dyDescent="0.25">
      <c r="B33" s="25" t="s">
        <v>58</v>
      </c>
      <c r="C33" s="26">
        <v>25889937</v>
      </c>
      <c r="D33" s="26">
        <v>34444624</v>
      </c>
      <c r="E33" s="57">
        <v>34397626</v>
      </c>
      <c r="F33" s="57">
        <v>31677071.840000004</v>
      </c>
      <c r="G33" s="26">
        <v>25605793.54999999</v>
      </c>
      <c r="H33" s="26"/>
      <c r="I33" s="27"/>
      <c r="J33" s="27">
        <f t="shared" si="0"/>
        <v>0.74440583632137836</v>
      </c>
      <c r="K33" s="27">
        <f t="shared" si="1"/>
        <v>0</v>
      </c>
      <c r="L33" s="28">
        <f t="shared" si="2"/>
        <v>8838830.4500000104</v>
      </c>
    </row>
    <row r="34" spans="2:12" ht="20.100000000000001" customHeight="1" x14ac:dyDescent="0.25">
      <c r="B34" s="25" t="s">
        <v>43</v>
      </c>
      <c r="C34" s="26">
        <v>54398618</v>
      </c>
      <c r="D34" s="26">
        <v>74981883</v>
      </c>
      <c r="E34" s="57">
        <v>70922647</v>
      </c>
      <c r="F34" s="57">
        <v>61141045.89000003</v>
      </c>
      <c r="G34" s="26">
        <v>57787168.280000038</v>
      </c>
      <c r="H34" s="26"/>
      <c r="I34" s="27"/>
      <c r="J34" s="27">
        <f t="shared" si="0"/>
        <v>0.81479147669150076</v>
      </c>
      <c r="K34" s="27">
        <f t="shared" si="1"/>
        <v>0</v>
      </c>
      <c r="L34" s="28">
        <f t="shared" si="2"/>
        <v>17194714.719999962</v>
      </c>
    </row>
    <row r="35" spans="2:12" ht="20.100000000000001" customHeight="1" x14ac:dyDescent="0.25">
      <c r="B35" s="25" t="s">
        <v>44</v>
      </c>
      <c r="C35" s="26">
        <v>55182720</v>
      </c>
      <c r="D35" s="26">
        <v>63623612</v>
      </c>
      <c r="E35" s="57">
        <v>59882766</v>
      </c>
      <c r="F35" s="57">
        <v>53823060.089999996</v>
      </c>
      <c r="G35" s="26">
        <v>44170306.409999959</v>
      </c>
      <c r="H35" s="26"/>
      <c r="I35" s="27"/>
      <c r="J35" s="27">
        <f t="shared" si="0"/>
        <v>0.73761299553196924</v>
      </c>
      <c r="K35" s="27">
        <f t="shared" si="1"/>
        <v>0</v>
      </c>
      <c r="L35" s="28">
        <f t="shared" si="2"/>
        <v>19453305.590000041</v>
      </c>
    </row>
    <row r="36" spans="2:12" ht="20.100000000000001" customHeight="1" x14ac:dyDescent="0.25">
      <c r="B36" s="25" t="s">
        <v>45</v>
      </c>
      <c r="C36" s="26">
        <v>796453928</v>
      </c>
      <c r="D36" s="26">
        <v>1452781715</v>
      </c>
      <c r="E36" s="57">
        <v>1337408439</v>
      </c>
      <c r="F36" s="57">
        <v>1236636509.7900002</v>
      </c>
      <c r="G36" s="26">
        <v>989108325.96000028</v>
      </c>
      <c r="H36" s="26"/>
      <c r="I36" s="27"/>
      <c r="J36" s="27">
        <f t="shared" si="0"/>
        <v>0.73957087238029628</v>
      </c>
      <c r="K36" s="27">
        <f t="shared" si="1"/>
        <v>0</v>
      </c>
      <c r="L36" s="28">
        <f t="shared" si="2"/>
        <v>463673389.03999972</v>
      </c>
    </row>
    <row r="37" spans="2:12" ht="20.100000000000001" customHeight="1" x14ac:dyDescent="0.25">
      <c r="B37" s="25" t="s">
        <v>46</v>
      </c>
      <c r="C37" s="26">
        <v>516806951</v>
      </c>
      <c r="D37" s="26">
        <v>454733718</v>
      </c>
      <c r="E37" s="57">
        <v>375262654</v>
      </c>
      <c r="F37" s="57">
        <v>276295517.38999993</v>
      </c>
      <c r="G37" s="26">
        <v>208516041.05000004</v>
      </c>
      <c r="H37" s="26"/>
      <c r="I37" s="27"/>
      <c r="J37" s="27">
        <f t="shared" si="0"/>
        <v>0.55565359043162355</v>
      </c>
      <c r="K37" s="27">
        <f t="shared" si="1"/>
        <v>0</v>
      </c>
      <c r="L37" s="28">
        <f t="shared" si="2"/>
        <v>246217676.94999996</v>
      </c>
    </row>
    <row r="38" spans="2:12" ht="20.100000000000001" customHeight="1" x14ac:dyDescent="0.25">
      <c r="B38" s="25" t="s">
        <v>47</v>
      </c>
      <c r="C38" s="26">
        <v>111374149</v>
      </c>
      <c r="D38" s="26">
        <v>123026647</v>
      </c>
      <c r="E38" s="57">
        <v>121485644</v>
      </c>
      <c r="F38" s="57">
        <v>114979885.69999997</v>
      </c>
      <c r="G38" s="26">
        <v>93227354.609999955</v>
      </c>
      <c r="H38" s="26"/>
      <c r="I38" s="27"/>
      <c r="J38" s="27">
        <f t="shared" si="0"/>
        <v>0.76739400261976598</v>
      </c>
      <c r="K38" s="27">
        <f t="shared" si="1"/>
        <v>0</v>
      </c>
      <c r="L38" s="28">
        <f t="shared" si="2"/>
        <v>29799292.390000045</v>
      </c>
    </row>
    <row r="39" spans="2:12" ht="20.100000000000001" customHeight="1" x14ac:dyDescent="0.25">
      <c r="B39" s="25" t="s">
        <v>48</v>
      </c>
      <c r="C39" s="26">
        <v>22997693</v>
      </c>
      <c r="D39" s="26">
        <v>33037289</v>
      </c>
      <c r="E39" s="57">
        <v>31741021</v>
      </c>
      <c r="F39" s="57">
        <v>26606279.770000003</v>
      </c>
      <c r="G39" s="26">
        <v>21225832.72000001</v>
      </c>
      <c r="H39" s="26"/>
      <c r="I39" s="27"/>
      <c r="J39" s="27">
        <f t="shared" si="0"/>
        <v>0.66871928032812844</v>
      </c>
      <c r="K39" s="27">
        <f t="shared" si="1"/>
        <v>0</v>
      </c>
      <c r="L39" s="28">
        <f t="shared" si="2"/>
        <v>11811456.27999999</v>
      </c>
    </row>
    <row r="40" spans="2:12" ht="20.100000000000001" customHeight="1" x14ac:dyDescent="0.25">
      <c r="B40" s="25" t="s">
        <v>49</v>
      </c>
      <c r="C40" s="26">
        <v>71559743</v>
      </c>
      <c r="D40" s="26">
        <v>120881069</v>
      </c>
      <c r="E40" s="57">
        <v>120561397</v>
      </c>
      <c r="F40" s="57">
        <v>106721184.34</v>
      </c>
      <c r="G40" s="26">
        <v>96556987.229999989</v>
      </c>
      <c r="H40" s="26"/>
      <c r="I40" s="27"/>
      <c r="J40" s="27">
        <f t="shared" si="0"/>
        <v>0.80089472777094639</v>
      </c>
      <c r="K40" s="27">
        <f t="shared" si="1"/>
        <v>0</v>
      </c>
      <c r="L40" s="28">
        <f t="shared" si="2"/>
        <v>24324081.770000011</v>
      </c>
    </row>
    <row r="41" spans="2:12" ht="20.100000000000001" customHeight="1" x14ac:dyDescent="0.25">
      <c r="B41" s="25" t="s">
        <v>50</v>
      </c>
      <c r="C41" s="26">
        <v>191294556</v>
      </c>
      <c r="D41" s="26">
        <v>225808123</v>
      </c>
      <c r="E41" s="57">
        <v>216940060</v>
      </c>
      <c r="F41" s="57">
        <v>200626695.38999999</v>
      </c>
      <c r="G41" s="26">
        <v>159793840.39999998</v>
      </c>
      <c r="H41" s="26"/>
      <c r="I41" s="27"/>
      <c r="J41" s="27">
        <f t="shared" si="0"/>
        <v>0.73658060387740276</v>
      </c>
      <c r="K41" s="27">
        <f t="shared" si="1"/>
        <v>0</v>
      </c>
      <c r="L41" s="28">
        <f t="shared" si="2"/>
        <v>66014282.600000024</v>
      </c>
    </row>
    <row r="42" spans="2:12" ht="20.100000000000001" customHeight="1" x14ac:dyDescent="0.25">
      <c r="B42" s="25" t="s">
        <v>51</v>
      </c>
      <c r="C42" s="26">
        <v>218824317</v>
      </c>
      <c r="D42" s="26">
        <v>296389359</v>
      </c>
      <c r="E42" s="57">
        <v>281586325</v>
      </c>
      <c r="F42" s="57">
        <v>251905624.14999992</v>
      </c>
      <c r="G42" s="26">
        <v>203403224.6699999</v>
      </c>
      <c r="H42" s="26"/>
      <c r="I42" s="27"/>
      <c r="J42" s="27">
        <f t="shared" si="0"/>
        <v>0.72234766610203782</v>
      </c>
      <c r="K42" s="27">
        <f t="shared" si="1"/>
        <v>0</v>
      </c>
      <c r="L42" s="28">
        <f t="shared" si="2"/>
        <v>92986134.330000103</v>
      </c>
    </row>
    <row r="43" spans="2:12" ht="20.100000000000001" customHeight="1" x14ac:dyDescent="0.25">
      <c r="B43" s="25" t="s">
        <v>52</v>
      </c>
      <c r="C43" s="26">
        <v>262878954</v>
      </c>
      <c r="D43" s="26">
        <v>309234969</v>
      </c>
      <c r="E43" s="57">
        <v>284130929</v>
      </c>
      <c r="F43" s="57">
        <v>270661561.24999988</v>
      </c>
      <c r="G43" s="26">
        <v>207955979.53999999</v>
      </c>
      <c r="H43" s="26"/>
      <c r="I43" s="27"/>
      <c r="J43" s="27">
        <f t="shared" si="0"/>
        <v>0.73190194489527038</v>
      </c>
      <c r="K43" s="27">
        <f t="shared" si="1"/>
        <v>0</v>
      </c>
      <c r="L43" s="28">
        <f t="shared" si="2"/>
        <v>101278989.46000001</v>
      </c>
    </row>
    <row r="44" spans="2:12" ht="20.100000000000001" customHeight="1" x14ac:dyDescent="0.25">
      <c r="B44" s="25" t="s">
        <v>53</v>
      </c>
      <c r="C44" s="26">
        <v>139909967</v>
      </c>
      <c r="D44" s="26">
        <v>158346135</v>
      </c>
      <c r="E44" s="57">
        <v>157247455</v>
      </c>
      <c r="F44" s="57">
        <v>144878036.46000004</v>
      </c>
      <c r="G44" s="26">
        <v>110921243.04000001</v>
      </c>
      <c r="H44" s="26"/>
      <c r="I44" s="27"/>
      <c r="J44" s="27">
        <f t="shared" ref="J44" si="3">IF(ISERROR(+G44/E44)=TRUE,0,++G44/E44)</f>
        <v>0.7053929301431302</v>
      </c>
      <c r="K44" s="27">
        <f t="shared" ref="K44" si="4">IF(ISERROR(+H44/E44)=TRUE,0,++H44/E44)</f>
        <v>0</v>
      </c>
      <c r="L44" s="28">
        <f t="shared" ref="L44" si="5">+D44-G44</f>
        <v>47424891.959999993</v>
      </c>
    </row>
    <row r="45" spans="2:12" ht="20.100000000000001" customHeight="1" x14ac:dyDescent="0.25">
      <c r="B45" s="25" t="s">
        <v>57</v>
      </c>
      <c r="C45" s="26">
        <v>0</v>
      </c>
      <c r="D45" s="26">
        <v>80735983</v>
      </c>
      <c r="E45" s="57">
        <v>79178567</v>
      </c>
      <c r="F45" s="57">
        <v>75061536.469999999</v>
      </c>
      <c r="G45" s="26">
        <v>61051356.299999997</v>
      </c>
      <c r="H45" s="26"/>
      <c r="I45" s="27"/>
      <c r="J45" s="27">
        <f t="shared" si="0"/>
        <v>0.77105912134024857</v>
      </c>
      <c r="K45" s="27">
        <f t="shared" si="1"/>
        <v>0</v>
      </c>
      <c r="L45" s="28">
        <f t="shared" si="2"/>
        <v>19684626.700000003</v>
      </c>
    </row>
    <row r="46" spans="2:12" ht="23.25" customHeight="1" x14ac:dyDescent="0.25">
      <c r="B46" s="52" t="s">
        <v>4</v>
      </c>
      <c r="C46" s="53">
        <f t="shared" ref="C46:H46" si="6">SUM(C13:C45)</f>
        <v>6690187221</v>
      </c>
      <c r="D46" s="53">
        <f t="shared" si="6"/>
        <v>7260712055</v>
      </c>
      <c r="E46" s="53">
        <f>SUM(E13:E45)</f>
        <v>6605743772</v>
      </c>
      <c r="F46" s="53">
        <f t="shared" si="6"/>
        <v>6096848891.1900024</v>
      </c>
      <c r="G46" s="53">
        <f t="shared" si="6"/>
        <v>4677627336.420002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0.7081151642979594</v>
      </c>
      <c r="K46" s="54">
        <f>IF(ISERROR(+H46/E46)=TRUE,0,++H46/E46)</f>
        <v>0</v>
      </c>
      <c r="L46" s="55">
        <f>SUM(L13:L45)</f>
        <v>2583084718.5799994</v>
      </c>
    </row>
    <row r="47" spans="2:12" x14ac:dyDescent="0.2">
      <c r="B47" s="11" t="s">
        <v>60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54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SETIEMBRE
(4)</v>
      </c>
      <c r="H52" s="32" t="s">
        <v>15</v>
      </c>
      <c r="I52" s="78"/>
      <c r="J52" s="78"/>
      <c r="K52" s="78"/>
      <c r="L52" s="31"/>
    </row>
    <row r="53" spans="2:12" s="22" customFormat="1" x14ac:dyDescent="0.25">
      <c r="B53" s="33" t="s">
        <v>55</v>
      </c>
      <c r="C53" s="67">
        <f>+C46/$C$51</f>
        <v>6690.1872210000001</v>
      </c>
      <c r="D53" s="67">
        <f>+D46/$C$51</f>
        <v>7260.712055</v>
      </c>
      <c r="E53" s="33">
        <f>+E46/$C$51</f>
        <v>6605.7437719999998</v>
      </c>
      <c r="F53" s="67">
        <f>+F46/$C$51</f>
        <v>6096.8488911900022</v>
      </c>
      <c r="G53" s="67">
        <f>+G46/$C$51</f>
        <v>4677.6273364200024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59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23</v>
      </c>
      <c r="C13" s="8">
        <v>79438689</v>
      </c>
      <c r="D13" s="8">
        <v>79644699</v>
      </c>
      <c r="E13" s="56">
        <v>59731119</v>
      </c>
      <c r="F13" s="56">
        <v>49981040.460000008</v>
      </c>
      <c r="G13" s="8">
        <v>37102346.060000002</v>
      </c>
      <c r="H13" s="8"/>
      <c r="I13" s="12">
        <f>IF(ISERROR(+#REF!/E13)=TRUE,0,++#REF!/E13)</f>
        <v>0</v>
      </c>
      <c r="J13" s="12">
        <f>IF(ISERROR(+G13/E13)=TRUE,0,++G13/E13)</f>
        <v>0.62115605200699497</v>
      </c>
      <c r="K13" s="12">
        <f>IF(ISERROR(+H13/E13)=TRUE,0,++H13/E13)</f>
        <v>0</v>
      </c>
      <c r="L13" s="14">
        <f>+D13-G13</f>
        <v>42542352.939999998</v>
      </c>
    </row>
    <row r="14" spans="1:13" ht="20.100000000000001" customHeight="1" x14ac:dyDescent="0.25">
      <c r="B14" s="7" t="s">
        <v>24</v>
      </c>
      <c r="C14" s="9">
        <v>3051462</v>
      </c>
      <c r="D14" s="9">
        <v>3704612</v>
      </c>
      <c r="E14" s="58">
        <v>1144450</v>
      </c>
      <c r="F14" s="59">
        <v>916678.33</v>
      </c>
      <c r="G14" s="9">
        <v>746817.57000000007</v>
      </c>
      <c r="H14" s="9"/>
      <c r="I14" s="13">
        <f>IF(ISERROR(+#REF!/E14)=TRUE,0,++#REF!/E14)</f>
        <v>0</v>
      </c>
      <c r="J14" s="13">
        <f t="shared" ref="J14:J44" si="0">IF(ISERROR(+G14/E14)=TRUE,0,++G14/E14)</f>
        <v>0.65255587400061166</v>
      </c>
      <c r="K14" s="13">
        <f t="shared" ref="K14:K44" si="1">IF(ISERROR(+H14/E14)=TRUE,0,++H14/E14)</f>
        <v>0</v>
      </c>
      <c r="L14" s="15">
        <f t="shared" ref="L14:L44" si="2">+D14-G14</f>
        <v>2957794.4299999997</v>
      </c>
    </row>
    <row r="15" spans="1:13" ht="20.100000000000001" customHeight="1" x14ac:dyDescent="0.25">
      <c r="B15" s="7" t="s">
        <v>25</v>
      </c>
      <c r="C15" s="9">
        <v>5155243</v>
      </c>
      <c r="D15" s="9">
        <v>5978407</v>
      </c>
      <c r="E15" s="58">
        <v>3403462</v>
      </c>
      <c r="F15" s="59">
        <v>2598626.8799999994</v>
      </c>
      <c r="G15" s="9">
        <v>1823124.1600000001</v>
      </c>
      <c r="H15" s="9"/>
      <c r="I15" s="13"/>
      <c r="J15" s="13">
        <f t="shared" si="0"/>
        <v>0.53566755262729537</v>
      </c>
      <c r="K15" s="13">
        <f t="shared" si="1"/>
        <v>0</v>
      </c>
      <c r="L15" s="15">
        <f t="shared" si="2"/>
        <v>4155282.84</v>
      </c>
    </row>
    <row r="16" spans="1:13" ht="20.100000000000001" customHeight="1" x14ac:dyDescent="0.25">
      <c r="B16" s="7" t="s">
        <v>26</v>
      </c>
      <c r="C16" s="9">
        <v>19759479</v>
      </c>
      <c r="D16" s="9">
        <v>22756569</v>
      </c>
      <c r="E16" s="58">
        <v>10692447</v>
      </c>
      <c r="F16" s="59">
        <v>9675309.3100000005</v>
      </c>
      <c r="G16" s="9">
        <v>6846407.1299999999</v>
      </c>
      <c r="H16" s="9"/>
      <c r="I16" s="13"/>
      <c r="J16" s="13">
        <f t="shared" si="0"/>
        <v>0.64030311583494404</v>
      </c>
      <c r="K16" s="13">
        <f t="shared" si="1"/>
        <v>0</v>
      </c>
      <c r="L16" s="15">
        <f t="shared" si="2"/>
        <v>15910161.870000001</v>
      </c>
    </row>
    <row r="17" spans="2:12" ht="20.100000000000001" customHeight="1" x14ac:dyDescent="0.25">
      <c r="B17" s="7" t="s">
        <v>27</v>
      </c>
      <c r="C17" s="9">
        <v>3548416</v>
      </c>
      <c r="D17" s="9">
        <v>4190047</v>
      </c>
      <c r="E17" s="58">
        <v>2788000</v>
      </c>
      <c r="F17" s="59">
        <v>1399576.7799999998</v>
      </c>
      <c r="G17" s="9">
        <v>1386810.0299999998</v>
      </c>
      <c r="H17" s="9"/>
      <c r="I17" s="13"/>
      <c r="J17" s="13">
        <f t="shared" si="0"/>
        <v>0.4974211011477761</v>
      </c>
      <c r="K17" s="13">
        <f t="shared" si="1"/>
        <v>0</v>
      </c>
      <c r="L17" s="15">
        <f t="shared" si="2"/>
        <v>2803236.97</v>
      </c>
    </row>
    <row r="18" spans="2:12" ht="20.100000000000001" customHeight="1" x14ac:dyDescent="0.25">
      <c r="B18" s="7" t="s">
        <v>28</v>
      </c>
      <c r="C18" s="9">
        <v>15108450</v>
      </c>
      <c r="D18" s="9">
        <v>18090533</v>
      </c>
      <c r="E18" s="58">
        <v>10738277</v>
      </c>
      <c r="F18" s="59">
        <v>10443795.07</v>
      </c>
      <c r="G18" s="9">
        <v>3275782.4200000004</v>
      </c>
      <c r="H18" s="9"/>
      <c r="I18" s="13"/>
      <c r="J18" s="13">
        <f t="shared" si="0"/>
        <v>0.30505661383106436</v>
      </c>
      <c r="K18" s="13">
        <f t="shared" si="1"/>
        <v>0</v>
      </c>
      <c r="L18" s="15">
        <f t="shared" si="2"/>
        <v>14814750.58</v>
      </c>
    </row>
    <row r="19" spans="2:12" ht="20.100000000000001" customHeight="1" x14ac:dyDescent="0.25">
      <c r="B19" s="7" t="s">
        <v>29</v>
      </c>
      <c r="C19" s="9">
        <v>8102244</v>
      </c>
      <c r="D19" s="9">
        <v>9118010</v>
      </c>
      <c r="E19" s="58">
        <v>4581200</v>
      </c>
      <c r="F19" s="59">
        <v>3875701.27</v>
      </c>
      <c r="G19" s="9">
        <v>2361898.34</v>
      </c>
      <c r="H19" s="9"/>
      <c r="I19" s="13"/>
      <c r="J19" s="13">
        <f t="shared" si="0"/>
        <v>0.51556324543787646</v>
      </c>
      <c r="K19" s="13">
        <f t="shared" si="1"/>
        <v>0</v>
      </c>
      <c r="L19" s="15">
        <f t="shared" si="2"/>
        <v>6756111.6600000001</v>
      </c>
    </row>
    <row r="20" spans="2:12" ht="20.100000000000001" customHeight="1" x14ac:dyDescent="0.25">
      <c r="B20" s="7" t="s">
        <v>30</v>
      </c>
      <c r="C20" s="9">
        <v>11854275</v>
      </c>
      <c r="D20" s="9">
        <v>12702208</v>
      </c>
      <c r="E20" s="58">
        <v>3734340</v>
      </c>
      <c r="F20" s="59">
        <v>3557655.6999999997</v>
      </c>
      <c r="G20" s="9">
        <v>3259838.92</v>
      </c>
      <c r="H20" s="9"/>
      <c r="I20" s="13"/>
      <c r="J20" s="13">
        <f t="shared" si="0"/>
        <v>0.87293575839371884</v>
      </c>
      <c r="K20" s="13">
        <f t="shared" si="1"/>
        <v>0</v>
      </c>
      <c r="L20" s="15">
        <f t="shared" si="2"/>
        <v>9442369.0800000001</v>
      </c>
    </row>
    <row r="21" spans="2:12" ht="20.100000000000001" customHeight="1" x14ac:dyDescent="0.25">
      <c r="B21" s="7" t="s">
        <v>31</v>
      </c>
      <c r="C21" s="9">
        <v>4500000</v>
      </c>
      <c r="D21" s="9">
        <v>4900539</v>
      </c>
      <c r="E21" s="58">
        <v>4658431</v>
      </c>
      <c r="F21" s="59">
        <v>3658411.47</v>
      </c>
      <c r="G21" s="9">
        <v>3420095.6100000003</v>
      </c>
      <c r="H21" s="9"/>
      <c r="I21" s="13"/>
      <c r="J21" s="13">
        <f t="shared" si="0"/>
        <v>0.73417328924695902</v>
      </c>
      <c r="K21" s="13">
        <f t="shared" si="1"/>
        <v>0</v>
      </c>
      <c r="L21" s="15">
        <f t="shared" si="2"/>
        <v>1480443.3899999997</v>
      </c>
    </row>
    <row r="22" spans="2:12" ht="20.100000000000001" customHeight="1" x14ac:dyDescent="0.25">
      <c r="B22" s="7" t="s">
        <v>32</v>
      </c>
      <c r="C22" s="9">
        <v>4536598</v>
      </c>
      <c r="D22" s="9">
        <v>5796040</v>
      </c>
      <c r="E22" s="58">
        <v>3922507</v>
      </c>
      <c r="F22" s="59">
        <v>3631433.0199999996</v>
      </c>
      <c r="G22" s="9">
        <v>1617659.02</v>
      </c>
      <c r="H22" s="9"/>
      <c r="I22" s="13"/>
      <c r="J22" s="13">
        <f t="shared" si="0"/>
        <v>0.41240436792082208</v>
      </c>
      <c r="K22" s="13">
        <f t="shared" si="1"/>
        <v>0</v>
      </c>
      <c r="L22" s="15">
        <f t="shared" si="2"/>
        <v>4178380.98</v>
      </c>
    </row>
    <row r="23" spans="2:12" ht="20.100000000000001" customHeight="1" x14ac:dyDescent="0.25">
      <c r="B23" s="7" t="s">
        <v>33</v>
      </c>
      <c r="C23" s="9">
        <v>12500000</v>
      </c>
      <c r="D23" s="9">
        <v>16272859</v>
      </c>
      <c r="E23" s="58">
        <v>7235668</v>
      </c>
      <c r="F23" s="59">
        <v>6724766.0300000031</v>
      </c>
      <c r="G23" s="9">
        <v>6623084.9100000029</v>
      </c>
      <c r="H23" s="9"/>
      <c r="I23" s="13"/>
      <c r="J23" s="13">
        <f t="shared" si="0"/>
        <v>0.91533841934151805</v>
      </c>
      <c r="K23" s="13">
        <f t="shared" si="1"/>
        <v>0</v>
      </c>
      <c r="L23" s="15">
        <f t="shared" si="2"/>
        <v>9649774.0899999961</v>
      </c>
    </row>
    <row r="24" spans="2:12" ht="20.100000000000001" customHeight="1" x14ac:dyDescent="0.25">
      <c r="B24" s="7" t="s">
        <v>34</v>
      </c>
      <c r="C24" s="9">
        <v>7560660</v>
      </c>
      <c r="D24" s="9">
        <v>8900534</v>
      </c>
      <c r="E24" s="58">
        <v>4950583</v>
      </c>
      <c r="F24" s="59">
        <v>4950582.21</v>
      </c>
      <c r="G24" s="9">
        <v>2499025.3600000003</v>
      </c>
      <c r="H24" s="9"/>
      <c r="I24" s="13"/>
      <c r="J24" s="13">
        <f t="shared" si="0"/>
        <v>0.50479415454705034</v>
      </c>
      <c r="K24" s="13">
        <f t="shared" si="1"/>
        <v>0</v>
      </c>
      <c r="L24" s="15">
        <f t="shared" si="2"/>
        <v>6401508.6399999997</v>
      </c>
    </row>
    <row r="25" spans="2:12" ht="20.100000000000001" customHeight="1" x14ac:dyDescent="0.25">
      <c r="B25" s="7" t="s">
        <v>35</v>
      </c>
      <c r="C25" s="9">
        <v>20995704</v>
      </c>
      <c r="D25" s="9">
        <v>20995704</v>
      </c>
      <c r="E25" s="58">
        <v>10114538</v>
      </c>
      <c r="F25" s="59">
        <v>7252537.0300000003</v>
      </c>
      <c r="G25" s="9">
        <v>6563431.4300000006</v>
      </c>
      <c r="H25" s="9"/>
      <c r="I25" s="13"/>
      <c r="J25" s="13">
        <f t="shared" si="0"/>
        <v>0.64891065019479888</v>
      </c>
      <c r="K25" s="13">
        <f t="shared" si="1"/>
        <v>0</v>
      </c>
      <c r="L25" s="15">
        <f t="shared" si="2"/>
        <v>14432272.57</v>
      </c>
    </row>
    <row r="26" spans="2:12" ht="20.100000000000001" customHeight="1" x14ac:dyDescent="0.25">
      <c r="B26" s="7" t="s">
        <v>36</v>
      </c>
      <c r="C26" s="9">
        <v>12500000</v>
      </c>
      <c r="D26" s="9">
        <v>14914687</v>
      </c>
      <c r="E26" s="58">
        <v>5268434</v>
      </c>
      <c r="F26" s="59">
        <v>4579454.82</v>
      </c>
      <c r="G26" s="9">
        <v>4261535.04</v>
      </c>
      <c r="H26" s="9"/>
      <c r="I26" s="13"/>
      <c r="J26" s="13">
        <f t="shared" si="0"/>
        <v>0.80888078696629773</v>
      </c>
      <c r="K26" s="13">
        <f t="shared" si="1"/>
        <v>0</v>
      </c>
      <c r="L26" s="15">
        <f t="shared" si="2"/>
        <v>10653151.960000001</v>
      </c>
    </row>
    <row r="27" spans="2:12" ht="20.100000000000001" customHeight="1" x14ac:dyDescent="0.25">
      <c r="B27" s="7" t="s">
        <v>37</v>
      </c>
      <c r="C27" s="9">
        <v>7693328</v>
      </c>
      <c r="D27" s="9">
        <v>9640622</v>
      </c>
      <c r="E27" s="58">
        <v>5503499</v>
      </c>
      <c r="F27" s="59">
        <v>3816126.34</v>
      </c>
      <c r="G27" s="9">
        <v>3474605.5599999996</v>
      </c>
      <c r="H27" s="9"/>
      <c r="I27" s="13"/>
      <c r="J27" s="13">
        <f t="shared" si="0"/>
        <v>0.6313448153620087</v>
      </c>
      <c r="K27" s="13">
        <f t="shared" si="1"/>
        <v>0</v>
      </c>
      <c r="L27" s="15">
        <f t="shared" si="2"/>
        <v>6166016.4400000004</v>
      </c>
    </row>
    <row r="28" spans="2:12" ht="20.100000000000001" customHeight="1" x14ac:dyDescent="0.25">
      <c r="B28" s="7" t="s">
        <v>38</v>
      </c>
      <c r="C28" s="9">
        <v>10724943</v>
      </c>
      <c r="D28" s="9">
        <v>10724943</v>
      </c>
      <c r="E28" s="58">
        <v>6669117</v>
      </c>
      <c r="F28" s="59">
        <v>4594762.97</v>
      </c>
      <c r="G28" s="9">
        <v>4184624.7199999993</v>
      </c>
      <c r="H28" s="9"/>
      <c r="I28" s="13"/>
      <c r="J28" s="13">
        <f t="shared" si="0"/>
        <v>0.62746308394349648</v>
      </c>
      <c r="K28" s="13">
        <f t="shared" si="1"/>
        <v>0</v>
      </c>
      <c r="L28" s="15">
        <f t="shared" si="2"/>
        <v>6540318.2800000012</v>
      </c>
    </row>
    <row r="29" spans="2:12" ht="20.100000000000001" customHeight="1" x14ac:dyDescent="0.25">
      <c r="B29" s="7" t="s">
        <v>39</v>
      </c>
      <c r="C29" s="9">
        <v>2259976</v>
      </c>
      <c r="D29" s="9">
        <v>2259976</v>
      </c>
      <c r="E29" s="58">
        <v>1039604</v>
      </c>
      <c r="F29" s="59">
        <v>1039603.24</v>
      </c>
      <c r="G29" s="9">
        <v>407197.94</v>
      </c>
      <c r="H29" s="9"/>
      <c r="I29" s="13"/>
      <c r="J29" s="13">
        <f t="shared" si="0"/>
        <v>0.39168562260245249</v>
      </c>
      <c r="K29" s="13">
        <f t="shared" si="1"/>
        <v>0</v>
      </c>
      <c r="L29" s="15">
        <f t="shared" si="2"/>
        <v>1852778.06</v>
      </c>
    </row>
    <row r="30" spans="2:12" ht="20.100000000000001" customHeight="1" x14ac:dyDescent="0.25">
      <c r="B30" s="7" t="s">
        <v>40</v>
      </c>
      <c r="C30" s="9">
        <v>3342470</v>
      </c>
      <c r="D30" s="9">
        <v>4574544</v>
      </c>
      <c r="E30" s="58">
        <v>3807666</v>
      </c>
      <c r="F30" s="59">
        <v>3174334.24</v>
      </c>
      <c r="G30" s="9">
        <v>1731348.67</v>
      </c>
      <c r="H30" s="9"/>
      <c r="I30" s="13"/>
      <c r="J30" s="13">
        <f t="shared" si="0"/>
        <v>0.45470077207402115</v>
      </c>
      <c r="K30" s="13">
        <f t="shared" si="1"/>
        <v>0</v>
      </c>
      <c r="L30" s="15">
        <f t="shared" si="2"/>
        <v>2843195.33</v>
      </c>
    </row>
    <row r="31" spans="2:12" ht="20.100000000000001" customHeight="1" x14ac:dyDescent="0.25">
      <c r="B31" s="7" t="s">
        <v>41</v>
      </c>
      <c r="C31" s="9">
        <v>7000000</v>
      </c>
      <c r="D31" s="9">
        <v>8344358</v>
      </c>
      <c r="E31" s="58">
        <v>5282800</v>
      </c>
      <c r="F31" s="59">
        <v>5275599.18</v>
      </c>
      <c r="G31" s="9">
        <v>1931696.83</v>
      </c>
      <c r="H31" s="9"/>
      <c r="I31" s="13"/>
      <c r="J31" s="13">
        <f t="shared" si="0"/>
        <v>0.36565776292874991</v>
      </c>
      <c r="K31" s="13">
        <f t="shared" si="1"/>
        <v>0</v>
      </c>
      <c r="L31" s="15">
        <f t="shared" si="2"/>
        <v>6412661.1699999999</v>
      </c>
    </row>
    <row r="32" spans="2:12" ht="20.100000000000001" customHeight="1" x14ac:dyDescent="0.25">
      <c r="B32" s="7" t="s">
        <v>42</v>
      </c>
      <c r="C32" s="9">
        <v>4000000</v>
      </c>
      <c r="D32" s="9">
        <v>5127153</v>
      </c>
      <c r="E32" s="58">
        <v>2687908</v>
      </c>
      <c r="F32" s="59">
        <v>2648405.5099999998</v>
      </c>
      <c r="G32" s="9">
        <v>1645784.51</v>
      </c>
      <c r="H32" s="9"/>
      <c r="I32" s="13"/>
      <c r="J32" s="13">
        <f t="shared" si="0"/>
        <v>0.61229197948739322</v>
      </c>
      <c r="K32" s="13">
        <f t="shared" si="1"/>
        <v>0</v>
      </c>
      <c r="L32" s="15">
        <f t="shared" si="2"/>
        <v>3481368.49</v>
      </c>
    </row>
    <row r="33" spans="2:12" ht="20.100000000000001" customHeight="1" x14ac:dyDescent="0.25">
      <c r="B33" s="7" t="s">
        <v>58</v>
      </c>
      <c r="C33" s="9">
        <v>3500000</v>
      </c>
      <c r="D33" s="9">
        <v>3593969</v>
      </c>
      <c r="E33" s="58">
        <v>2557208</v>
      </c>
      <c r="F33" s="59">
        <v>1157236.3699999999</v>
      </c>
      <c r="G33" s="9">
        <v>928715.39999999991</v>
      </c>
      <c r="H33" s="9"/>
      <c r="I33" s="13"/>
      <c r="J33" s="13">
        <f t="shared" si="0"/>
        <v>0.36317554144989378</v>
      </c>
      <c r="K33" s="13">
        <f t="shared" si="1"/>
        <v>0</v>
      </c>
      <c r="L33" s="15">
        <f t="shared" si="2"/>
        <v>2665253.6</v>
      </c>
    </row>
    <row r="34" spans="2:12" ht="20.100000000000001" customHeight="1" x14ac:dyDescent="0.25">
      <c r="B34" s="7" t="s">
        <v>43</v>
      </c>
      <c r="C34" s="9">
        <v>2613060</v>
      </c>
      <c r="D34" s="9">
        <v>3788581</v>
      </c>
      <c r="E34" s="58">
        <v>2531278</v>
      </c>
      <c r="F34" s="59">
        <v>1583682.54</v>
      </c>
      <c r="G34" s="9">
        <v>1556726.8</v>
      </c>
      <c r="H34" s="9"/>
      <c r="I34" s="13"/>
      <c r="J34" s="13">
        <f t="shared" si="0"/>
        <v>0.61499637732402368</v>
      </c>
      <c r="K34" s="13">
        <f t="shared" si="1"/>
        <v>0</v>
      </c>
      <c r="L34" s="15">
        <f t="shared" si="2"/>
        <v>2231854.2000000002</v>
      </c>
    </row>
    <row r="35" spans="2:12" ht="20.100000000000001" customHeight="1" x14ac:dyDescent="0.25">
      <c r="B35" s="7" t="s">
        <v>44</v>
      </c>
      <c r="C35" s="9">
        <v>4563238</v>
      </c>
      <c r="D35" s="9">
        <v>5155230</v>
      </c>
      <c r="E35" s="58">
        <v>1543043</v>
      </c>
      <c r="F35" s="59">
        <v>1397182.68</v>
      </c>
      <c r="G35" s="9">
        <v>865133.41999999993</v>
      </c>
      <c r="H35" s="9"/>
      <c r="I35" s="13"/>
      <c r="J35" s="13">
        <f t="shared" si="0"/>
        <v>0.56066708445584468</v>
      </c>
      <c r="K35" s="13">
        <f t="shared" si="1"/>
        <v>0</v>
      </c>
      <c r="L35" s="15">
        <f t="shared" si="2"/>
        <v>4290096.58</v>
      </c>
    </row>
    <row r="36" spans="2:12" ht="20.100000000000001" customHeight="1" x14ac:dyDescent="0.25">
      <c r="B36" s="7" t="s">
        <v>45</v>
      </c>
      <c r="C36" s="9">
        <v>4000000</v>
      </c>
      <c r="D36" s="9">
        <v>7581446</v>
      </c>
      <c r="E36" s="58">
        <v>9768557</v>
      </c>
      <c r="F36" s="59">
        <v>6703112.3099999987</v>
      </c>
      <c r="G36" s="9">
        <v>5625810.2000000011</v>
      </c>
      <c r="H36" s="9"/>
      <c r="I36" s="13"/>
      <c r="J36" s="13">
        <f t="shared" si="0"/>
        <v>0.57591005508797266</v>
      </c>
      <c r="K36" s="13">
        <f t="shared" si="1"/>
        <v>0</v>
      </c>
      <c r="L36" s="15">
        <f t="shared" si="2"/>
        <v>1955635.7999999989</v>
      </c>
    </row>
    <row r="37" spans="2:12" ht="20.100000000000001" customHeight="1" x14ac:dyDescent="0.25">
      <c r="B37" s="7" t="s">
        <v>46</v>
      </c>
      <c r="C37" s="9">
        <v>1500000</v>
      </c>
      <c r="D37" s="9">
        <v>1500000</v>
      </c>
      <c r="E37" s="58">
        <v>1500000</v>
      </c>
      <c r="F37" s="59">
        <v>1488868.23</v>
      </c>
      <c r="G37" s="9">
        <v>1409103.43</v>
      </c>
      <c r="H37" s="9"/>
      <c r="I37" s="13"/>
      <c r="J37" s="13">
        <f t="shared" si="0"/>
        <v>0.93940228666666659</v>
      </c>
      <c r="K37" s="13">
        <f t="shared" si="1"/>
        <v>0</v>
      </c>
      <c r="L37" s="15">
        <f t="shared" si="2"/>
        <v>90896.570000000065</v>
      </c>
    </row>
    <row r="38" spans="2:12" ht="20.100000000000001" customHeight="1" x14ac:dyDescent="0.25">
      <c r="B38" s="7" t="s">
        <v>47</v>
      </c>
      <c r="C38" s="9">
        <v>8500000</v>
      </c>
      <c r="D38" s="9">
        <v>12599485</v>
      </c>
      <c r="E38" s="58">
        <v>8526559</v>
      </c>
      <c r="F38" s="59">
        <v>7987723.4900000002</v>
      </c>
      <c r="G38" s="9">
        <v>6207274.7699999996</v>
      </c>
      <c r="H38" s="9"/>
      <c r="I38" s="13"/>
      <c r="J38" s="13">
        <f t="shared" si="0"/>
        <v>0.72799294181861629</v>
      </c>
      <c r="K38" s="13">
        <f t="shared" si="1"/>
        <v>0</v>
      </c>
      <c r="L38" s="15">
        <f t="shared" si="2"/>
        <v>6392210.2300000004</v>
      </c>
    </row>
    <row r="39" spans="2:12" ht="20.100000000000001" customHeight="1" x14ac:dyDescent="0.25">
      <c r="B39" s="7" t="s">
        <v>48</v>
      </c>
      <c r="C39" s="9">
        <v>1092476</v>
      </c>
      <c r="D39" s="9">
        <v>1250054</v>
      </c>
      <c r="E39" s="58">
        <v>493421</v>
      </c>
      <c r="F39" s="59">
        <v>476373</v>
      </c>
      <c r="G39" s="9">
        <v>10173</v>
      </c>
      <c r="H39" s="9"/>
      <c r="I39" s="13"/>
      <c r="J39" s="13">
        <f t="shared" si="0"/>
        <v>2.0617282199176769E-2</v>
      </c>
      <c r="K39" s="13">
        <f t="shared" si="1"/>
        <v>0</v>
      </c>
      <c r="L39" s="15">
        <f t="shared" si="2"/>
        <v>1239881</v>
      </c>
    </row>
    <row r="40" spans="2:12" ht="20.100000000000001" customHeight="1" x14ac:dyDescent="0.25">
      <c r="B40" s="7" t="s">
        <v>49</v>
      </c>
      <c r="C40" s="9">
        <v>4000000</v>
      </c>
      <c r="D40" s="9">
        <v>4812583</v>
      </c>
      <c r="E40" s="58">
        <v>2983829</v>
      </c>
      <c r="F40" s="59">
        <v>1652800.11</v>
      </c>
      <c r="G40" s="9">
        <v>1473087.33</v>
      </c>
      <c r="H40" s="9"/>
      <c r="I40" s="13"/>
      <c r="J40" s="13">
        <f t="shared" si="0"/>
        <v>0.49369026509226904</v>
      </c>
      <c r="K40" s="13">
        <f t="shared" si="1"/>
        <v>0</v>
      </c>
      <c r="L40" s="15">
        <f t="shared" si="2"/>
        <v>3339495.67</v>
      </c>
    </row>
    <row r="41" spans="2:12" ht="20.100000000000001" customHeight="1" x14ac:dyDescent="0.25">
      <c r="B41" s="7" t="s">
        <v>50</v>
      </c>
      <c r="C41" s="9">
        <v>7500000</v>
      </c>
      <c r="D41" s="9">
        <v>10954162</v>
      </c>
      <c r="E41" s="58">
        <v>5570962</v>
      </c>
      <c r="F41" s="59">
        <v>5174088.6500000004</v>
      </c>
      <c r="G41" s="9">
        <v>2886223.66</v>
      </c>
      <c r="H41" s="9"/>
      <c r="I41" s="13"/>
      <c r="J41" s="13">
        <f t="shared" si="0"/>
        <v>0.51808353027717657</v>
      </c>
      <c r="K41" s="13">
        <f t="shared" si="1"/>
        <v>0</v>
      </c>
      <c r="L41" s="15">
        <f t="shared" si="2"/>
        <v>8067938.3399999999</v>
      </c>
    </row>
    <row r="42" spans="2:12" ht="20.100000000000001" customHeight="1" x14ac:dyDescent="0.25">
      <c r="B42" s="7" t="s">
        <v>51</v>
      </c>
      <c r="C42" s="9">
        <v>8000000</v>
      </c>
      <c r="D42" s="9">
        <v>8000000</v>
      </c>
      <c r="E42" s="58">
        <v>6748739</v>
      </c>
      <c r="F42" s="59">
        <v>4429502.03</v>
      </c>
      <c r="G42" s="9">
        <v>2910655.4600000004</v>
      </c>
      <c r="H42" s="9"/>
      <c r="I42" s="13"/>
      <c r="J42" s="13">
        <f t="shared" si="0"/>
        <v>0.43128878743125204</v>
      </c>
      <c r="K42" s="13">
        <f t="shared" si="1"/>
        <v>0</v>
      </c>
      <c r="L42" s="15">
        <f t="shared" si="2"/>
        <v>5089344.5399999991</v>
      </c>
    </row>
    <row r="43" spans="2:12" ht="20.100000000000001" customHeight="1" x14ac:dyDescent="0.25">
      <c r="B43" s="7" t="s">
        <v>52</v>
      </c>
      <c r="C43" s="9">
        <v>15000000</v>
      </c>
      <c r="D43" s="9">
        <v>24624452</v>
      </c>
      <c r="E43" s="58">
        <v>11873206</v>
      </c>
      <c r="F43" s="59">
        <v>11789064.610000001</v>
      </c>
      <c r="G43" s="9">
        <v>4117312.3600000003</v>
      </c>
      <c r="H43" s="9"/>
      <c r="I43" s="13"/>
      <c r="J43" s="13">
        <f t="shared" si="0"/>
        <v>0.34677342918163806</v>
      </c>
      <c r="K43" s="13">
        <f t="shared" si="1"/>
        <v>0</v>
      </c>
      <c r="L43" s="15">
        <f t="shared" si="2"/>
        <v>20507139.640000001</v>
      </c>
    </row>
    <row r="44" spans="2:12" ht="20.100000000000001" customHeight="1" x14ac:dyDescent="0.25">
      <c r="B44" s="7" t="s">
        <v>53</v>
      </c>
      <c r="C44" s="9">
        <v>8900000</v>
      </c>
      <c r="D44" s="9">
        <v>10396023</v>
      </c>
      <c r="E44" s="58">
        <v>5469473</v>
      </c>
      <c r="F44" s="59">
        <v>5276580.45</v>
      </c>
      <c r="G44" s="9">
        <v>2795972.94</v>
      </c>
      <c r="H44" s="9"/>
      <c r="I44" s="13"/>
      <c r="J44" s="13">
        <f t="shared" si="0"/>
        <v>0.5111960402766409</v>
      </c>
      <c r="K44" s="13">
        <f t="shared" si="1"/>
        <v>0</v>
      </c>
      <c r="L44" s="15">
        <f t="shared" si="2"/>
        <v>7600050.0600000005</v>
      </c>
    </row>
    <row r="45" spans="2:12" ht="23.25" customHeight="1" x14ac:dyDescent="0.25">
      <c r="B45" s="52" t="s">
        <v>4</v>
      </c>
      <c r="C45" s="53">
        <f t="shared" ref="C45:H45" si="3">SUM(C13:C44)</f>
        <v>312800711</v>
      </c>
      <c r="D45" s="53">
        <f t="shared" si="3"/>
        <v>362893029</v>
      </c>
      <c r="E45" s="53">
        <f t="shared" si="3"/>
        <v>217520325</v>
      </c>
      <c r="F45" s="53">
        <f t="shared" si="3"/>
        <v>182910614.33000001</v>
      </c>
      <c r="G45" s="53">
        <f t="shared" si="3"/>
        <v>125949303.00000003</v>
      </c>
      <c r="H45" s="53">
        <f t="shared" si="3"/>
        <v>0</v>
      </c>
      <c r="I45" s="54">
        <f>IF(ISERROR(+#REF!/E45)=TRUE,0,++#REF!/E45)</f>
        <v>0</v>
      </c>
      <c r="J45" s="54">
        <f>IF(ISERROR(+G45/E45)=TRUE,0,++G45/E45)</f>
        <v>0.57902314645769326</v>
      </c>
      <c r="K45" s="54">
        <f>IF(ISERROR(+H45/E45)=TRUE,0,++H45/E45)</f>
        <v>0</v>
      </c>
      <c r="L45" s="55">
        <f>SUM(L13:L44)</f>
        <v>236943726</v>
      </c>
    </row>
    <row r="46" spans="2:12" x14ac:dyDescent="0.2">
      <c r="B46" s="11" t="s">
        <v>60</v>
      </c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54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SETIEMBRE
(4)</v>
      </c>
      <c r="K51" s="23"/>
    </row>
    <row r="52" spans="2:11" s="22" customFormat="1" x14ac:dyDescent="0.25">
      <c r="B52" s="22" t="s">
        <v>55</v>
      </c>
      <c r="C52" s="39">
        <f>+C45/$C$50</f>
        <v>312.80071099999998</v>
      </c>
      <c r="D52" s="39">
        <f>+D45/$C$50</f>
        <v>362.89302900000001</v>
      </c>
      <c r="E52" s="39">
        <f>+E45/$C$50</f>
        <v>217.52032500000001</v>
      </c>
      <c r="F52" s="39">
        <f>+F45/$C$50</f>
        <v>182.91061433000002</v>
      </c>
      <c r="G52" s="39">
        <f>+G45/$C$50</f>
        <v>125.94930300000003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8"/>
  <sheetViews>
    <sheetView showGridLines="0" zoomScale="145" zoomScaleNormal="14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4.7109375" style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59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23</v>
      </c>
      <c r="C13" s="41">
        <v>0</v>
      </c>
      <c r="D13" s="41">
        <v>77052066</v>
      </c>
      <c r="E13" s="62">
        <v>59527523</v>
      </c>
      <c r="F13" s="62">
        <v>1574914.6400000001</v>
      </c>
      <c r="G13" s="41">
        <v>196801.25</v>
      </c>
      <c r="H13" s="8"/>
      <c r="I13" s="12">
        <f>IF(ISERROR(+#REF!/E13)=TRUE,0,++#REF!/E13)</f>
        <v>0</v>
      </c>
      <c r="J13" s="12">
        <f>IF(ISERROR(+G13/E13)=TRUE,0,++G13/E13)</f>
        <v>3.3060547471461229E-3</v>
      </c>
      <c r="K13" s="12">
        <f>IF(ISERROR(+H13/E13)=TRUE,0,++H13/E13)</f>
        <v>0</v>
      </c>
      <c r="L13" s="14">
        <f>+D13-G13</f>
        <v>76855264.75</v>
      </c>
    </row>
    <row r="14" spans="1:13" ht="20.100000000000001" customHeight="1" x14ac:dyDescent="0.25">
      <c r="B14" s="25" t="s">
        <v>24</v>
      </c>
      <c r="C14" s="42">
        <v>0</v>
      </c>
      <c r="D14" s="42">
        <v>341984</v>
      </c>
      <c r="E14" s="63">
        <v>341984</v>
      </c>
      <c r="F14" s="63">
        <v>341984</v>
      </c>
      <c r="G14" s="42">
        <v>325203</v>
      </c>
      <c r="H14" s="26"/>
      <c r="I14" s="27"/>
      <c r="J14" s="27">
        <f t="shared" ref="J14:J43" si="0">IF(ISERROR(+G14/E14)=TRUE,0,++G14/E14)</f>
        <v>0.95093045288668476</v>
      </c>
      <c r="K14" s="27">
        <f t="shared" ref="K14:K43" si="1">IF(ISERROR(+H14/E14)=TRUE,0,++H14/E14)</f>
        <v>0</v>
      </c>
      <c r="L14" s="28">
        <f t="shared" ref="L14:L43" si="2">+D14-G14</f>
        <v>16781</v>
      </c>
    </row>
    <row r="15" spans="1:13" ht="20.100000000000001" customHeight="1" x14ac:dyDescent="0.25">
      <c r="B15" s="25" t="s">
        <v>25</v>
      </c>
      <c r="C15" s="42">
        <v>0</v>
      </c>
      <c r="D15" s="42">
        <v>712222</v>
      </c>
      <c r="E15" s="63">
        <v>712222</v>
      </c>
      <c r="F15" s="63">
        <v>712222</v>
      </c>
      <c r="G15" s="42">
        <v>706187.25</v>
      </c>
      <c r="H15" s="26"/>
      <c r="I15" s="27"/>
      <c r="J15" s="27">
        <f t="shared" si="0"/>
        <v>0.99152686943116053</v>
      </c>
      <c r="K15" s="27">
        <f t="shared" si="1"/>
        <v>0</v>
      </c>
      <c r="L15" s="28">
        <f t="shared" si="2"/>
        <v>6034.75</v>
      </c>
    </row>
    <row r="16" spans="1:13" ht="20.100000000000001" customHeight="1" x14ac:dyDescent="0.25">
      <c r="B16" s="25" t="s">
        <v>28</v>
      </c>
      <c r="C16" s="42">
        <v>0</v>
      </c>
      <c r="D16" s="42">
        <v>937315</v>
      </c>
      <c r="E16" s="63">
        <v>937315</v>
      </c>
      <c r="F16" s="63">
        <v>937315</v>
      </c>
      <c r="G16" s="42">
        <v>644932.79999999993</v>
      </c>
      <c r="H16" s="26"/>
      <c r="I16" s="27"/>
      <c r="J16" s="27">
        <f t="shared" si="0"/>
        <v>0.68806409798200174</v>
      </c>
      <c r="K16" s="27">
        <f t="shared" si="1"/>
        <v>0</v>
      </c>
      <c r="L16" s="28">
        <f t="shared" si="2"/>
        <v>292382.20000000007</v>
      </c>
    </row>
    <row r="17" spans="2:12" ht="20.100000000000001" customHeight="1" x14ac:dyDescent="0.25">
      <c r="B17" s="25" t="s">
        <v>29</v>
      </c>
      <c r="C17" s="42">
        <v>0</v>
      </c>
      <c r="D17" s="42">
        <v>3481809</v>
      </c>
      <c r="E17" s="63">
        <v>3481809</v>
      </c>
      <c r="F17" s="63">
        <v>3481809</v>
      </c>
      <c r="G17" s="42">
        <v>3481809</v>
      </c>
      <c r="H17" s="26"/>
      <c r="I17" s="27"/>
      <c r="J17" s="27">
        <f t="shared" si="0"/>
        <v>1</v>
      </c>
      <c r="K17" s="27">
        <f t="shared" si="1"/>
        <v>0</v>
      </c>
      <c r="L17" s="28">
        <f t="shared" si="2"/>
        <v>0</v>
      </c>
    </row>
    <row r="18" spans="2:12" ht="20.100000000000001" customHeight="1" x14ac:dyDescent="0.25">
      <c r="B18" s="25" t="s">
        <v>30</v>
      </c>
      <c r="C18" s="42">
        <v>0</v>
      </c>
      <c r="D18" s="42">
        <v>4232422</v>
      </c>
      <c r="E18" s="63">
        <v>4232422</v>
      </c>
      <c r="F18" s="63">
        <v>4178404.2600000002</v>
      </c>
      <c r="G18" s="42">
        <v>4178404.2600000002</v>
      </c>
      <c r="H18" s="26"/>
      <c r="I18" s="27"/>
      <c r="J18" s="27">
        <f t="shared" ref="J18" si="3">IF(ISERROR(+G18/E18)=TRUE,0,++G18/E18)</f>
        <v>0.98723715640831666</v>
      </c>
      <c r="K18" s="27">
        <f t="shared" ref="K18" si="4">IF(ISERROR(+H18/E18)=TRUE,0,++H18/E18)</f>
        <v>0</v>
      </c>
      <c r="L18" s="28">
        <f t="shared" ref="L18" si="5">+D18-G18</f>
        <v>54017.739999999758</v>
      </c>
    </row>
    <row r="19" spans="2:12" ht="20.100000000000001" customHeight="1" x14ac:dyDescent="0.25">
      <c r="B19" s="25" t="s">
        <v>31</v>
      </c>
      <c r="C19" s="42">
        <v>0</v>
      </c>
      <c r="D19" s="42">
        <v>502757</v>
      </c>
      <c r="E19" s="63">
        <v>502757</v>
      </c>
      <c r="F19" s="63">
        <v>502757</v>
      </c>
      <c r="G19" s="42">
        <v>502757</v>
      </c>
      <c r="H19" s="26"/>
      <c r="I19" s="27"/>
      <c r="J19" s="27">
        <f t="shared" si="0"/>
        <v>1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32</v>
      </c>
      <c r="C20" s="42">
        <v>0</v>
      </c>
      <c r="D20" s="42">
        <v>1528999</v>
      </c>
      <c r="E20" s="63">
        <v>1528999</v>
      </c>
      <c r="F20" s="63">
        <v>1528999</v>
      </c>
      <c r="G20" s="42">
        <v>1512170.5699999998</v>
      </c>
      <c r="H20" s="26"/>
      <c r="I20" s="27"/>
      <c r="J20" s="27">
        <f t="shared" si="0"/>
        <v>0.98899382537202429</v>
      </c>
      <c r="K20" s="27">
        <f t="shared" si="1"/>
        <v>0</v>
      </c>
      <c r="L20" s="28">
        <f t="shared" si="2"/>
        <v>16828.430000000168</v>
      </c>
    </row>
    <row r="21" spans="2:12" ht="20.100000000000001" customHeight="1" x14ac:dyDescent="0.25">
      <c r="B21" s="25" t="s">
        <v>33</v>
      </c>
      <c r="C21" s="42">
        <v>0</v>
      </c>
      <c r="D21" s="42">
        <v>4015699</v>
      </c>
      <c r="E21" s="63">
        <v>4015699</v>
      </c>
      <c r="F21" s="63">
        <v>4015699</v>
      </c>
      <c r="G21" s="42">
        <v>3981032.93</v>
      </c>
      <c r="H21" s="26"/>
      <c r="I21" s="27"/>
      <c r="J21" s="27">
        <f t="shared" si="0"/>
        <v>0.9913673634403376</v>
      </c>
      <c r="K21" s="27">
        <f t="shared" si="1"/>
        <v>0</v>
      </c>
      <c r="L21" s="28">
        <f t="shared" si="2"/>
        <v>34666.069999999832</v>
      </c>
    </row>
    <row r="22" spans="2:12" ht="20.100000000000001" customHeight="1" x14ac:dyDescent="0.25">
      <c r="B22" s="25" t="s">
        <v>34</v>
      </c>
      <c r="C22" s="42">
        <v>0</v>
      </c>
      <c r="D22" s="42">
        <v>2770547</v>
      </c>
      <c r="E22" s="63">
        <v>2770547</v>
      </c>
      <c r="F22" s="63">
        <v>2770547</v>
      </c>
      <c r="G22" s="42">
        <v>2675746.4</v>
      </c>
      <c r="H22" s="26"/>
      <c r="I22" s="27"/>
      <c r="J22" s="27">
        <f t="shared" si="0"/>
        <v>0.96578271366629043</v>
      </c>
      <c r="K22" s="27">
        <f t="shared" si="1"/>
        <v>0</v>
      </c>
      <c r="L22" s="28">
        <f t="shared" si="2"/>
        <v>94800.600000000093</v>
      </c>
    </row>
    <row r="23" spans="2:12" ht="20.100000000000001" customHeight="1" x14ac:dyDescent="0.25">
      <c r="B23" s="25" t="s">
        <v>35</v>
      </c>
      <c r="C23" s="42">
        <v>0</v>
      </c>
      <c r="D23" s="42">
        <v>5580875</v>
      </c>
      <c r="E23" s="63">
        <v>5580875</v>
      </c>
      <c r="F23" s="63">
        <v>5580875</v>
      </c>
      <c r="G23" s="42">
        <v>5422554.9799999995</v>
      </c>
      <c r="H23" s="26"/>
      <c r="I23" s="27"/>
      <c r="J23" s="27">
        <f t="shared" si="0"/>
        <v>0.97163168499563235</v>
      </c>
      <c r="K23" s="27">
        <f t="shared" si="1"/>
        <v>0</v>
      </c>
      <c r="L23" s="28">
        <f t="shared" si="2"/>
        <v>158320.02000000048</v>
      </c>
    </row>
    <row r="24" spans="2:12" ht="20.100000000000001" customHeight="1" x14ac:dyDescent="0.25">
      <c r="B24" s="25" t="s">
        <v>36</v>
      </c>
      <c r="C24" s="42">
        <v>0</v>
      </c>
      <c r="D24" s="42">
        <v>4294833</v>
      </c>
      <c r="E24" s="63">
        <v>4294833</v>
      </c>
      <c r="F24" s="63">
        <v>4294833</v>
      </c>
      <c r="G24" s="42">
        <v>4261456.38</v>
      </c>
      <c r="H24" s="26"/>
      <c r="I24" s="27"/>
      <c r="J24" s="27">
        <f t="shared" si="0"/>
        <v>0.99222865708631747</v>
      </c>
      <c r="K24" s="27">
        <f t="shared" si="1"/>
        <v>0</v>
      </c>
      <c r="L24" s="28">
        <f t="shared" si="2"/>
        <v>33376.620000000112</v>
      </c>
    </row>
    <row r="25" spans="2:12" ht="20.100000000000001" customHeight="1" x14ac:dyDescent="0.25">
      <c r="B25" s="25" t="s">
        <v>37</v>
      </c>
      <c r="C25" s="42">
        <v>0</v>
      </c>
      <c r="D25" s="42">
        <v>2000094</v>
      </c>
      <c r="E25" s="63">
        <v>2000094</v>
      </c>
      <c r="F25" s="63">
        <v>1930493</v>
      </c>
      <c r="G25" s="42">
        <v>1917533</v>
      </c>
      <c r="H25" s="26"/>
      <c r="I25" s="27"/>
      <c r="J25" s="27">
        <f t="shared" si="0"/>
        <v>0.95872144009231564</v>
      </c>
      <c r="K25" s="27">
        <f t="shared" si="1"/>
        <v>0</v>
      </c>
      <c r="L25" s="28">
        <f t="shared" si="2"/>
        <v>82561</v>
      </c>
    </row>
    <row r="26" spans="2:12" ht="20.100000000000001" customHeight="1" x14ac:dyDescent="0.25">
      <c r="B26" s="25" t="s">
        <v>38</v>
      </c>
      <c r="C26" s="42">
        <v>0</v>
      </c>
      <c r="D26" s="42">
        <v>1399951</v>
      </c>
      <c r="E26" s="63">
        <v>1399951</v>
      </c>
      <c r="F26" s="63">
        <v>1399951</v>
      </c>
      <c r="G26" s="42">
        <v>1048341.6799999999</v>
      </c>
      <c r="H26" s="26"/>
      <c r="I26" s="27"/>
      <c r="J26" s="27">
        <f t="shared" si="0"/>
        <v>0.74884169517361676</v>
      </c>
      <c r="K26" s="27">
        <f t="shared" si="1"/>
        <v>0</v>
      </c>
      <c r="L26" s="28">
        <f t="shared" si="2"/>
        <v>351609.32000000007</v>
      </c>
    </row>
    <row r="27" spans="2:12" ht="20.100000000000001" customHeight="1" x14ac:dyDescent="0.25">
      <c r="B27" s="25" t="s">
        <v>39</v>
      </c>
      <c r="C27" s="42">
        <v>0</v>
      </c>
      <c r="D27" s="42">
        <v>863871</v>
      </c>
      <c r="E27" s="63">
        <v>863871</v>
      </c>
      <c r="F27" s="63">
        <v>863871</v>
      </c>
      <c r="G27" s="42">
        <v>734978.27</v>
      </c>
      <c r="H27" s="26"/>
      <c r="I27" s="27"/>
      <c r="J27" s="27">
        <f t="shared" si="0"/>
        <v>0.85079632259909177</v>
      </c>
      <c r="K27" s="27">
        <f t="shared" si="1"/>
        <v>0</v>
      </c>
      <c r="L27" s="28">
        <f t="shared" si="2"/>
        <v>128892.72999999998</v>
      </c>
    </row>
    <row r="28" spans="2:12" ht="20.100000000000001" customHeight="1" x14ac:dyDescent="0.25">
      <c r="B28" s="25" t="s">
        <v>40</v>
      </c>
      <c r="C28" s="42">
        <v>0</v>
      </c>
      <c r="D28" s="42">
        <v>362129</v>
      </c>
      <c r="E28" s="63">
        <v>362129</v>
      </c>
      <c r="F28" s="63">
        <v>362128.6</v>
      </c>
      <c r="G28" s="42">
        <v>358737.6</v>
      </c>
      <c r="H28" s="26"/>
      <c r="I28" s="27"/>
      <c r="J28" s="27">
        <f t="shared" si="0"/>
        <v>0.99063482902501587</v>
      </c>
      <c r="K28" s="27">
        <f t="shared" si="1"/>
        <v>0</v>
      </c>
      <c r="L28" s="28">
        <f t="shared" si="2"/>
        <v>3391.4000000000233</v>
      </c>
    </row>
    <row r="29" spans="2:12" ht="20.100000000000001" customHeight="1" x14ac:dyDescent="0.25">
      <c r="B29" s="25" t="s">
        <v>41</v>
      </c>
      <c r="C29" s="42">
        <v>0</v>
      </c>
      <c r="D29" s="42">
        <v>1287112</v>
      </c>
      <c r="E29" s="63">
        <v>1287112</v>
      </c>
      <c r="F29" s="63">
        <v>1287112</v>
      </c>
      <c r="G29" s="42">
        <v>1281381</v>
      </c>
      <c r="H29" s="26"/>
      <c r="I29" s="27"/>
      <c r="J29" s="27">
        <f t="shared" si="0"/>
        <v>0.99554739603080389</v>
      </c>
      <c r="K29" s="27">
        <f t="shared" si="1"/>
        <v>0</v>
      </c>
      <c r="L29" s="28">
        <f t="shared" si="2"/>
        <v>5731</v>
      </c>
    </row>
    <row r="30" spans="2:12" ht="20.100000000000001" customHeight="1" x14ac:dyDescent="0.25">
      <c r="B30" s="25" t="s">
        <v>42</v>
      </c>
      <c r="C30" s="42">
        <v>0</v>
      </c>
      <c r="D30" s="42">
        <v>964048</v>
      </c>
      <c r="E30" s="63">
        <v>964048</v>
      </c>
      <c r="F30" s="63">
        <v>964048</v>
      </c>
      <c r="G30" s="42">
        <v>954640.97</v>
      </c>
      <c r="H30" s="26"/>
      <c r="I30" s="27"/>
      <c r="J30" s="27">
        <f t="shared" si="0"/>
        <v>0.99024215599223275</v>
      </c>
      <c r="K30" s="27">
        <f t="shared" si="1"/>
        <v>0</v>
      </c>
      <c r="L30" s="28">
        <f t="shared" si="2"/>
        <v>9407.0300000000279</v>
      </c>
    </row>
    <row r="31" spans="2:12" ht="20.100000000000001" customHeight="1" x14ac:dyDescent="0.25">
      <c r="B31" s="25" t="s">
        <v>62</v>
      </c>
      <c r="C31" s="42">
        <v>0</v>
      </c>
      <c r="D31" s="42">
        <v>388492</v>
      </c>
      <c r="E31" s="63">
        <v>388492</v>
      </c>
      <c r="F31" s="63">
        <v>388492</v>
      </c>
      <c r="G31" s="42">
        <v>388442</v>
      </c>
      <c r="H31" s="26"/>
      <c r="I31" s="27"/>
      <c r="J31" s="27">
        <f t="shared" si="0"/>
        <v>0.99987129722104962</v>
      </c>
      <c r="K31" s="27">
        <f t="shared" si="1"/>
        <v>0</v>
      </c>
      <c r="L31" s="28">
        <f t="shared" si="2"/>
        <v>50</v>
      </c>
    </row>
    <row r="32" spans="2:12" ht="20.100000000000001" customHeight="1" x14ac:dyDescent="0.25">
      <c r="B32" s="25" t="s">
        <v>43</v>
      </c>
      <c r="C32" s="42">
        <v>0</v>
      </c>
      <c r="D32" s="42">
        <v>2293209</v>
      </c>
      <c r="E32" s="63">
        <v>2293209</v>
      </c>
      <c r="F32" s="63">
        <v>2288893.83</v>
      </c>
      <c r="G32" s="42">
        <v>2288893.83</v>
      </c>
      <c r="H32" s="26"/>
      <c r="I32" s="27"/>
      <c r="J32" s="27">
        <f t="shared" si="0"/>
        <v>0.99811828315692119</v>
      </c>
      <c r="K32" s="27">
        <f t="shared" si="1"/>
        <v>0</v>
      </c>
      <c r="L32" s="28">
        <f t="shared" si="2"/>
        <v>4315.1699999999255</v>
      </c>
    </row>
    <row r="33" spans="2:12" ht="20.100000000000001" customHeight="1" x14ac:dyDescent="0.25">
      <c r="B33" s="25" t="s">
        <v>44</v>
      </c>
      <c r="C33" s="42">
        <v>0</v>
      </c>
      <c r="D33" s="42">
        <v>529492</v>
      </c>
      <c r="E33" s="63">
        <v>529492</v>
      </c>
      <c r="F33" s="63">
        <v>529492</v>
      </c>
      <c r="G33" s="42">
        <v>459944.99</v>
      </c>
      <c r="H33" s="26"/>
      <c r="I33" s="27"/>
      <c r="J33" s="27">
        <f t="shared" si="0"/>
        <v>0.86865333187281391</v>
      </c>
      <c r="K33" s="27">
        <f t="shared" si="1"/>
        <v>0</v>
      </c>
      <c r="L33" s="28">
        <f t="shared" si="2"/>
        <v>69547.010000000009</v>
      </c>
    </row>
    <row r="34" spans="2:12" ht="20.100000000000001" customHeight="1" x14ac:dyDescent="0.25">
      <c r="B34" s="25" t="s">
        <v>45</v>
      </c>
      <c r="C34" s="42">
        <v>0</v>
      </c>
      <c r="D34" s="42">
        <v>572495598</v>
      </c>
      <c r="E34" s="63">
        <v>572495598</v>
      </c>
      <c r="F34" s="63">
        <v>4335458.4000000004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572495598</v>
      </c>
    </row>
    <row r="35" spans="2:12" ht="20.100000000000001" customHeight="1" x14ac:dyDescent="0.25">
      <c r="B35" s="25" t="s">
        <v>46</v>
      </c>
      <c r="C35" s="42">
        <v>153071449</v>
      </c>
      <c r="D35" s="42">
        <v>339344030</v>
      </c>
      <c r="E35" s="63">
        <v>339344030</v>
      </c>
      <c r="F35" s="63">
        <v>15456346.049999999</v>
      </c>
      <c r="G35" s="42">
        <v>7347219.1699999999</v>
      </c>
      <c r="H35" s="26"/>
      <c r="I35" s="27"/>
      <c r="J35" s="27">
        <f t="shared" si="0"/>
        <v>2.1651240394593062E-2</v>
      </c>
      <c r="K35" s="27">
        <f t="shared" si="1"/>
        <v>0</v>
      </c>
      <c r="L35" s="28">
        <f t="shared" si="2"/>
        <v>331996810.82999998</v>
      </c>
    </row>
    <row r="36" spans="2:12" ht="20.100000000000001" customHeight="1" x14ac:dyDescent="0.25">
      <c r="B36" s="25" t="s">
        <v>47</v>
      </c>
      <c r="C36" s="42">
        <v>0</v>
      </c>
      <c r="D36" s="42">
        <v>2592229</v>
      </c>
      <c r="E36" s="63">
        <v>2592229</v>
      </c>
      <c r="F36" s="63">
        <v>2592229</v>
      </c>
      <c r="G36" s="42">
        <v>2577413.02</v>
      </c>
      <c r="H36" s="26"/>
      <c r="I36" s="27"/>
      <c r="J36" s="27">
        <f t="shared" si="0"/>
        <v>0.99428446329394515</v>
      </c>
      <c r="K36" s="27">
        <f t="shared" si="1"/>
        <v>0</v>
      </c>
      <c r="L36" s="28">
        <f t="shared" si="2"/>
        <v>14815.979999999981</v>
      </c>
    </row>
    <row r="37" spans="2:12" ht="20.100000000000001" customHeight="1" x14ac:dyDescent="0.25">
      <c r="B37" s="25" t="s">
        <v>48</v>
      </c>
      <c r="C37" s="42">
        <v>0</v>
      </c>
      <c r="D37" s="42">
        <v>1022277</v>
      </c>
      <c r="E37" s="63">
        <v>1022277</v>
      </c>
      <c r="F37" s="63">
        <v>942391.4</v>
      </c>
      <c r="G37" s="42">
        <v>880189.4</v>
      </c>
      <c r="H37" s="26"/>
      <c r="I37" s="27"/>
      <c r="J37" s="13">
        <f t="shared" si="0"/>
        <v>0.8610087089898335</v>
      </c>
      <c r="K37" s="13">
        <f t="shared" si="1"/>
        <v>0</v>
      </c>
      <c r="L37" s="15">
        <f t="shared" si="2"/>
        <v>142087.59999999998</v>
      </c>
    </row>
    <row r="38" spans="2:12" ht="20.100000000000001" customHeight="1" x14ac:dyDescent="0.25">
      <c r="B38" s="25" t="s">
        <v>49</v>
      </c>
      <c r="C38" s="42">
        <v>0</v>
      </c>
      <c r="D38" s="42">
        <v>10834146</v>
      </c>
      <c r="E38" s="63">
        <v>10834146</v>
      </c>
      <c r="F38" s="63">
        <v>10834146</v>
      </c>
      <c r="G38" s="42">
        <v>10814734.690000001</v>
      </c>
      <c r="H38" s="26"/>
      <c r="I38" s="27"/>
      <c r="J38" s="13">
        <f t="shared" si="0"/>
        <v>0.99820832117270719</v>
      </c>
      <c r="K38" s="13">
        <f t="shared" si="1"/>
        <v>0</v>
      </c>
      <c r="L38" s="15">
        <f t="shared" si="2"/>
        <v>19411.309999998659</v>
      </c>
    </row>
    <row r="39" spans="2:12" ht="20.100000000000001" customHeight="1" x14ac:dyDescent="0.25">
      <c r="B39" s="25" t="s">
        <v>50</v>
      </c>
      <c r="C39" s="42">
        <v>0</v>
      </c>
      <c r="D39" s="42">
        <v>1969142</v>
      </c>
      <c r="E39" s="63">
        <v>1969142</v>
      </c>
      <c r="F39" s="63">
        <v>1969142</v>
      </c>
      <c r="G39" s="42">
        <v>1925960.88</v>
      </c>
      <c r="H39" s="26"/>
      <c r="I39" s="27"/>
      <c r="J39" s="13">
        <f t="shared" ref="J39:J40" si="6">IF(ISERROR(+G39/E39)=TRUE,0,++G39/E39)</f>
        <v>0.97807109898625888</v>
      </c>
      <c r="K39" s="13">
        <f t="shared" ref="K39:K40" si="7">IF(ISERROR(+H39/E39)=TRUE,0,++H39/E39)</f>
        <v>0</v>
      </c>
      <c r="L39" s="15">
        <f t="shared" ref="L39:L40" si="8">+D39-G39</f>
        <v>43181.120000000112</v>
      </c>
    </row>
    <row r="40" spans="2:12" ht="20.100000000000001" customHeight="1" x14ac:dyDescent="0.25">
      <c r="B40" s="25" t="s">
        <v>51</v>
      </c>
      <c r="C40" s="42">
        <v>0</v>
      </c>
      <c r="D40" s="42">
        <v>4645845</v>
      </c>
      <c r="E40" s="63">
        <v>4645845</v>
      </c>
      <c r="F40" s="63">
        <v>4645845</v>
      </c>
      <c r="G40" s="42">
        <v>4567972.1399999997</v>
      </c>
      <c r="H40" s="26"/>
      <c r="I40" s="27"/>
      <c r="J40" s="13">
        <f t="shared" si="6"/>
        <v>0.98323817088172327</v>
      </c>
      <c r="K40" s="13">
        <f t="shared" si="7"/>
        <v>0</v>
      </c>
      <c r="L40" s="15">
        <f t="shared" si="8"/>
        <v>77872.860000000335</v>
      </c>
    </row>
    <row r="41" spans="2:12" ht="20.100000000000001" customHeight="1" x14ac:dyDescent="0.25">
      <c r="B41" s="25" t="s">
        <v>52</v>
      </c>
      <c r="C41" s="42">
        <v>0</v>
      </c>
      <c r="D41" s="42">
        <v>3715502</v>
      </c>
      <c r="E41" s="63">
        <v>3715502</v>
      </c>
      <c r="F41" s="63">
        <v>3647687.2</v>
      </c>
      <c r="G41" s="42">
        <v>2145833.79</v>
      </c>
      <c r="H41" s="26"/>
      <c r="I41" s="27"/>
      <c r="J41" s="13">
        <f t="shared" si="0"/>
        <v>0.57753536130514804</v>
      </c>
      <c r="K41" s="13">
        <f t="shared" si="1"/>
        <v>0</v>
      </c>
      <c r="L41" s="15">
        <f t="shared" si="2"/>
        <v>1569668.21</v>
      </c>
    </row>
    <row r="42" spans="2:12" ht="20.100000000000001" customHeight="1" x14ac:dyDescent="0.25">
      <c r="B42" s="7" t="s">
        <v>53</v>
      </c>
      <c r="C42" s="43">
        <v>0</v>
      </c>
      <c r="D42" s="42">
        <v>2214185</v>
      </c>
      <c r="E42" s="63">
        <v>2214185</v>
      </c>
      <c r="F42" s="64">
        <v>2214185</v>
      </c>
      <c r="G42" s="43">
        <v>2149641.1</v>
      </c>
      <c r="H42" s="9"/>
      <c r="I42" s="13"/>
      <c r="J42" s="13">
        <f t="shared" si="0"/>
        <v>0.97084981607227949</v>
      </c>
      <c r="K42" s="13">
        <f t="shared" si="1"/>
        <v>0</v>
      </c>
      <c r="L42" s="15">
        <f t="shared" si="2"/>
        <v>64543.899999999907</v>
      </c>
    </row>
    <row r="43" spans="2:12" ht="20.100000000000001" customHeight="1" x14ac:dyDescent="0.25">
      <c r="B43" s="7" t="s">
        <v>57</v>
      </c>
      <c r="C43" s="43">
        <v>0</v>
      </c>
      <c r="D43" s="43">
        <v>9005592</v>
      </c>
      <c r="E43" s="64">
        <v>9005592</v>
      </c>
      <c r="F43" s="64">
        <v>9004152</v>
      </c>
      <c r="G43" s="43">
        <v>8846158.5199999996</v>
      </c>
      <c r="H43" s="9"/>
      <c r="I43" s="13">
        <f>IF(ISERROR(+#REF!/E43)=TRUE,0,++#REF!/E43)</f>
        <v>0</v>
      </c>
      <c r="J43" s="13">
        <f t="shared" si="0"/>
        <v>0.98229616886929805</v>
      </c>
      <c r="K43" s="13">
        <f t="shared" si="1"/>
        <v>0</v>
      </c>
      <c r="L43" s="15">
        <f t="shared" si="2"/>
        <v>159433.48000000045</v>
      </c>
    </row>
    <row r="44" spans="2:12" ht="23.25" customHeight="1" x14ac:dyDescent="0.25">
      <c r="B44" s="52" t="s">
        <v>4</v>
      </c>
      <c r="C44" s="65">
        <f t="shared" ref="C44:H44" si="9">SUM(C13:C43)</f>
        <v>153071449</v>
      </c>
      <c r="D44" s="65">
        <f t="shared" si="9"/>
        <v>1063378472</v>
      </c>
      <c r="E44" s="65">
        <f t="shared" si="9"/>
        <v>1045853929</v>
      </c>
      <c r="F44" s="65">
        <f t="shared" si="9"/>
        <v>95576422.379999995</v>
      </c>
      <c r="G44" s="65">
        <f t="shared" si="9"/>
        <v>78577071.870000005</v>
      </c>
      <c r="H44" s="53">
        <f t="shared" si="9"/>
        <v>0</v>
      </c>
      <c r="I44" s="54">
        <f>IF(ISERROR(+#REF!/E44)=TRUE,0,++#REF!/E44)</f>
        <v>0</v>
      </c>
      <c r="J44" s="54">
        <f>IF(ISERROR(+G44/E44)=TRUE,0,++G44/E44)</f>
        <v>7.5131975595417982E-2</v>
      </c>
      <c r="K44" s="54">
        <f>IF(ISERROR(+H44/E44)=TRUE,0,++H44/E44)</f>
        <v>0</v>
      </c>
      <c r="L44" s="55">
        <f>SUM(L13:L43)</f>
        <v>984801400.13000011</v>
      </c>
    </row>
    <row r="45" spans="2:12" x14ac:dyDescent="0.2">
      <c r="B45" s="11" t="s">
        <v>60</v>
      </c>
    </row>
    <row r="46" spans="2:12" s="20" customFormat="1" x14ac:dyDescent="0.25">
      <c r="K46" s="24"/>
    </row>
    <row r="47" spans="2:12" s="20" customFormat="1" x14ac:dyDescent="0.25">
      <c r="K47" s="24"/>
    </row>
    <row r="48" spans="2:12" s="22" customFormat="1" x14ac:dyDescent="0.25">
      <c r="K48" s="23"/>
    </row>
    <row r="49" spans="2:11" s="22" customFormat="1" x14ac:dyDescent="0.25">
      <c r="B49" s="22">
        <v>1000000</v>
      </c>
      <c r="K49" s="23"/>
    </row>
    <row r="50" spans="2:11" s="22" customFormat="1" ht="30" x14ac:dyDescent="0.25">
      <c r="B50" s="30" t="s">
        <v>54</v>
      </c>
      <c r="C50" s="30" t="s">
        <v>3</v>
      </c>
      <c r="D50" s="30" t="s">
        <v>2</v>
      </c>
      <c r="E50" s="31" t="s">
        <v>18</v>
      </c>
      <c r="F50" s="31" t="s">
        <v>56</v>
      </c>
      <c r="G50" s="31" t="str">
        <f>MID(G11,1,25)</f>
        <v>DEVENGADO
A SETIEMBRE
(4)</v>
      </c>
      <c r="K50" s="23"/>
    </row>
    <row r="51" spans="2:11" s="22" customFormat="1" x14ac:dyDescent="0.25">
      <c r="B51" s="22" t="s">
        <v>55</v>
      </c>
      <c r="C51" s="39">
        <f>+C44/$B$49</f>
        <v>153.071449</v>
      </c>
      <c r="D51" s="39">
        <f t="shared" ref="D51:G51" si="10">+D44/$B$49</f>
        <v>1063.3784720000001</v>
      </c>
      <c r="E51" s="39">
        <f t="shared" si="10"/>
        <v>1045.8539290000001</v>
      </c>
      <c r="F51" s="39">
        <f t="shared" si="10"/>
        <v>95.576422379999997</v>
      </c>
      <c r="G51" s="39">
        <f t="shared" si="10"/>
        <v>78.577071870000012</v>
      </c>
      <c r="K51" s="23"/>
    </row>
    <row r="52" spans="2:11" s="22" customFormat="1" x14ac:dyDescent="0.25">
      <c r="C52" s="39"/>
      <c r="D52" s="39"/>
      <c r="E52" s="39"/>
      <c r="F52" s="39"/>
      <c r="G52" s="39"/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59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23</v>
      </c>
      <c r="C13" s="44">
        <v>0</v>
      </c>
      <c r="D13" s="44">
        <v>9047622</v>
      </c>
      <c r="E13" s="60">
        <v>5342372</v>
      </c>
      <c r="F13" s="60">
        <v>2674244.4</v>
      </c>
      <c r="G13" s="41">
        <v>2274244.4</v>
      </c>
      <c r="H13" s="8"/>
      <c r="I13" s="12">
        <f>IF(ISERROR(+#REF!/E13)=TRUE,0,++#REF!/E13)</f>
        <v>0</v>
      </c>
      <c r="J13" s="12">
        <f>IF(ISERROR(+G13/E13)=TRUE,0,++G13/E13)</f>
        <v>0.42569937099101296</v>
      </c>
      <c r="K13" s="12">
        <f>IF(ISERROR(+H13/E13)=TRUE,0,++H13/E13)</f>
        <v>0</v>
      </c>
      <c r="L13" s="14">
        <f>+D13-G13</f>
        <v>6773377.5999999996</v>
      </c>
    </row>
    <row r="14" spans="1:13" ht="20.100000000000001" customHeight="1" x14ac:dyDescent="0.25">
      <c r="B14" s="29" t="s">
        <v>24</v>
      </c>
      <c r="C14" s="45">
        <v>0</v>
      </c>
      <c r="D14" s="45">
        <v>4738885</v>
      </c>
      <c r="E14" s="61">
        <v>3678754</v>
      </c>
      <c r="F14" s="61">
        <v>2305102.64</v>
      </c>
      <c r="G14" s="42">
        <v>1727189.1600000001</v>
      </c>
      <c r="H14" s="26"/>
      <c r="I14" s="27"/>
      <c r="J14" s="27">
        <f t="shared" ref="J14:J44" si="0">IF(ISERROR(+G14/E14)=TRUE,0,++G14/E14)</f>
        <v>0.4695038483138585</v>
      </c>
      <c r="K14" s="27">
        <f t="shared" ref="K14:K44" si="1">IF(ISERROR(+H14/E14)=TRUE,0,++H14/E14)</f>
        <v>0</v>
      </c>
      <c r="L14" s="28">
        <f t="shared" ref="L14:L44" si="2">+D14-G14</f>
        <v>3011695.84</v>
      </c>
    </row>
    <row r="15" spans="1:13" ht="20.100000000000001" customHeight="1" x14ac:dyDescent="0.25">
      <c r="B15" s="29" t="s">
        <v>25</v>
      </c>
      <c r="C15" s="45">
        <v>0</v>
      </c>
      <c r="D15" s="45">
        <v>16740473</v>
      </c>
      <c r="E15" s="61">
        <v>12127034</v>
      </c>
      <c r="F15" s="61">
        <v>7501910.9500000011</v>
      </c>
      <c r="G15" s="42">
        <v>5607851.7399999993</v>
      </c>
      <c r="H15" s="26"/>
      <c r="I15" s="27"/>
      <c r="J15" s="27">
        <f t="shared" si="0"/>
        <v>0.46242566319184059</v>
      </c>
      <c r="K15" s="27">
        <f t="shared" si="1"/>
        <v>0</v>
      </c>
      <c r="L15" s="28">
        <f t="shared" si="2"/>
        <v>11132621.260000002</v>
      </c>
    </row>
    <row r="16" spans="1:13" ht="20.100000000000001" customHeight="1" x14ac:dyDescent="0.25">
      <c r="B16" s="29" t="s">
        <v>26</v>
      </c>
      <c r="C16" s="45">
        <v>0</v>
      </c>
      <c r="D16" s="45">
        <v>12817973</v>
      </c>
      <c r="E16" s="61">
        <v>11958469</v>
      </c>
      <c r="F16" s="61">
        <v>9071603.9499999993</v>
      </c>
      <c r="G16" s="42">
        <v>6452248.7699999996</v>
      </c>
      <c r="H16" s="26"/>
      <c r="I16" s="27"/>
      <c r="J16" s="27">
        <f t="shared" si="0"/>
        <v>0.53955475153215682</v>
      </c>
      <c r="K16" s="27">
        <f t="shared" si="1"/>
        <v>0</v>
      </c>
      <c r="L16" s="28">
        <f t="shared" si="2"/>
        <v>6365724.2300000004</v>
      </c>
    </row>
    <row r="17" spans="2:12" ht="20.100000000000001" customHeight="1" x14ac:dyDescent="0.25">
      <c r="B17" s="29" t="s">
        <v>27</v>
      </c>
      <c r="C17" s="45">
        <v>0</v>
      </c>
      <c r="D17" s="45">
        <v>3321256</v>
      </c>
      <c r="E17" s="61">
        <v>3301295</v>
      </c>
      <c r="F17" s="61">
        <v>2186182.7600000002</v>
      </c>
      <c r="G17" s="42">
        <v>1701906.26</v>
      </c>
      <c r="H17" s="26"/>
      <c r="I17" s="27"/>
      <c r="J17" s="27">
        <f t="shared" si="0"/>
        <v>0.51552686445773555</v>
      </c>
      <c r="K17" s="27">
        <f t="shared" si="1"/>
        <v>0</v>
      </c>
      <c r="L17" s="28">
        <f t="shared" si="2"/>
        <v>1619349.74</v>
      </c>
    </row>
    <row r="18" spans="2:12" ht="20.100000000000001" customHeight="1" x14ac:dyDescent="0.25">
      <c r="B18" s="29" t="s">
        <v>28</v>
      </c>
      <c r="C18" s="45">
        <v>0</v>
      </c>
      <c r="D18" s="45">
        <v>25498129</v>
      </c>
      <c r="E18" s="61">
        <v>23167099</v>
      </c>
      <c r="F18" s="61">
        <v>17346895.869999997</v>
      </c>
      <c r="G18" s="42">
        <v>15386153.779999997</v>
      </c>
      <c r="H18" s="26"/>
      <c r="I18" s="27"/>
      <c r="J18" s="27">
        <f t="shared" si="0"/>
        <v>0.66413812881794121</v>
      </c>
      <c r="K18" s="27">
        <f t="shared" si="1"/>
        <v>0</v>
      </c>
      <c r="L18" s="28">
        <f t="shared" si="2"/>
        <v>10111975.220000003</v>
      </c>
    </row>
    <row r="19" spans="2:12" ht="20.100000000000001" customHeight="1" x14ac:dyDescent="0.25">
      <c r="B19" s="29" t="s">
        <v>29</v>
      </c>
      <c r="C19" s="45">
        <v>0</v>
      </c>
      <c r="D19" s="45">
        <v>26605603</v>
      </c>
      <c r="E19" s="61">
        <v>26486173</v>
      </c>
      <c r="F19" s="61">
        <v>22522104.649999991</v>
      </c>
      <c r="G19" s="42">
        <v>17134176.229999997</v>
      </c>
      <c r="H19" s="26"/>
      <c r="I19" s="27"/>
      <c r="J19" s="27">
        <f t="shared" si="0"/>
        <v>0.64691022859361358</v>
      </c>
      <c r="K19" s="27">
        <f t="shared" si="1"/>
        <v>0</v>
      </c>
      <c r="L19" s="28">
        <f t="shared" si="2"/>
        <v>9471426.7700000033</v>
      </c>
    </row>
    <row r="20" spans="2:12" ht="20.100000000000001" customHeight="1" x14ac:dyDescent="0.25">
      <c r="B20" s="29" t="s">
        <v>30</v>
      </c>
      <c r="C20" s="45">
        <v>0</v>
      </c>
      <c r="D20" s="45">
        <v>33336654</v>
      </c>
      <c r="E20" s="61">
        <v>32694178</v>
      </c>
      <c r="F20" s="61">
        <v>24299895.600000013</v>
      </c>
      <c r="G20" s="42">
        <v>20108207.07</v>
      </c>
      <c r="H20" s="26"/>
      <c r="I20" s="27"/>
      <c r="J20" s="27">
        <f t="shared" si="0"/>
        <v>0.61503938315867734</v>
      </c>
      <c r="K20" s="27">
        <f t="shared" si="1"/>
        <v>0</v>
      </c>
      <c r="L20" s="28">
        <f t="shared" si="2"/>
        <v>13228446.93</v>
      </c>
    </row>
    <row r="21" spans="2:12" ht="20.100000000000001" customHeight="1" x14ac:dyDescent="0.25">
      <c r="B21" s="29" t="s">
        <v>31</v>
      </c>
      <c r="C21" s="45">
        <v>0</v>
      </c>
      <c r="D21" s="45">
        <v>6360163</v>
      </c>
      <c r="E21" s="61">
        <v>6140163</v>
      </c>
      <c r="F21" s="61">
        <v>3154359.6499999994</v>
      </c>
      <c r="G21" s="42">
        <v>2195183.16</v>
      </c>
      <c r="H21" s="26"/>
      <c r="I21" s="27"/>
      <c r="J21" s="27">
        <f t="shared" si="0"/>
        <v>0.35751219633745884</v>
      </c>
      <c r="K21" s="27">
        <f t="shared" si="1"/>
        <v>0</v>
      </c>
      <c r="L21" s="28">
        <f t="shared" si="2"/>
        <v>4164979.84</v>
      </c>
    </row>
    <row r="22" spans="2:12" ht="20.100000000000001" customHeight="1" x14ac:dyDescent="0.25">
      <c r="B22" s="29" t="s">
        <v>32</v>
      </c>
      <c r="C22" s="45">
        <v>0</v>
      </c>
      <c r="D22" s="45">
        <v>14460297</v>
      </c>
      <c r="E22" s="61">
        <v>14348898</v>
      </c>
      <c r="F22" s="61">
        <v>8106480.0899999989</v>
      </c>
      <c r="G22" s="42">
        <v>6015980.2200000007</v>
      </c>
      <c r="H22" s="26"/>
      <c r="I22" s="27"/>
      <c r="J22" s="27">
        <f t="shared" si="0"/>
        <v>0.41926426823857837</v>
      </c>
      <c r="K22" s="27">
        <f t="shared" si="1"/>
        <v>0</v>
      </c>
      <c r="L22" s="28">
        <f t="shared" si="2"/>
        <v>8444316.7799999993</v>
      </c>
    </row>
    <row r="23" spans="2:12" ht="20.100000000000001" customHeight="1" x14ac:dyDescent="0.25">
      <c r="B23" s="29" t="s">
        <v>33</v>
      </c>
      <c r="C23" s="45">
        <v>0</v>
      </c>
      <c r="D23" s="45">
        <v>43981564</v>
      </c>
      <c r="E23" s="61">
        <v>41277347</v>
      </c>
      <c r="F23" s="61">
        <v>30391080.809999995</v>
      </c>
      <c r="G23" s="42">
        <v>25639553.550000001</v>
      </c>
      <c r="H23" s="26"/>
      <c r="I23" s="27"/>
      <c r="J23" s="27">
        <f t="shared" si="0"/>
        <v>0.62115313636799385</v>
      </c>
      <c r="K23" s="27">
        <f t="shared" si="1"/>
        <v>0</v>
      </c>
      <c r="L23" s="28">
        <f t="shared" si="2"/>
        <v>18342010.449999999</v>
      </c>
    </row>
    <row r="24" spans="2:12" ht="20.100000000000001" customHeight="1" x14ac:dyDescent="0.25">
      <c r="B24" s="29" t="s">
        <v>34</v>
      </c>
      <c r="C24" s="45">
        <v>0</v>
      </c>
      <c r="D24" s="45">
        <v>42151254</v>
      </c>
      <c r="E24" s="61">
        <v>36800306</v>
      </c>
      <c r="F24" s="61">
        <v>24420746.890000001</v>
      </c>
      <c r="G24" s="42">
        <v>18402949.980000004</v>
      </c>
      <c r="H24" s="26"/>
      <c r="I24" s="27"/>
      <c r="J24" s="27">
        <f t="shared" si="0"/>
        <v>0.50007600425931253</v>
      </c>
      <c r="K24" s="27">
        <f t="shared" si="1"/>
        <v>0</v>
      </c>
      <c r="L24" s="28">
        <f t="shared" si="2"/>
        <v>23748304.019999996</v>
      </c>
    </row>
    <row r="25" spans="2:12" ht="20.100000000000001" customHeight="1" x14ac:dyDescent="0.25">
      <c r="B25" s="29" t="s">
        <v>35</v>
      </c>
      <c r="C25" s="45">
        <v>0</v>
      </c>
      <c r="D25" s="45">
        <v>46287822</v>
      </c>
      <c r="E25" s="61">
        <v>38264697</v>
      </c>
      <c r="F25" s="61">
        <v>28102120.82</v>
      </c>
      <c r="G25" s="42">
        <v>18357367.550000001</v>
      </c>
      <c r="H25" s="26"/>
      <c r="I25" s="27"/>
      <c r="J25" s="27">
        <f t="shared" si="0"/>
        <v>0.47974684210879809</v>
      </c>
      <c r="K25" s="27">
        <f t="shared" si="1"/>
        <v>0</v>
      </c>
      <c r="L25" s="28">
        <f t="shared" si="2"/>
        <v>27930454.449999999</v>
      </c>
    </row>
    <row r="26" spans="2:12" ht="20.100000000000001" customHeight="1" x14ac:dyDescent="0.25">
      <c r="B26" s="29" t="s">
        <v>36</v>
      </c>
      <c r="C26" s="45">
        <v>0</v>
      </c>
      <c r="D26" s="45">
        <v>39182345</v>
      </c>
      <c r="E26" s="61">
        <v>34308565</v>
      </c>
      <c r="F26" s="61">
        <v>25817017.460000001</v>
      </c>
      <c r="G26" s="42">
        <v>16767260.469999999</v>
      </c>
      <c r="H26" s="26"/>
      <c r="I26" s="27"/>
      <c r="J26" s="27">
        <f t="shared" si="0"/>
        <v>0.48871937575937668</v>
      </c>
      <c r="K26" s="27">
        <f t="shared" si="1"/>
        <v>0</v>
      </c>
      <c r="L26" s="28">
        <f t="shared" si="2"/>
        <v>22415084.530000001</v>
      </c>
    </row>
    <row r="27" spans="2:12" ht="20.100000000000001" customHeight="1" x14ac:dyDescent="0.25">
      <c r="B27" s="29" t="s">
        <v>37</v>
      </c>
      <c r="C27" s="45">
        <v>0</v>
      </c>
      <c r="D27" s="45">
        <v>9902096</v>
      </c>
      <c r="E27" s="61">
        <v>9801101</v>
      </c>
      <c r="F27" s="61">
        <v>6395403.0600000005</v>
      </c>
      <c r="G27" s="42">
        <v>5499469.7199999997</v>
      </c>
      <c r="H27" s="26"/>
      <c r="I27" s="27"/>
      <c r="J27" s="27">
        <f t="shared" si="0"/>
        <v>0.56110734089976211</v>
      </c>
      <c r="K27" s="27">
        <f t="shared" si="1"/>
        <v>0</v>
      </c>
      <c r="L27" s="28">
        <f t="shared" si="2"/>
        <v>4402626.28</v>
      </c>
    </row>
    <row r="28" spans="2:12" ht="20.100000000000001" customHeight="1" x14ac:dyDescent="0.25">
      <c r="B28" s="29" t="s">
        <v>38</v>
      </c>
      <c r="C28" s="45">
        <v>0</v>
      </c>
      <c r="D28" s="45">
        <v>7606525</v>
      </c>
      <c r="E28" s="61">
        <v>7606525</v>
      </c>
      <c r="F28" s="61">
        <v>5337878.3100000005</v>
      </c>
      <c r="G28" s="42">
        <v>4009259.09</v>
      </c>
      <c r="H28" s="26"/>
      <c r="I28" s="27"/>
      <c r="J28" s="27">
        <f t="shared" si="0"/>
        <v>0.52708156352605162</v>
      </c>
      <c r="K28" s="27">
        <f t="shared" si="1"/>
        <v>0</v>
      </c>
      <c r="L28" s="28">
        <f t="shared" si="2"/>
        <v>3597265.91</v>
      </c>
    </row>
    <row r="29" spans="2:12" ht="20.100000000000001" customHeight="1" x14ac:dyDescent="0.25">
      <c r="B29" s="29" t="s">
        <v>39</v>
      </c>
      <c r="C29" s="45">
        <v>0</v>
      </c>
      <c r="D29" s="45">
        <v>5827964</v>
      </c>
      <c r="E29" s="61">
        <v>5827964</v>
      </c>
      <c r="F29" s="61">
        <v>3650155.9800000004</v>
      </c>
      <c r="G29" s="42">
        <v>2376664.9700000002</v>
      </c>
      <c r="H29" s="26"/>
      <c r="I29" s="27"/>
      <c r="J29" s="27">
        <f t="shared" si="0"/>
        <v>0.40780364635059518</v>
      </c>
      <c r="K29" s="27">
        <f t="shared" si="1"/>
        <v>0</v>
      </c>
      <c r="L29" s="28">
        <f t="shared" si="2"/>
        <v>3451299.03</v>
      </c>
    </row>
    <row r="30" spans="2:12" ht="20.100000000000001" customHeight="1" x14ac:dyDescent="0.25">
      <c r="B30" s="29" t="s">
        <v>40</v>
      </c>
      <c r="C30" s="45">
        <v>0</v>
      </c>
      <c r="D30" s="45">
        <v>5544071</v>
      </c>
      <c r="E30" s="61">
        <v>5544071</v>
      </c>
      <c r="F30" s="61">
        <v>3459007.24</v>
      </c>
      <c r="G30" s="42">
        <v>2508807.9599999995</v>
      </c>
      <c r="H30" s="26"/>
      <c r="I30" s="27"/>
      <c r="J30" s="27">
        <f t="shared" si="0"/>
        <v>0.45252089304051113</v>
      </c>
      <c r="K30" s="27">
        <f t="shared" si="1"/>
        <v>0</v>
      </c>
      <c r="L30" s="28">
        <f t="shared" si="2"/>
        <v>3035263.0400000005</v>
      </c>
    </row>
    <row r="31" spans="2:12" ht="20.100000000000001" customHeight="1" x14ac:dyDescent="0.25">
      <c r="B31" s="29" t="s">
        <v>41</v>
      </c>
      <c r="C31" s="45">
        <v>0</v>
      </c>
      <c r="D31" s="45">
        <v>16465520</v>
      </c>
      <c r="E31" s="61">
        <v>16138578</v>
      </c>
      <c r="F31" s="61">
        <v>13337658.959999995</v>
      </c>
      <c r="G31" s="42">
        <v>10881694.799999999</v>
      </c>
      <c r="H31" s="26"/>
      <c r="I31" s="27"/>
      <c r="J31" s="27">
        <f t="shared" si="0"/>
        <v>0.67426602269419267</v>
      </c>
      <c r="K31" s="27">
        <f t="shared" si="1"/>
        <v>0</v>
      </c>
      <c r="L31" s="28">
        <f t="shared" si="2"/>
        <v>5583825.2000000011</v>
      </c>
    </row>
    <row r="32" spans="2:12" ht="20.100000000000001" customHeight="1" x14ac:dyDescent="0.25">
      <c r="B32" s="29" t="s">
        <v>42</v>
      </c>
      <c r="C32" s="45">
        <v>0</v>
      </c>
      <c r="D32" s="45">
        <v>8650814</v>
      </c>
      <c r="E32" s="61">
        <v>8071460</v>
      </c>
      <c r="F32" s="61">
        <v>5944806.3799999999</v>
      </c>
      <c r="G32" s="42">
        <v>4676529.6300000008</v>
      </c>
      <c r="H32" s="26"/>
      <c r="I32" s="27"/>
      <c r="J32" s="27">
        <f t="shared" si="0"/>
        <v>0.57939079546946903</v>
      </c>
      <c r="K32" s="27">
        <f t="shared" si="1"/>
        <v>0</v>
      </c>
      <c r="L32" s="28">
        <f t="shared" si="2"/>
        <v>3974284.3699999992</v>
      </c>
    </row>
    <row r="33" spans="2:12" ht="20.100000000000001" customHeight="1" x14ac:dyDescent="0.25">
      <c r="B33" s="29" t="s">
        <v>62</v>
      </c>
      <c r="C33" s="45">
        <v>0</v>
      </c>
      <c r="D33" s="45">
        <v>3702776</v>
      </c>
      <c r="E33" s="61">
        <v>3702776</v>
      </c>
      <c r="F33" s="61">
        <v>2136682.3600000003</v>
      </c>
      <c r="G33" s="42">
        <v>1775516.1099999999</v>
      </c>
      <c r="H33" s="26"/>
      <c r="I33" s="27"/>
      <c r="J33" s="27">
        <f t="shared" si="0"/>
        <v>0.47950945722884664</v>
      </c>
      <c r="K33" s="27">
        <f t="shared" si="1"/>
        <v>0</v>
      </c>
      <c r="L33" s="28">
        <f t="shared" si="2"/>
        <v>1927259.8900000001</v>
      </c>
    </row>
    <row r="34" spans="2:12" ht="20.100000000000001" customHeight="1" x14ac:dyDescent="0.25">
      <c r="B34" s="29" t="s">
        <v>43</v>
      </c>
      <c r="C34" s="45">
        <v>0</v>
      </c>
      <c r="D34" s="45">
        <v>11614603</v>
      </c>
      <c r="E34" s="61">
        <v>11614603</v>
      </c>
      <c r="F34" s="61">
        <v>8400127.7400000021</v>
      </c>
      <c r="G34" s="42">
        <v>7320927.7500000009</v>
      </c>
      <c r="H34" s="26"/>
      <c r="I34" s="27"/>
      <c r="J34" s="27">
        <f t="shared" si="0"/>
        <v>0.63032096318746333</v>
      </c>
      <c r="K34" s="27">
        <f t="shared" si="1"/>
        <v>0</v>
      </c>
      <c r="L34" s="28">
        <f t="shared" si="2"/>
        <v>4293675.2499999991</v>
      </c>
    </row>
    <row r="35" spans="2:12" ht="20.100000000000001" customHeight="1" x14ac:dyDescent="0.25">
      <c r="B35" s="29" t="s">
        <v>44</v>
      </c>
      <c r="C35" s="45">
        <v>0</v>
      </c>
      <c r="D35" s="45">
        <v>7000200</v>
      </c>
      <c r="E35" s="61">
        <v>6980650</v>
      </c>
      <c r="F35" s="61">
        <v>3287209.2499999995</v>
      </c>
      <c r="G35" s="42">
        <v>2294995.6500000004</v>
      </c>
      <c r="H35" s="26"/>
      <c r="I35" s="27"/>
      <c r="J35" s="27">
        <f t="shared" si="0"/>
        <v>0.32876532271350095</v>
      </c>
      <c r="K35" s="27">
        <f t="shared" si="1"/>
        <v>0</v>
      </c>
      <c r="L35" s="28">
        <f t="shared" si="2"/>
        <v>4705204.3499999996</v>
      </c>
    </row>
    <row r="36" spans="2:12" ht="20.100000000000001" customHeight="1" x14ac:dyDescent="0.25">
      <c r="B36" s="29" t="s">
        <v>45</v>
      </c>
      <c r="C36" s="45"/>
      <c r="D36" s="45">
        <v>1354800</v>
      </c>
      <c r="E36" s="61">
        <v>650000</v>
      </c>
      <c r="F36" s="61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/>
    </row>
    <row r="37" spans="2:12" ht="20.100000000000001" customHeight="1" x14ac:dyDescent="0.25">
      <c r="B37" s="29" t="s">
        <v>47</v>
      </c>
      <c r="C37" s="45">
        <v>0</v>
      </c>
      <c r="D37" s="45">
        <v>56140875</v>
      </c>
      <c r="E37" s="61">
        <v>51398663</v>
      </c>
      <c r="F37" s="61">
        <v>40902701.060000002</v>
      </c>
      <c r="G37" s="42">
        <v>28243755.439999998</v>
      </c>
      <c r="H37" s="26"/>
      <c r="I37" s="27"/>
      <c r="J37" s="27">
        <f t="shared" si="0"/>
        <v>0.54950369895808371</v>
      </c>
      <c r="K37" s="27">
        <f t="shared" si="1"/>
        <v>0</v>
      </c>
      <c r="L37" s="28">
        <f t="shared" si="2"/>
        <v>27897119.560000002</v>
      </c>
    </row>
    <row r="38" spans="2:12" ht="20.100000000000001" customHeight="1" x14ac:dyDescent="0.25">
      <c r="B38" s="29" t="s">
        <v>48</v>
      </c>
      <c r="C38" s="45">
        <v>0</v>
      </c>
      <c r="D38" s="45">
        <v>4791285</v>
      </c>
      <c r="E38" s="61">
        <v>4791285</v>
      </c>
      <c r="F38" s="61">
        <v>3080095.1799999997</v>
      </c>
      <c r="G38" s="42">
        <v>2598586.1400000006</v>
      </c>
      <c r="H38" s="26"/>
      <c r="I38" s="27"/>
      <c r="J38" s="27">
        <f t="shared" ref="J38:J40" si="3">IF(ISERROR(+G38/E38)=TRUE,0,++G38/E38)</f>
        <v>0.5423568291178672</v>
      </c>
      <c r="K38" s="27">
        <f t="shared" ref="K38:K40" si="4">IF(ISERROR(+H38/E38)=TRUE,0,++H38/E38)</f>
        <v>0</v>
      </c>
      <c r="L38" s="28">
        <f t="shared" ref="L38:L40" si="5">+D38-G38</f>
        <v>2192698.8599999994</v>
      </c>
    </row>
    <row r="39" spans="2:12" ht="20.100000000000001" customHeight="1" x14ac:dyDescent="0.25">
      <c r="B39" s="29" t="s">
        <v>49</v>
      </c>
      <c r="C39" s="45">
        <v>0</v>
      </c>
      <c r="D39" s="45">
        <v>23376192</v>
      </c>
      <c r="E39" s="61">
        <v>22816570</v>
      </c>
      <c r="F39" s="61">
        <v>15774019.219999995</v>
      </c>
      <c r="G39" s="42">
        <v>12440908.409999996</v>
      </c>
      <c r="H39" s="26"/>
      <c r="I39" s="27"/>
      <c r="J39" s="27">
        <f t="shared" si="3"/>
        <v>0.54525760927255917</v>
      </c>
      <c r="K39" s="27">
        <f t="shared" si="4"/>
        <v>0</v>
      </c>
      <c r="L39" s="28">
        <f t="shared" si="5"/>
        <v>10935283.590000004</v>
      </c>
    </row>
    <row r="40" spans="2:12" ht="20.100000000000001" customHeight="1" x14ac:dyDescent="0.25">
      <c r="B40" s="29" t="s">
        <v>50</v>
      </c>
      <c r="C40" s="45">
        <v>0</v>
      </c>
      <c r="D40" s="45">
        <v>28465422</v>
      </c>
      <c r="E40" s="61">
        <v>26265422</v>
      </c>
      <c r="F40" s="61">
        <v>21979200.390000004</v>
      </c>
      <c r="G40" s="42">
        <v>14365351.399999999</v>
      </c>
      <c r="H40" s="26"/>
      <c r="I40" s="27"/>
      <c r="J40" s="27">
        <f t="shared" si="3"/>
        <v>0.5469301578326059</v>
      </c>
      <c r="K40" s="27">
        <f t="shared" si="4"/>
        <v>0</v>
      </c>
      <c r="L40" s="28">
        <f t="shared" si="5"/>
        <v>14100070.600000001</v>
      </c>
    </row>
    <row r="41" spans="2:12" ht="20.100000000000001" customHeight="1" x14ac:dyDescent="0.25">
      <c r="B41" s="29" t="s">
        <v>51</v>
      </c>
      <c r="C41" s="45">
        <v>0</v>
      </c>
      <c r="D41" s="45">
        <v>32244047</v>
      </c>
      <c r="E41" s="61">
        <v>32204047</v>
      </c>
      <c r="F41" s="61">
        <v>26537033.310000002</v>
      </c>
      <c r="G41" s="42">
        <v>16414515.920000002</v>
      </c>
      <c r="H41" s="26"/>
      <c r="I41" s="27"/>
      <c r="J41" s="27">
        <f t="shared" si="0"/>
        <v>0.50970351397139624</v>
      </c>
      <c r="K41" s="27">
        <f t="shared" si="1"/>
        <v>0</v>
      </c>
      <c r="L41" s="28">
        <f t="shared" si="2"/>
        <v>15829531.079999998</v>
      </c>
    </row>
    <row r="42" spans="2:12" ht="20.100000000000001" customHeight="1" x14ac:dyDescent="0.25">
      <c r="B42" s="29" t="s">
        <v>52</v>
      </c>
      <c r="C42" s="45">
        <v>0</v>
      </c>
      <c r="D42" s="45">
        <v>23524474</v>
      </c>
      <c r="E42" s="61">
        <v>20080399</v>
      </c>
      <c r="F42" s="61">
        <v>14604199.99</v>
      </c>
      <c r="G42" s="42">
        <v>11402975.390000001</v>
      </c>
      <c r="H42" s="26"/>
      <c r="I42" s="27"/>
      <c r="J42" s="27">
        <f t="shared" si="0"/>
        <v>0.56786597666709715</v>
      </c>
      <c r="K42" s="27">
        <f t="shared" si="1"/>
        <v>0</v>
      </c>
      <c r="L42" s="28">
        <f t="shared" si="2"/>
        <v>12121498.609999999</v>
      </c>
    </row>
    <row r="43" spans="2:12" ht="20.100000000000001" customHeight="1" x14ac:dyDescent="0.25">
      <c r="B43" s="29" t="s">
        <v>53</v>
      </c>
      <c r="C43" s="45">
        <v>0</v>
      </c>
      <c r="D43" s="45">
        <v>13953323</v>
      </c>
      <c r="E43" s="61">
        <v>9282290</v>
      </c>
      <c r="F43" s="61">
        <v>6034416.3999999994</v>
      </c>
      <c r="G43" s="42">
        <v>4853222.8899999987</v>
      </c>
      <c r="H43" s="26"/>
      <c r="I43" s="27"/>
      <c r="J43" s="27">
        <f t="shared" si="0"/>
        <v>0.52284758287017519</v>
      </c>
      <c r="K43" s="27">
        <f t="shared" si="1"/>
        <v>0</v>
      </c>
      <c r="L43" s="28">
        <f t="shared" si="2"/>
        <v>9100100.1100000013</v>
      </c>
    </row>
    <row r="44" spans="2:12" ht="20.100000000000001" customHeight="1" x14ac:dyDescent="0.25">
      <c r="B44" s="29" t="s">
        <v>57</v>
      </c>
      <c r="C44" s="45">
        <v>0</v>
      </c>
      <c r="D44" s="45">
        <v>368750</v>
      </c>
      <c r="E44" s="61">
        <v>368750</v>
      </c>
      <c r="F44" s="61">
        <v>367500</v>
      </c>
      <c r="G44" s="42">
        <v>306900</v>
      </c>
      <c r="H44" s="26"/>
      <c r="I44" s="27"/>
      <c r="J44" s="27">
        <f t="shared" si="0"/>
        <v>0.83227118644067799</v>
      </c>
      <c r="K44" s="27">
        <f t="shared" si="1"/>
        <v>0</v>
      </c>
      <c r="L44" s="28">
        <f t="shared" si="2"/>
        <v>61850</v>
      </c>
    </row>
    <row r="45" spans="2:12" ht="23.25" customHeight="1" x14ac:dyDescent="0.25">
      <c r="B45" s="52" t="s">
        <v>4</v>
      </c>
      <c r="C45" s="65">
        <f t="shared" ref="C45:H45" si="6">SUM(C13:C44)</f>
        <v>0</v>
      </c>
      <c r="D45" s="65">
        <f t="shared" si="6"/>
        <v>585063777</v>
      </c>
      <c r="E45" s="65">
        <f t="shared" si="6"/>
        <v>533040504</v>
      </c>
      <c r="F45" s="65">
        <f t="shared" si="6"/>
        <v>389127841.36999995</v>
      </c>
      <c r="G45" s="65">
        <f t="shared" si="6"/>
        <v>289740353.61000001</v>
      </c>
      <c r="H45" s="53">
        <f t="shared" si="6"/>
        <v>0</v>
      </c>
      <c r="I45" s="54">
        <f>IF(ISERROR(+#REF!/E45)=TRUE,0,++#REF!/E45)</f>
        <v>0</v>
      </c>
      <c r="J45" s="54">
        <f>IF(ISERROR(+G45/E45)=TRUE,0,++G45/E45)</f>
        <v>0.54356160823756094</v>
      </c>
      <c r="K45" s="54">
        <f>IF(ISERROR(+H45/E45)=TRUE,0,++H45/E45)</f>
        <v>0</v>
      </c>
      <c r="L45" s="55">
        <f>SUM(L13:L44)</f>
        <v>293968623.38999999</v>
      </c>
    </row>
    <row r="46" spans="2:12" x14ac:dyDescent="0.2">
      <c r="B46" s="11" t="s">
        <v>60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54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SETIEMBRE
(4)</v>
      </c>
      <c r="K51" s="23"/>
    </row>
    <row r="52" spans="2:11" s="22" customFormat="1" x14ac:dyDescent="0.25">
      <c r="B52" s="22" t="s">
        <v>55</v>
      </c>
      <c r="C52" s="66">
        <f>+C45/$C$50</f>
        <v>0</v>
      </c>
      <c r="D52" s="40">
        <f>+D45/$C$50</f>
        <v>585.06377699999996</v>
      </c>
      <c r="E52" s="40">
        <f>+E45/$C$50</f>
        <v>533.04050400000006</v>
      </c>
      <c r="F52" s="40">
        <f>+F45/$C$50</f>
        <v>389.12784136999994</v>
      </c>
      <c r="G52" s="40">
        <f>+G45/$C$50</f>
        <v>289.74035361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tabSelected="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59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61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50</v>
      </c>
      <c r="C13" s="18">
        <v>0</v>
      </c>
      <c r="D13" s="18">
        <v>808070</v>
      </c>
      <c r="E13" s="76">
        <v>808070</v>
      </c>
      <c r="F13" s="73">
        <v>357750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808070</v>
      </c>
    </row>
    <row r="14" spans="1:13" ht="20.100000000000001" customHeight="1" x14ac:dyDescent="0.25">
      <c r="B14" s="16" t="s">
        <v>51</v>
      </c>
      <c r="C14" s="19"/>
      <c r="D14" s="19">
        <v>132615</v>
      </c>
      <c r="E14" s="59">
        <v>132615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132615</v>
      </c>
    </row>
    <row r="15" spans="1:13" ht="20.100000000000001" customHeight="1" x14ac:dyDescent="0.25">
      <c r="B15" s="16" t="s">
        <v>52</v>
      </c>
      <c r="C15" s="19">
        <v>0</v>
      </c>
      <c r="D15" s="19">
        <v>799129</v>
      </c>
      <c r="E15" s="59">
        <v>690049</v>
      </c>
      <c r="F15" s="59">
        <v>425152.6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799129</v>
      </c>
    </row>
    <row r="16" spans="1:13" ht="20.100000000000001" customHeight="1" x14ac:dyDescent="0.25">
      <c r="B16" s="68" t="s">
        <v>53</v>
      </c>
      <c r="C16" s="69"/>
      <c r="D16" s="69">
        <v>538239</v>
      </c>
      <c r="E16" s="74">
        <v>538239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538239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2278053</v>
      </c>
      <c r="E17" s="65">
        <f t="shared" si="0"/>
        <v>2168973</v>
      </c>
      <c r="F17" s="65">
        <f t="shared" si="0"/>
        <v>782902.6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2278053</v>
      </c>
    </row>
    <row r="18" spans="2:12" x14ac:dyDescent="0.2">
      <c r="B18" s="11" t="s">
        <v>60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54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SETIEMBRE
(4)</v>
      </c>
      <c r="K23" s="23"/>
    </row>
    <row r="24" spans="2:12" s="22" customFormat="1" x14ac:dyDescent="0.25">
      <c r="B24" s="22" t="s">
        <v>55</v>
      </c>
      <c r="C24" s="66">
        <f>+C17/$C$22</f>
        <v>0</v>
      </c>
      <c r="D24" s="40">
        <f>+D17/$C$22</f>
        <v>2.2780529999999999</v>
      </c>
      <c r="E24" s="40">
        <f>+E17/$C$22</f>
        <v>2.1689729999999998</v>
      </c>
      <c r="F24" s="40">
        <f>+F17/$C$22</f>
        <v>0.7829026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2020-10-27T20:06:09Z</dcterms:modified>
</cp:coreProperties>
</file>