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8.- Informacion Portal MINSA - Transparencia\PCA - 2021\1. Enero - 2021\"/>
    </mc:Choice>
  </mc:AlternateContent>
  <xr:revisionPtr revIDLastSave="0" documentId="13_ncr:1_{0204E2A4-3671-4DB4-87EC-C36269AABA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ROOC!$B$2:$L$47</definedName>
  </definedNames>
  <calcPr calcId="191029"/>
</workbook>
</file>

<file path=xl/calcChain.xml><?xml version="1.0" encoding="utf-8"?>
<calcChain xmlns="http://schemas.openxmlformats.org/spreadsheetml/2006/main">
  <c r="J44" i="1" l="1"/>
  <c r="K44" i="1"/>
  <c r="L39" i="6"/>
  <c r="K39" i="6"/>
  <c r="J39" i="6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14" i="5"/>
  <c r="K14" i="5"/>
  <c r="J14" i="5"/>
  <c r="E46" i="1"/>
  <c r="C45" i="6" l="1"/>
  <c r="D45" i="6"/>
  <c r="J37" i="6" l="1"/>
  <c r="G23" i="7" l="1"/>
  <c r="G51" i="6"/>
  <c r="G51" i="5"/>
  <c r="G51" i="4"/>
  <c r="G52" i="1"/>
  <c r="K36" i="6" l="1"/>
  <c r="J36" i="6" l="1"/>
  <c r="L36" i="6"/>
  <c r="L40" i="6" l="1"/>
  <c r="K40" i="6"/>
  <c r="J40" i="6"/>
  <c r="L38" i="6"/>
  <c r="K38" i="6"/>
  <c r="J38" i="6"/>
  <c r="L37" i="6"/>
  <c r="K37" i="6"/>
  <c r="C52" i="6"/>
  <c r="D52" i="6"/>
  <c r="G45" i="5" l="1"/>
  <c r="G52" i="5" s="1"/>
  <c r="F45" i="5"/>
  <c r="F52" i="5" s="1"/>
  <c r="E45" i="5"/>
  <c r="E52" i="5" s="1"/>
  <c r="D45" i="5"/>
  <c r="D52" i="5" s="1"/>
  <c r="C45" i="5"/>
  <c r="C52" i="5" s="1"/>
  <c r="G45" i="6" l="1"/>
  <c r="G52" i="6" s="1"/>
  <c r="F45" i="6"/>
  <c r="F52" i="6" s="1"/>
  <c r="E45" i="6"/>
  <c r="E52" i="6" s="1"/>
  <c r="L44" i="5" l="1"/>
  <c r="K44" i="5"/>
  <c r="J44" i="5"/>
  <c r="L43" i="5"/>
  <c r="K43" i="5"/>
  <c r="J43" i="5"/>
  <c r="L42" i="5"/>
  <c r="K42" i="5"/>
  <c r="J42" i="5"/>
  <c r="L41" i="5"/>
  <c r="K41" i="5"/>
  <c r="J41" i="5"/>
  <c r="L44" i="6" l="1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L16" i="7" l="1"/>
  <c r="L15" i="7"/>
  <c r="L14" i="7"/>
  <c r="L13" i="4"/>
  <c r="L13" i="6"/>
  <c r="L13" i="5"/>
  <c r="L13" i="7"/>
  <c r="L13" i="1"/>
  <c r="E45" i="4"/>
  <c r="E52" i="4" s="1"/>
  <c r="E53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5" i="5"/>
  <c r="K13" i="5"/>
  <c r="J13" i="5"/>
  <c r="I13" i="5"/>
  <c r="H45" i="4"/>
  <c r="I14" i="4"/>
  <c r="K13" i="4"/>
  <c r="J13" i="4"/>
  <c r="I13" i="4"/>
  <c r="K13" i="1"/>
  <c r="J13" i="1"/>
  <c r="L45" i="5" l="1"/>
  <c r="L45" i="6"/>
  <c r="L45" i="4"/>
  <c r="L46" i="1"/>
  <c r="I17" i="7"/>
  <c r="K17" i="7"/>
  <c r="J17" i="7"/>
  <c r="J45" i="6"/>
  <c r="I45" i="6"/>
  <c r="K45" i="6"/>
  <c r="I45" i="5"/>
  <c r="K45" i="5"/>
  <c r="J45" i="5"/>
  <c r="I45" i="4"/>
  <c r="K45" i="4"/>
  <c r="J45" i="4"/>
  <c r="K46" i="1"/>
  <c r="I46" i="1" l="1"/>
  <c r="J46" i="1"/>
</calcChain>
</file>

<file path=xl/sharedStrings.xml><?xml version="1.0" encoding="utf-8"?>
<sst xmlns="http://schemas.openxmlformats.org/spreadsheetml/2006/main" count="259" uniqueCount="96">
  <si>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</si>
  <si>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</si>
  <si>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</si>
  <si>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</si>
  <si>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</si>
  <si>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</si>
  <si>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</si>
  <si>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</si>
  <si>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</si>
  <si>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</si>
  <si>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</si>
  <si>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</si>
  <si>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</si>
  <si>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</si>
  <si>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</si>
  <si>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</si>
  <si>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</si>
  <si>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</si>
  <si>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</si>
  <si>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</si>
  <si>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</si>
  <si>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</si>
  <si>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</si>
  <si>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</si>
  <si>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</si>
  <si>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</si>
  <si>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</si>
  <si>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</si>
  <si>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</si>
  <si>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</si>
  <si>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</si>
  <si>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</si>
  <si>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</si>
  <si>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</si>
  <si>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</si>
  <si>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</si>
  <si>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</si>
  <si>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</si>
  <si>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</si>
  <si>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</si>
  <si>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</si>
  <si>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</si>
  <si>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</si>
  <si>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</si>
  <si>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</si>
  <si>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</si>
  <si>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</si>
  <si>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</si>
  <si>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</si>
  <si>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</si>
  <si>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</si>
  <si>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</si>
  <si>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</si>
  <si>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</si>
  <si>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</si>
  <si>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</si>
  <si>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</si>
  <si>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</si>
  <si>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DEVENGADO
AL MES DE ENERO
(4)</t>
  </si>
  <si>
    <t>Fuente: SIAF, Consulta Amigable y Base de Datos al 31 de Enero del 2020</t>
  </si>
  <si>
    <t>EJECUCION PRESUPUESTAL MENSUALIZADA DE GASTOS 
AL MES DE ENERO - 2020</t>
  </si>
  <si>
    <t>EJECUCION PRESUPUESTAL MENSUALIZADA DE GASTOS 
AL MES DE ENERO 2021</t>
  </si>
  <si>
    <t>Fuente: SIAF, Consulta Amigable y Base de Datos al 31 de Enero del 2021</t>
  </si>
  <si>
    <t>148. HOSPITAL EMERGENCIA ATE VITARTE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</si>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</sst>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6490.5354420000003</c:v>
                </c:pt>
                <c:pt idx="2" formatCode="#,##0">
                  <c:v>5352.8099490000004</c:v>
                </c:pt>
                <c:pt idx="3">
                  <c:v>493.20564011999994</c:v>
                </c:pt>
                <c:pt idx="4">
                  <c:v>442.30339929000007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227.35072400000001</c:v>
                </c:pt>
                <c:pt idx="2">
                  <c:v>102.68476800000001</c:v>
                </c:pt>
                <c:pt idx="3">
                  <c:v>9.6534848899999979</c:v>
                </c:pt>
                <c:pt idx="4">
                  <c:v>1.3343391199999999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ENERO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2132.5489130000001</c:v>
                </c:pt>
                <c:pt idx="2">
                  <c:v>1524.31953</c:v>
                </c:pt>
                <c:pt idx="3">
                  <c:v>134.61996325999999</c:v>
                </c:pt>
                <c:pt idx="4">
                  <c:v>85.153903749999998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359.33005500000002</c:v>
                </c:pt>
                <c:pt idx="2">
                  <c:v>333.56232499999999</c:v>
                </c:pt>
                <c:pt idx="3">
                  <c:v>1.92090129</c:v>
                </c:pt>
                <c:pt idx="4">
                  <c:v>4.7500000000000001E-2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47</xdr:row>
      <xdr:rowOff>23531</xdr:rowOff>
    </xdr:from>
    <xdr:to>
      <xdr:col>12</xdr:col>
      <xdr:colOff>38419</xdr:colOff>
      <xdr:row>72</xdr:row>
      <xdr:rowOff>145677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64</v>
      </c>
      <c r="C13" s="8">
        <v>2195055582</v>
      </c>
      <c r="D13" s="8">
        <v>2015833909</v>
      </c>
      <c r="E13" s="56">
        <v>1337890755</v>
      </c>
      <c r="F13" s="56">
        <v>135827657.36000001</v>
      </c>
      <c r="G13" s="8">
        <v>108388276.59000002</v>
      </c>
      <c r="H13" s="8"/>
      <c r="I13" s="12">
        <f>IF(ISERROR(+#REF!/E13)=TRUE,0,++#REF!/E13)</f>
        <v>0</v>
      </c>
      <c r="J13" s="12">
        <f>IF(ISERROR(+G13/E13)=TRUE,0,++G13/E13)</f>
        <v>8.1014295214260609E-2</v>
      </c>
      <c r="K13" s="12">
        <f>IF(ISERROR(+H13/E13)=TRUE,0,++H13/E13)</f>
        <v>0</v>
      </c>
      <c r="L13" s="14">
        <f>+D13-G13</f>
        <v>1907445632.4100001</v>
      </c>
    </row>
    <row r="14" spans="1:13" ht="20.100000000000001" customHeight="1" x14ac:dyDescent="0.25">
      <c r="B14" s="25" t="s">
        <v>65</v>
      </c>
      <c r="C14" s="26">
        <v>36897267</v>
      </c>
      <c r="D14" s="26">
        <v>37263295</v>
      </c>
      <c r="E14" s="57">
        <v>34787107</v>
      </c>
      <c r="F14" s="57">
        <v>3606651.3699999996</v>
      </c>
      <c r="G14" s="26">
        <v>2742755.4999999991</v>
      </c>
      <c r="H14" s="26"/>
      <c r="I14" s="27"/>
      <c r="J14" s="27">
        <f t="shared" ref="J14:J45" si="0">IF(ISERROR(+G14/E14)=TRUE,0,++G14/E14)</f>
        <v>7.8844024023038167E-2</v>
      </c>
      <c r="K14" s="27">
        <f t="shared" ref="K14:K45" si="1">IF(ISERROR(+H14/E14)=TRUE,0,++H14/E14)</f>
        <v>0</v>
      </c>
      <c r="L14" s="28">
        <f t="shared" ref="L14:L45" si="2">+D14-G14</f>
        <v>34520539.5</v>
      </c>
    </row>
    <row r="15" spans="1:13" ht="20.100000000000001" customHeight="1" x14ac:dyDescent="0.25">
      <c r="B15" s="25" t="s">
        <v>66</v>
      </c>
      <c r="C15" s="26">
        <v>47566106</v>
      </c>
      <c r="D15" s="26">
        <v>48634204</v>
      </c>
      <c r="E15" s="57">
        <v>44473102</v>
      </c>
      <c r="F15" s="57">
        <v>4108103.1999999997</v>
      </c>
      <c r="G15" s="26">
        <v>3535265.27</v>
      </c>
      <c r="H15" s="26"/>
      <c r="I15" s="27"/>
      <c r="J15" s="27">
        <f t="shared" si="0"/>
        <v>7.9492212393909467E-2</v>
      </c>
      <c r="K15" s="27">
        <f t="shared" si="1"/>
        <v>0</v>
      </c>
      <c r="L15" s="28">
        <f t="shared" si="2"/>
        <v>45098938.729999997</v>
      </c>
    </row>
    <row r="16" spans="1:13" ht="20.100000000000001" customHeight="1" x14ac:dyDescent="0.25">
      <c r="B16" s="25" t="s">
        <v>67</v>
      </c>
      <c r="C16" s="26">
        <v>29819316</v>
      </c>
      <c r="D16" s="26">
        <v>29830836</v>
      </c>
      <c r="E16" s="57">
        <v>28295736</v>
      </c>
      <c r="F16" s="57">
        <v>6199306.4599999972</v>
      </c>
      <c r="G16" s="26">
        <v>1931272.2200000007</v>
      </c>
      <c r="H16" s="26"/>
      <c r="I16" s="27"/>
      <c r="J16" s="27">
        <f t="shared" si="0"/>
        <v>6.8253118420386755E-2</v>
      </c>
      <c r="K16" s="27">
        <f t="shared" si="1"/>
        <v>0</v>
      </c>
      <c r="L16" s="28">
        <f t="shared" si="2"/>
        <v>27899563.780000001</v>
      </c>
    </row>
    <row r="17" spans="2:12" ht="20.100000000000001" customHeight="1" x14ac:dyDescent="0.25">
      <c r="B17" s="25" t="s">
        <v>68</v>
      </c>
      <c r="C17" s="26">
        <v>35469502</v>
      </c>
      <c r="D17" s="26">
        <v>36386245</v>
      </c>
      <c r="E17" s="57">
        <v>36000973</v>
      </c>
      <c r="F17" s="57">
        <v>2655181.4600000004</v>
      </c>
      <c r="G17" s="26">
        <v>2655181.4600000004</v>
      </c>
      <c r="H17" s="26"/>
      <c r="I17" s="27"/>
      <c r="J17" s="27">
        <f t="shared" si="0"/>
        <v>7.3753047174586098E-2</v>
      </c>
      <c r="K17" s="27">
        <f t="shared" si="1"/>
        <v>0</v>
      </c>
      <c r="L17" s="28">
        <f t="shared" si="2"/>
        <v>33731063.539999999</v>
      </c>
    </row>
    <row r="18" spans="2:12" ht="20.100000000000001" customHeight="1" x14ac:dyDescent="0.25">
      <c r="B18" s="25" t="s">
        <v>69</v>
      </c>
      <c r="C18" s="26">
        <v>174427518</v>
      </c>
      <c r="D18" s="26">
        <v>176906133</v>
      </c>
      <c r="E18" s="57">
        <v>166891910</v>
      </c>
      <c r="F18" s="57">
        <v>13192739.280000007</v>
      </c>
      <c r="G18" s="26">
        <v>13026599.180000007</v>
      </c>
      <c r="H18" s="26"/>
      <c r="I18" s="27"/>
      <c r="J18" s="27">
        <f t="shared" si="0"/>
        <v>7.8054108075100867E-2</v>
      </c>
      <c r="K18" s="27">
        <f t="shared" si="1"/>
        <v>0</v>
      </c>
      <c r="L18" s="28">
        <f t="shared" si="2"/>
        <v>163879533.81999999</v>
      </c>
    </row>
    <row r="19" spans="2:12" ht="20.100000000000001" customHeight="1" x14ac:dyDescent="0.25">
      <c r="B19" s="25" t="s">
        <v>70</v>
      </c>
      <c r="C19" s="26">
        <v>116530703</v>
      </c>
      <c r="D19" s="26">
        <v>120762194</v>
      </c>
      <c r="E19" s="57">
        <v>113453330</v>
      </c>
      <c r="F19" s="57">
        <v>10448729.489999989</v>
      </c>
      <c r="G19" s="26">
        <v>10365220.489999989</v>
      </c>
      <c r="H19" s="26"/>
      <c r="I19" s="27"/>
      <c r="J19" s="27">
        <f t="shared" si="0"/>
        <v>9.1361095262695147E-2</v>
      </c>
      <c r="K19" s="27">
        <f t="shared" si="1"/>
        <v>0</v>
      </c>
      <c r="L19" s="28">
        <f t="shared" si="2"/>
        <v>110396973.51000001</v>
      </c>
    </row>
    <row r="20" spans="2:12" ht="20.100000000000001" customHeight="1" x14ac:dyDescent="0.25">
      <c r="B20" s="25" t="s">
        <v>71</v>
      </c>
      <c r="C20" s="26">
        <v>143731722</v>
      </c>
      <c r="D20" s="26">
        <v>153861336</v>
      </c>
      <c r="E20" s="57">
        <v>141875936</v>
      </c>
      <c r="F20" s="57">
        <v>21086866.389999975</v>
      </c>
      <c r="G20" s="26">
        <v>13421894.850000015</v>
      </c>
      <c r="H20" s="26"/>
      <c r="I20" s="27"/>
      <c r="J20" s="27">
        <f t="shared" si="0"/>
        <v>9.4603040010957276E-2</v>
      </c>
      <c r="K20" s="27">
        <f t="shared" si="1"/>
        <v>0</v>
      </c>
      <c r="L20" s="28">
        <f t="shared" si="2"/>
        <v>140439441.14999998</v>
      </c>
    </row>
    <row r="21" spans="2:12" ht="20.100000000000001" customHeight="1" x14ac:dyDescent="0.25">
      <c r="B21" s="25" t="s">
        <v>72</v>
      </c>
      <c r="C21" s="26">
        <v>37120097</v>
      </c>
      <c r="D21" s="26">
        <v>38215364</v>
      </c>
      <c r="E21" s="57">
        <v>35638811</v>
      </c>
      <c r="F21" s="57">
        <v>2898964.2400000012</v>
      </c>
      <c r="G21" s="26">
        <v>2899642.5100000012</v>
      </c>
      <c r="H21" s="26"/>
      <c r="I21" s="27"/>
      <c r="J21" s="27">
        <f t="shared" si="0"/>
        <v>8.1361931799576626E-2</v>
      </c>
      <c r="K21" s="27">
        <f t="shared" si="1"/>
        <v>0</v>
      </c>
      <c r="L21" s="28">
        <f t="shared" si="2"/>
        <v>35315721.490000002</v>
      </c>
    </row>
    <row r="22" spans="2:12" ht="20.100000000000001" customHeight="1" x14ac:dyDescent="0.25">
      <c r="B22" s="25" t="s">
        <v>73</v>
      </c>
      <c r="C22" s="26">
        <v>80559079</v>
      </c>
      <c r="D22" s="26">
        <v>82713146</v>
      </c>
      <c r="E22" s="57">
        <v>77174343</v>
      </c>
      <c r="F22" s="57">
        <v>6331753.030000004</v>
      </c>
      <c r="G22" s="26">
        <v>6337753.030000004</v>
      </c>
      <c r="H22" s="26"/>
      <c r="I22" s="27"/>
      <c r="J22" s="27">
        <f t="shared" si="0"/>
        <v>8.2122539481806853E-2</v>
      </c>
      <c r="K22" s="27">
        <f t="shared" si="1"/>
        <v>0</v>
      </c>
      <c r="L22" s="28">
        <f t="shared" si="2"/>
        <v>76375392.969999999</v>
      </c>
    </row>
    <row r="23" spans="2:12" ht="20.100000000000001" customHeight="1" x14ac:dyDescent="0.25">
      <c r="B23" s="25" t="s">
        <v>74</v>
      </c>
      <c r="C23" s="26">
        <v>148131955</v>
      </c>
      <c r="D23" s="26">
        <v>155477797</v>
      </c>
      <c r="E23" s="57">
        <v>143895493</v>
      </c>
      <c r="F23" s="57">
        <v>13686624.280000011</v>
      </c>
      <c r="G23" s="26">
        <v>13048317.770000005</v>
      </c>
      <c r="H23" s="26"/>
      <c r="I23" s="27"/>
      <c r="J23" s="27">
        <f t="shared" si="0"/>
        <v>9.06791275943577E-2</v>
      </c>
      <c r="K23" s="27">
        <f t="shared" si="1"/>
        <v>0</v>
      </c>
      <c r="L23" s="28">
        <f t="shared" si="2"/>
        <v>142429479.22999999</v>
      </c>
    </row>
    <row r="24" spans="2:12" ht="20.100000000000001" customHeight="1" x14ac:dyDescent="0.25">
      <c r="B24" s="25" t="s">
        <v>75</v>
      </c>
      <c r="C24" s="26">
        <v>131962658</v>
      </c>
      <c r="D24" s="26">
        <v>136031110</v>
      </c>
      <c r="E24" s="57">
        <v>126727621</v>
      </c>
      <c r="F24" s="57">
        <v>10838746.989999996</v>
      </c>
      <c r="G24" s="26">
        <v>10430801.709999995</v>
      </c>
      <c r="H24" s="26"/>
      <c r="I24" s="27"/>
      <c r="J24" s="27">
        <f t="shared" si="0"/>
        <v>8.2308826029331011E-2</v>
      </c>
      <c r="K24" s="27">
        <f t="shared" si="1"/>
        <v>0</v>
      </c>
      <c r="L24" s="28">
        <f t="shared" si="2"/>
        <v>125600308.29000001</v>
      </c>
    </row>
    <row r="25" spans="2:12" ht="20.100000000000001" customHeight="1" x14ac:dyDescent="0.25">
      <c r="B25" s="25" t="s">
        <v>76</v>
      </c>
      <c r="C25" s="26">
        <v>195521621</v>
      </c>
      <c r="D25" s="26">
        <v>207136302</v>
      </c>
      <c r="E25" s="57">
        <v>195812002</v>
      </c>
      <c r="F25" s="57">
        <v>18192526.690000005</v>
      </c>
      <c r="G25" s="26">
        <v>17774702.390000008</v>
      </c>
      <c r="H25" s="26"/>
      <c r="I25" s="27"/>
      <c r="J25" s="27">
        <f t="shared" si="0"/>
        <v>9.0774325416477827E-2</v>
      </c>
      <c r="K25" s="27">
        <f t="shared" si="1"/>
        <v>0</v>
      </c>
      <c r="L25" s="28">
        <f t="shared" si="2"/>
        <v>189361599.60999998</v>
      </c>
    </row>
    <row r="26" spans="2:12" ht="20.100000000000001" customHeight="1" x14ac:dyDescent="0.25">
      <c r="B26" s="25" t="s">
        <v>77</v>
      </c>
      <c r="C26" s="26">
        <v>175988356</v>
      </c>
      <c r="D26" s="26">
        <v>186020882</v>
      </c>
      <c r="E26" s="57">
        <v>174268982</v>
      </c>
      <c r="F26" s="57">
        <v>17146852.680000007</v>
      </c>
      <c r="G26" s="26">
        <v>14320763.910000006</v>
      </c>
      <c r="H26" s="26"/>
      <c r="I26" s="27"/>
      <c r="J26" s="27">
        <f t="shared" si="0"/>
        <v>8.2176206836395052E-2</v>
      </c>
      <c r="K26" s="27">
        <f t="shared" si="1"/>
        <v>0</v>
      </c>
      <c r="L26" s="28">
        <f t="shared" si="2"/>
        <v>171700118.09</v>
      </c>
    </row>
    <row r="27" spans="2:12" ht="20.100000000000001" customHeight="1" x14ac:dyDescent="0.25">
      <c r="B27" s="25" t="s">
        <v>78</v>
      </c>
      <c r="C27" s="26">
        <v>89501719</v>
      </c>
      <c r="D27" s="26">
        <v>95388499</v>
      </c>
      <c r="E27" s="57">
        <v>89599982</v>
      </c>
      <c r="F27" s="57">
        <v>12307671.249999998</v>
      </c>
      <c r="G27" s="26">
        <v>12280211.249999998</v>
      </c>
      <c r="H27" s="26"/>
      <c r="I27" s="27"/>
      <c r="J27" s="27">
        <f t="shared" si="0"/>
        <v>0.137055956663027</v>
      </c>
      <c r="K27" s="27">
        <f t="shared" si="1"/>
        <v>0</v>
      </c>
      <c r="L27" s="28">
        <f t="shared" si="2"/>
        <v>83108287.75</v>
      </c>
    </row>
    <row r="28" spans="2:12" ht="20.100000000000001" customHeight="1" x14ac:dyDescent="0.25">
      <c r="B28" s="25" t="s">
        <v>79</v>
      </c>
      <c r="C28" s="26">
        <v>62976195</v>
      </c>
      <c r="D28" s="26">
        <v>64916904</v>
      </c>
      <c r="E28" s="57">
        <v>60120352</v>
      </c>
      <c r="F28" s="57">
        <v>6767005.2299999986</v>
      </c>
      <c r="G28" s="26">
        <v>4849095.5099999988</v>
      </c>
      <c r="H28" s="26"/>
      <c r="I28" s="27"/>
      <c r="J28" s="27">
        <f t="shared" si="0"/>
        <v>8.0656472370620833E-2</v>
      </c>
      <c r="K28" s="27">
        <f t="shared" si="1"/>
        <v>0</v>
      </c>
      <c r="L28" s="28">
        <f t="shared" si="2"/>
        <v>60067808.490000002</v>
      </c>
    </row>
    <row r="29" spans="2:12" ht="20.100000000000001" customHeight="1" x14ac:dyDescent="0.25">
      <c r="B29" s="25" t="s">
        <v>80</v>
      </c>
      <c r="C29" s="26">
        <v>41558974</v>
      </c>
      <c r="D29" s="26">
        <v>42350522</v>
      </c>
      <c r="E29" s="57">
        <v>39136244</v>
      </c>
      <c r="F29" s="57">
        <v>3088958.87</v>
      </c>
      <c r="G29" s="26">
        <v>3088958.87</v>
      </c>
      <c r="H29" s="26"/>
      <c r="I29" s="27"/>
      <c r="J29" s="27">
        <f t="shared" si="0"/>
        <v>7.8928342484782144E-2</v>
      </c>
      <c r="K29" s="27">
        <f t="shared" si="1"/>
        <v>0</v>
      </c>
      <c r="L29" s="28">
        <f t="shared" si="2"/>
        <v>39261563.130000003</v>
      </c>
    </row>
    <row r="30" spans="2:12" ht="20.100000000000001" customHeight="1" x14ac:dyDescent="0.25">
      <c r="B30" s="25" t="s">
        <v>81</v>
      </c>
      <c r="C30" s="26">
        <v>53196957</v>
      </c>
      <c r="D30" s="26">
        <v>53449047</v>
      </c>
      <c r="E30" s="57">
        <v>50851851</v>
      </c>
      <c r="F30" s="57">
        <v>5986959.2800000012</v>
      </c>
      <c r="G30" s="26">
        <v>4030199.5</v>
      </c>
      <c r="H30" s="26"/>
      <c r="I30" s="27"/>
      <c r="J30" s="27">
        <f t="shared" si="0"/>
        <v>7.92537424055616E-2</v>
      </c>
      <c r="K30" s="27">
        <f t="shared" si="1"/>
        <v>0</v>
      </c>
      <c r="L30" s="28">
        <f t="shared" si="2"/>
        <v>49418847.5</v>
      </c>
    </row>
    <row r="31" spans="2:12" ht="20.100000000000001" customHeight="1" x14ac:dyDescent="0.25">
      <c r="B31" s="25" t="s">
        <v>82</v>
      </c>
      <c r="C31" s="26">
        <v>93627889</v>
      </c>
      <c r="D31" s="26">
        <v>95366436</v>
      </c>
      <c r="E31" s="57">
        <v>89034680</v>
      </c>
      <c r="F31" s="57">
        <v>11617644.440000009</v>
      </c>
      <c r="G31" s="26">
        <v>7751810.320000004</v>
      </c>
      <c r="H31" s="26"/>
      <c r="I31" s="27"/>
      <c r="J31" s="27">
        <f t="shared" si="0"/>
        <v>8.7065066331456512E-2</v>
      </c>
      <c r="K31" s="27">
        <f t="shared" si="1"/>
        <v>0</v>
      </c>
      <c r="L31" s="28">
        <f t="shared" si="2"/>
        <v>87614625.679999992</v>
      </c>
    </row>
    <row r="32" spans="2:12" ht="20.100000000000001" customHeight="1" x14ac:dyDescent="0.25">
      <c r="B32" s="25" t="s">
        <v>83</v>
      </c>
      <c r="C32" s="26">
        <v>46717089</v>
      </c>
      <c r="D32" s="26">
        <v>49242045</v>
      </c>
      <c r="E32" s="57">
        <v>45351882</v>
      </c>
      <c r="F32" s="57">
        <v>4607116.1199999992</v>
      </c>
      <c r="G32" s="26">
        <v>3878902.45</v>
      </c>
      <c r="H32" s="26"/>
      <c r="I32" s="27"/>
      <c r="J32" s="27">
        <f t="shared" si="0"/>
        <v>8.5529029423740341E-2</v>
      </c>
      <c r="K32" s="27">
        <f t="shared" si="1"/>
        <v>0</v>
      </c>
      <c r="L32" s="28">
        <f t="shared" si="2"/>
        <v>45363142.549999997</v>
      </c>
    </row>
    <row r="33" spans="2:12" ht="20.100000000000001" customHeight="1" x14ac:dyDescent="0.25">
      <c r="B33" s="25" t="s">
        <v>84</v>
      </c>
      <c r="C33" s="26">
        <v>28156932</v>
      </c>
      <c r="D33" s="26">
        <v>29031814</v>
      </c>
      <c r="E33" s="57">
        <v>26565129</v>
      </c>
      <c r="F33" s="57">
        <v>1662795.7500000005</v>
      </c>
      <c r="G33" s="26">
        <v>1661615.7500000005</v>
      </c>
      <c r="H33" s="26"/>
      <c r="I33" s="27"/>
      <c r="J33" s="27">
        <f t="shared" si="0"/>
        <v>6.2548755174499635E-2</v>
      </c>
      <c r="K33" s="27">
        <f t="shared" si="1"/>
        <v>0</v>
      </c>
      <c r="L33" s="28">
        <f t="shared" si="2"/>
        <v>27370198.25</v>
      </c>
    </row>
    <row r="34" spans="2:12" ht="20.100000000000001" customHeight="1" x14ac:dyDescent="0.25">
      <c r="B34" s="25" t="s">
        <v>85</v>
      </c>
      <c r="C34" s="26">
        <v>57177279</v>
      </c>
      <c r="D34" s="26">
        <v>61388344</v>
      </c>
      <c r="E34" s="57">
        <v>56267000</v>
      </c>
      <c r="F34" s="57">
        <v>4583739.4899999974</v>
      </c>
      <c r="G34" s="26">
        <v>4583739.4899999974</v>
      </c>
      <c r="H34" s="26"/>
      <c r="I34" s="27"/>
      <c r="J34" s="27">
        <f t="shared" si="0"/>
        <v>8.1464081788614945E-2</v>
      </c>
      <c r="K34" s="27">
        <f t="shared" si="1"/>
        <v>0</v>
      </c>
      <c r="L34" s="28">
        <f t="shared" si="2"/>
        <v>56804604.510000005</v>
      </c>
    </row>
    <row r="35" spans="2:12" ht="20.100000000000001" customHeight="1" x14ac:dyDescent="0.25">
      <c r="B35" s="25" t="s">
        <v>86</v>
      </c>
      <c r="C35" s="26">
        <v>55144994</v>
      </c>
      <c r="D35" s="26">
        <v>56576119</v>
      </c>
      <c r="E35" s="57">
        <v>51925139</v>
      </c>
      <c r="F35" s="57">
        <v>4111080.52</v>
      </c>
      <c r="G35" s="26">
        <v>4111380.5200000005</v>
      </c>
      <c r="H35" s="26"/>
      <c r="I35" s="27"/>
      <c r="J35" s="27">
        <f t="shared" si="0"/>
        <v>7.9178998827523606E-2</v>
      </c>
      <c r="K35" s="27">
        <f t="shared" si="1"/>
        <v>0</v>
      </c>
      <c r="L35" s="28">
        <f t="shared" si="2"/>
        <v>52464738.479999997</v>
      </c>
    </row>
    <row r="36" spans="2:12" ht="20.100000000000001" customHeight="1" x14ac:dyDescent="0.25">
      <c r="B36" s="25" t="s">
        <v>87</v>
      </c>
      <c r="C36" s="26">
        <v>1124144636</v>
      </c>
      <c r="D36" s="26">
        <v>1154978876</v>
      </c>
      <c r="E36" s="57">
        <v>939429887</v>
      </c>
      <c r="F36" s="57">
        <v>40958730.719999991</v>
      </c>
      <c r="G36" s="26">
        <v>8721714.8300000001</v>
      </c>
      <c r="H36" s="26"/>
      <c r="I36" s="27"/>
      <c r="J36" s="27">
        <f t="shared" si="0"/>
        <v>9.2840508383783202E-3</v>
      </c>
      <c r="K36" s="27">
        <f t="shared" si="1"/>
        <v>0</v>
      </c>
      <c r="L36" s="28">
        <f t="shared" si="2"/>
        <v>1146257161.1700001</v>
      </c>
    </row>
    <row r="37" spans="2:12" ht="20.100000000000001" customHeight="1" x14ac:dyDescent="0.25">
      <c r="B37" s="25" t="s">
        <v>88</v>
      </c>
      <c r="C37" s="26">
        <v>65953571</v>
      </c>
      <c r="D37" s="26">
        <v>133681298</v>
      </c>
      <c r="E37" s="57">
        <v>127262847</v>
      </c>
      <c r="F37" s="57">
        <v>14736787.110000001</v>
      </c>
      <c r="G37" s="26">
        <v>5805367.3200000003</v>
      </c>
      <c r="H37" s="26"/>
      <c r="I37" s="27"/>
      <c r="J37" s="27">
        <f t="shared" si="0"/>
        <v>4.5617141662719525E-2</v>
      </c>
      <c r="K37" s="27">
        <f t="shared" si="1"/>
        <v>0</v>
      </c>
      <c r="L37" s="28">
        <f t="shared" si="2"/>
        <v>127875930.68000001</v>
      </c>
    </row>
    <row r="38" spans="2:12" ht="20.100000000000001" customHeight="1" x14ac:dyDescent="0.25">
      <c r="B38" s="25" t="s">
        <v>89</v>
      </c>
      <c r="C38" s="26">
        <v>107955381</v>
      </c>
      <c r="D38" s="26">
        <v>114217528</v>
      </c>
      <c r="E38" s="57">
        <v>95188234</v>
      </c>
      <c r="F38" s="57">
        <v>14423141.639999993</v>
      </c>
      <c r="G38" s="26">
        <v>8083699.8600000031</v>
      </c>
      <c r="H38" s="26"/>
      <c r="I38" s="27"/>
      <c r="J38" s="27">
        <f t="shared" si="0"/>
        <v>8.4923309534243513E-2</v>
      </c>
      <c r="K38" s="27">
        <f t="shared" si="1"/>
        <v>0</v>
      </c>
      <c r="L38" s="28">
        <f t="shared" si="2"/>
        <v>106133828.14</v>
      </c>
    </row>
    <row r="39" spans="2:12" ht="20.100000000000001" customHeight="1" x14ac:dyDescent="0.25">
      <c r="B39" s="25" t="s">
        <v>90</v>
      </c>
      <c r="C39" s="26">
        <v>27481689</v>
      </c>
      <c r="D39" s="26">
        <v>30039862</v>
      </c>
      <c r="E39" s="57">
        <v>26719758</v>
      </c>
      <c r="F39" s="57">
        <v>2089666.1999999997</v>
      </c>
      <c r="G39" s="26">
        <v>1986575.44</v>
      </c>
      <c r="H39" s="26"/>
      <c r="I39" s="27"/>
      <c r="J39" s="27">
        <f t="shared" si="0"/>
        <v>7.4348556599951238E-2</v>
      </c>
      <c r="K39" s="27">
        <f t="shared" si="1"/>
        <v>0</v>
      </c>
      <c r="L39" s="28">
        <f t="shared" si="2"/>
        <v>28053286.559999999</v>
      </c>
    </row>
    <row r="40" spans="2:12" ht="20.100000000000001" customHeight="1" x14ac:dyDescent="0.25">
      <c r="B40" s="25" t="s">
        <v>91</v>
      </c>
      <c r="C40" s="26">
        <v>83795309</v>
      </c>
      <c r="D40" s="26">
        <v>114112203</v>
      </c>
      <c r="E40" s="57">
        <v>97409771</v>
      </c>
      <c r="F40" s="57">
        <v>11098411.210000001</v>
      </c>
      <c r="G40" s="26">
        <v>11098411.210000001</v>
      </c>
      <c r="H40" s="26"/>
      <c r="I40" s="27"/>
      <c r="J40" s="27">
        <f t="shared" si="0"/>
        <v>0.11393529720955818</v>
      </c>
      <c r="K40" s="27">
        <f t="shared" si="1"/>
        <v>0</v>
      </c>
      <c r="L40" s="28">
        <f t="shared" si="2"/>
        <v>103013791.78999999</v>
      </c>
    </row>
    <row r="41" spans="2:12" ht="20.100000000000001" customHeight="1" x14ac:dyDescent="0.25">
      <c r="B41" s="25" t="s">
        <v>92</v>
      </c>
      <c r="C41" s="26">
        <v>207048579</v>
      </c>
      <c r="D41" s="26">
        <v>216714792</v>
      </c>
      <c r="E41" s="57">
        <v>203195848</v>
      </c>
      <c r="F41" s="57">
        <v>23767331.469999991</v>
      </c>
      <c r="G41" s="26">
        <v>18356671.75</v>
      </c>
      <c r="H41" s="26"/>
      <c r="I41" s="27"/>
      <c r="J41" s="27">
        <f t="shared" si="0"/>
        <v>9.0339797445073783E-2</v>
      </c>
      <c r="K41" s="27">
        <f t="shared" si="1"/>
        <v>0</v>
      </c>
      <c r="L41" s="28">
        <f t="shared" si="2"/>
        <v>198358120.25</v>
      </c>
    </row>
    <row r="42" spans="2:12" ht="20.100000000000001" customHeight="1" x14ac:dyDescent="0.25">
      <c r="B42" s="25" t="s">
        <v>93</v>
      </c>
      <c r="C42" s="26">
        <v>252509881</v>
      </c>
      <c r="D42" s="26">
        <v>267693320</v>
      </c>
      <c r="E42" s="57">
        <v>246304110</v>
      </c>
      <c r="F42" s="57">
        <v>20009850.529999986</v>
      </c>
      <c r="G42" s="26">
        <v>78107382.680000022</v>
      </c>
      <c r="H42" s="26"/>
      <c r="I42" s="27"/>
      <c r="J42" s="27">
        <f t="shared" si="0"/>
        <v>0.31711765865376756</v>
      </c>
      <c r="K42" s="27">
        <f t="shared" si="1"/>
        <v>0</v>
      </c>
      <c r="L42" s="28">
        <f t="shared" si="2"/>
        <v>189585937.31999999</v>
      </c>
    </row>
    <row r="43" spans="2:12" ht="20.100000000000001" customHeight="1" x14ac:dyDescent="0.25">
      <c r="B43" s="25" t="s">
        <v>94</v>
      </c>
      <c r="C43" s="26">
        <v>284400353</v>
      </c>
      <c r="D43" s="26">
        <v>291174409</v>
      </c>
      <c r="E43" s="57">
        <v>272275045</v>
      </c>
      <c r="F43" s="57">
        <v>24348995.730000015</v>
      </c>
      <c r="G43" s="26">
        <v>22879695.730000004</v>
      </c>
      <c r="H43" s="26"/>
      <c r="I43" s="27"/>
      <c r="J43" s="27">
        <f t="shared" si="0"/>
        <v>8.4031556142062175E-2</v>
      </c>
      <c r="K43" s="27">
        <f t="shared" si="1"/>
        <v>0</v>
      </c>
      <c r="L43" s="28">
        <f t="shared" si="2"/>
        <v>268294713.26999998</v>
      </c>
    </row>
    <row r="44" spans="2:12" ht="20.100000000000001" customHeight="1" x14ac:dyDescent="0.25">
      <c r="B44" s="25" t="s">
        <v>95</v>
      </c>
      <c r="C44" s="26">
        <v>144586232</v>
      </c>
      <c r="D44" s="26">
        <v>147194559</v>
      </c>
      <c r="E44" s="57">
        <v>135308095</v>
      </c>
      <c r="F44" s="57">
        <v>10890867.07</v>
      </c>
      <c r="G44" s="26">
        <v>10892247.73</v>
      </c>
      <c r="H44" s="26"/>
      <c r="I44" s="27"/>
      <c r="J44" s="27">
        <f t="shared" si="0"/>
        <v>8.0499601520515093E-2</v>
      </c>
      <c r="K44" s="27">
        <f t="shared" si="1"/>
        <v>0</v>
      </c>
      <c r="L44" s="28"/>
    </row>
    <row r="45" spans="2:12" ht="20.100000000000001" customHeight="1" x14ac:dyDescent="0.25">
      <c r="B45" s="25" t="s">
        <v>63</v>
      </c>
      <c r="C45" s="26">
        <v>21698844</v>
      </c>
      <c r="D45" s="26">
        <v>47946112</v>
      </c>
      <c r="E45" s="57">
        <v>43677994</v>
      </c>
      <c r="F45" s="57">
        <v>9928184.5700000003</v>
      </c>
      <c r="G45" s="26">
        <v>9257272.1999999993</v>
      </c>
      <c r="H45" s="26"/>
      <c r="I45" s="27"/>
      <c r="J45" s="27">
        <f t="shared" si="0"/>
        <v>0.2119436208540163</v>
      </c>
      <c r="K45" s="27">
        <f t="shared" si="1"/>
        <v>0</v>
      </c>
      <c r="L45" s="28">
        <f t="shared" si="2"/>
        <v>38688839.799999997</v>
      </c>
    </row>
    <row r="46" spans="2:12" ht="23.25" customHeight="1" x14ac:dyDescent="0.25">
      <c r="B46" s="52" t="s">
        <v>4</v>
      </c>
      <c r="C46" s="53">
        <f t="shared" ref="C46:H46" si="3">SUM(C13:C45)</f>
        <v>6396413985</v>
      </c>
      <c r="D46" s="53">
        <f t="shared" si="3"/>
        <v>6490535442</v>
      </c>
      <c r="E46" s="53">
        <f>SUM(E13:E45)</f>
        <v>5352809949</v>
      </c>
      <c r="F46" s="53">
        <f t="shared" si="3"/>
        <v>493205640.11999995</v>
      </c>
      <c r="G46" s="53">
        <f t="shared" si="3"/>
        <v>442303399.29000008</v>
      </c>
      <c r="H46" s="53">
        <f t="shared" si="3"/>
        <v>0</v>
      </c>
      <c r="I46" s="54">
        <f>IF(ISERROR(+#REF!/E46)=TRUE,0,++#REF!/E46)</f>
        <v>0</v>
      </c>
      <c r="J46" s="54">
        <f>IF(ISERROR(+G46/E46)=TRUE,0,++G46/E46)</f>
        <v>8.2630133239202749E-2</v>
      </c>
      <c r="K46" s="54">
        <f>IF(ISERROR(+H46/E46)=TRUE,0,++H46/E46)</f>
        <v>0</v>
      </c>
      <c r="L46" s="55">
        <f>SUM(L13:L45)</f>
        <v>5911929731.4400015</v>
      </c>
    </row>
    <row r="47" spans="2:12" x14ac:dyDescent="0.2">
      <c r="B47" s="11" t="s">
        <v>62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ENERO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56</v>
      </c>
      <c r="C53" s="67">
        <f>+C46/$C$51</f>
        <v>6396.4139850000001</v>
      </c>
      <c r="D53" s="67">
        <f>+D46/$C$51</f>
        <v>6490.5354420000003</v>
      </c>
      <c r="E53" s="33">
        <f>+E46/$C$51</f>
        <v>5352.8099490000004</v>
      </c>
      <c r="F53" s="67">
        <f>+F46/$C$51</f>
        <v>493.20564011999994</v>
      </c>
      <c r="G53" s="67">
        <f>+G46/$C$51</f>
        <v>442.30339929000007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73997217</v>
      </c>
      <c r="D13" s="8">
        <v>73997217</v>
      </c>
      <c r="E13" s="77">
        <v>29868235</v>
      </c>
      <c r="F13" s="56">
        <v>6454302.6199999992</v>
      </c>
      <c r="G13" s="8">
        <v>844724.97999999986</v>
      </c>
      <c r="H13" s="8"/>
      <c r="I13" s="12">
        <f>IF(ISERROR(+#REF!/E13)=TRUE,0,++#REF!/E13)</f>
        <v>0</v>
      </c>
      <c r="J13" s="12">
        <f>IF(ISERROR(+G13/E13)=TRUE,0,++G13/E13)</f>
        <v>2.8281717349552121E-2</v>
      </c>
      <c r="K13" s="12">
        <f>IF(ISERROR(+H13/E13)=TRUE,0,++H13/E13)</f>
        <v>0</v>
      </c>
      <c r="L13" s="14">
        <f>+D13-G13</f>
        <v>73152492.019999996</v>
      </c>
    </row>
    <row r="14" spans="1:13" ht="20.100000000000001" customHeight="1" x14ac:dyDescent="0.25">
      <c r="B14" s="7" t="s">
        <v>24</v>
      </c>
      <c r="C14" s="9">
        <v>1530068</v>
      </c>
      <c r="D14" s="9">
        <v>1530068</v>
      </c>
      <c r="E14" s="58">
        <v>778806</v>
      </c>
      <c r="F14" s="59">
        <v>36900</v>
      </c>
      <c r="G14" s="9">
        <v>1700</v>
      </c>
      <c r="H14" s="9"/>
      <c r="I14" s="13">
        <f>IF(ISERROR(+#REF!/E14)=TRUE,0,++#REF!/E14)</f>
        <v>0</v>
      </c>
      <c r="J14" s="13">
        <f t="shared" ref="J14:J44" si="0">IF(ISERROR(+G14/E14)=TRUE,0,++G14/E14)</f>
        <v>2.1828285863231666E-3</v>
      </c>
      <c r="K14" s="13">
        <f t="shared" ref="K14:K44" si="1">IF(ISERROR(+H14/E14)=TRUE,0,++H14/E14)</f>
        <v>0</v>
      </c>
      <c r="L14" s="15">
        <f t="shared" ref="L14:L44" si="2">+D14-G14</f>
        <v>1528368</v>
      </c>
    </row>
    <row r="15" spans="1:13" ht="20.100000000000001" customHeight="1" x14ac:dyDescent="0.25">
      <c r="B15" s="7" t="s">
        <v>25</v>
      </c>
      <c r="C15" s="9">
        <v>4374069</v>
      </c>
      <c r="D15" s="9">
        <v>4374069</v>
      </c>
      <c r="E15" s="58">
        <v>2200000</v>
      </c>
      <c r="F15" s="59">
        <v>9453</v>
      </c>
      <c r="G15" s="9">
        <v>9453</v>
      </c>
      <c r="H15" s="9"/>
      <c r="I15" s="13"/>
      <c r="J15" s="13">
        <f t="shared" si="0"/>
        <v>4.296818181818182E-3</v>
      </c>
      <c r="K15" s="13">
        <f t="shared" si="1"/>
        <v>0</v>
      </c>
      <c r="L15" s="15">
        <f t="shared" si="2"/>
        <v>4364616</v>
      </c>
    </row>
    <row r="16" spans="1:13" ht="20.100000000000001" customHeight="1" x14ac:dyDescent="0.25">
      <c r="B16" s="7" t="s">
        <v>26</v>
      </c>
      <c r="C16" s="9">
        <v>16597950</v>
      </c>
      <c r="D16" s="9">
        <v>4200000</v>
      </c>
      <c r="E16" s="58">
        <v>4200000</v>
      </c>
      <c r="F16" s="59">
        <v>12000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4200000</v>
      </c>
    </row>
    <row r="17" spans="2:12" ht="20.100000000000001" customHeight="1" x14ac:dyDescent="0.25">
      <c r="B17" s="7" t="s">
        <v>27</v>
      </c>
      <c r="C17" s="9">
        <v>3548416</v>
      </c>
      <c r="D17" s="9">
        <v>3548416</v>
      </c>
      <c r="E17" s="58">
        <v>1700000</v>
      </c>
      <c r="F17" s="59">
        <v>11118</v>
      </c>
      <c r="G17" s="9">
        <v>11118</v>
      </c>
      <c r="H17" s="9"/>
      <c r="I17" s="13"/>
      <c r="J17" s="13">
        <f t="shared" si="0"/>
        <v>6.5399999999999998E-3</v>
      </c>
      <c r="K17" s="13">
        <f t="shared" si="1"/>
        <v>0</v>
      </c>
      <c r="L17" s="15">
        <f t="shared" si="2"/>
        <v>3537298</v>
      </c>
    </row>
    <row r="18" spans="2:12" ht="20.100000000000001" customHeight="1" x14ac:dyDescent="0.25">
      <c r="B18" s="7" t="s">
        <v>28</v>
      </c>
      <c r="C18" s="9">
        <v>13773194</v>
      </c>
      <c r="D18" s="9">
        <v>7273194</v>
      </c>
      <c r="E18" s="58">
        <v>500000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7273194</v>
      </c>
    </row>
    <row r="19" spans="2:12" ht="20.100000000000001" customHeight="1" x14ac:dyDescent="0.25">
      <c r="B19" s="7" t="s">
        <v>29</v>
      </c>
      <c r="C19" s="9">
        <v>6338744</v>
      </c>
      <c r="D19" s="9">
        <v>6338744</v>
      </c>
      <c r="E19" s="58">
        <v>700000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6338744</v>
      </c>
    </row>
    <row r="20" spans="2:12" ht="20.100000000000001" customHeight="1" x14ac:dyDescent="0.25">
      <c r="B20" s="7" t="s">
        <v>30</v>
      </c>
      <c r="C20" s="9">
        <v>9930000</v>
      </c>
      <c r="D20" s="9">
        <v>9930000</v>
      </c>
      <c r="E20" s="58">
        <v>5000000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9930000</v>
      </c>
    </row>
    <row r="21" spans="2:12" ht="20.100000000000001" customHeight="1" x14ac:dyDescent="0.25">
      <c r="B21" s="7" t="s">
        <v>31</v>
      </c>
      <c r="C21" s="9">
        <v>3541637</v>
      </c>
      <c r="D21" s="9">
        <v>3541637</v>
      </c>
      <c r="E21" s="58">
        <v>1700000</v>
      </c>
      <c r="F21" s="59">
        <v>30990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3541637</v>
      </c>
    </row>
    <row r="22" spans="2:12" ht="20.100000000000001" customHeight="1" x14ac:dyDescent="0.25">
      <c r="B22" s="7" t="s">
        <v>32</v>
      </c>
      <c r="C22" s="9">
        <v>3486605</v>
      </c>
      <c r="D22" s="9">
        <v>3486605</v>
      </c>
      <c r="E22" s="58">
        <v>1700000</v>
      </c>
      <c r="F22" s="59">
        <v>13220</v>
      </c>
      <c r="G22" s="9">
        <v>13220</v>
      </c>
      <c r="H22" s="9"/>
      <c r="I22" s="13"/>
      <c r="J22" s="13">
        <f t="shared" si="0"/>
        <v>7.7764705882352944E-3</v>
      </c>
      <c r="K22" s="13">
        <f t="shared" si="1"/>
        <v>0</v>
      </c>
      <c r="L22" s="15">
        <f t="shared" si="2"/>
        <v>3473385</v>
      </c>
    </row>
    <row r="23" spans="2:12" ht="20.100000000000001" customHeight="1" x14ac:dyDescent="0.25">
      <c r="B23" s="7" t="s">
        <v>33</v>
      </c>
      <c r="C23" s="9">
        <v>10756479</v>
      </c>
      <c r="D23" s="9">
        <v>5323520</v>
      </c>
      <c r="E23" s="58">
        <v>1000000</v>
      </c>
      <c r="F23" s="59">
        <v>5340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5323520</v>
      </c>
    </row>
    <row r="24" spans="2:12" ht="20.100000000000001" customHeight="1" x14ac:dyDescent="0.25">
      <c r="B24" s="7" t="s">
        <v>34</v>
      </c>
      <c r="C24" s="9">
        <v>4154496</v>
      </c>
      <c r="D24" s="9">
        <v>3374166</v>
      </c>
      <c r="E24" s="58">
        <v>2000000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3374166</v>
      </c>
    </row>
    <row r="25" spans="2:12" ht="20.100000000000001" customHeight="1" x14ac:dyDescent="0.25">
      <c r="B25" s="7" t="s">
        <v>35</v>
      </c>
      <c r="C25" s="9">
        <v>20995704</v>
      </c>
      <c r="D25" s="9">
        <v>9921728</v>
      </c>
      <c r="E25" s="58">
        <v>9921728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9921728</v>
      </c>
    </row>
    <row r="26" spans="2:12" ht="20.100000000000001" customHeight="1" x14ac:dyDescent="0.25">
      <c r="B26" s="7" t="s">
        <v>36</v>
      </c>
      <c r="C26" s="9">
        <v>10075062</v>
      </c>
      <c r="D26" s="9">
        <v>5275000</v>
      </c>
      <c r="E26" s="58">
        <v>1275000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5275000</v>
      </c>
    </row>
    <row r="27" spans="2:12" ht="20.100000000000001" customHeight="1" x14ac:dyDescent="0.25">
      <c r="B27" s="7" t="s">
        <v>37</v>
      </c>
      <c r="C27" s="9">
        <v>600000</v>
      </c>
      <c r="D27" s="9">
        <v>600000</v>
      </c>
      <c r="E27" s="58">
        <v>383645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600000</v>
      </c>
    </row>
    <row r="28" spans="2:12" ht="20.100000000000001" customHeight="1" x14ac:dyDescent="0.25">
      <c r="B28" s="7" t="s">
        <v>38</v>
      </c>
      <c r="C28" s="9">
        <v>8011926</v>
      </c>
      <c r="D28" s="9">
        <v>8011926</v>
      </c>
      <c r="E28" s="58">
        <v>4041545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8011926</v>
      </c>
    </row>
    <row r="29" spans="2:12" ht="20.100000000000001" customHeight="1" x14ac:dyDescent="0.25">
      <c r="B29" s="7" t="s">
        <v>39</v>
      </c>
      <c r="C29" s="9">
        <v>1492331</v>
      </c>
      <c r="D29" s="9">
        <v>1067331</v>
      </c>
      <c r="E29" s="58">
        <v>300000</v>
      </c>
      <c r="F29" s="59">
        <v>33126.770000000004</v>
      </c>
      <c r="G29" s="9">
        <v>33126.770000000004</v>
      </c>
      <c r="H29" s="9"/>
      <c r="I29" s="13"/>
      <c r="J29" s="13">
        <f t="shared" si="0"/>
        <v>0.11042256666666668</v>
      </c>
      <c r="K29" s="13">
        <f t="shared" si="1"/>
        <v>0</v>
      </c>
      <c r="L29" s="15">
        <f t="shared" si="2"/>
        <v>1034204.23</v>
      </c>
    </row>
    <row r="30" spans="2:12" ht="20.100000000000001" customHeight="1" x14ac:dyDescent="0.25">
      <c r="B30" s="7" t="s">
        <v>40</v>
      </c>
      <c r="C30" s="9">
        <v>3105374</v>
      </c>
      <c r="D30" s="9">
        <v>3105374</v>
      </c>
      <c r="E30" s="58">
        <v>1503633</v>
      </c>
      <c r="F30" s="59">
        <v>152484.89000000001</v>
      </c>
      <c r="G30" s="9">
        <v>14614.89</v>
      </c>
      <c r="H30" s="9"/>
      <c r="I30" s="13"/>
      <c r="J30" s="13">
        <f t="shared" si="0"/>
        <v>9.7197188409671766E-3</v>
      </c>
      <c r="K30" s="13">
        <f t="shared" si="1"/>
        <v>0</v>
      </c>
      <c r="L30" s="15">
        <f t="shared" si="2"/>
        <v>3090759.11</v>
      </c>
    </row>
    <row r="31" spans="2:12" ht="20.100000000000001" customHeight="1" x14ac:dyDescent="0.25">
      <c r="B31" s="7" t="s">
        <v>41</v>
      </c>
      <c r="C31" s="9">
        <v>4503749</v>
      </c>
      <c r="D31" s="9">
        <v>4503749</v>
      </c>
      <c r="E31" s="58">
        <v>2001709</v>
      </c>
      <c r="F31" s="59">
        <v>22804.91</v>
      </c>
      <c r="G31" s="9">
        <v>17526.91</v>
      </c>
      <c r="H31" s="9"/>
      <c r="I31" s="13"/>
      <c r="J31" s="13">
        <f t="shared" si="0"/>
        <v>8.7559730210535099E-3</v>
      </c>
      <c r="K31" s="13">
        <f t="shared" si="1"/>
        <v>0</v>
      </c>
      <c r="L31" s="15">
        <f t="shared" si="2"/>
        <v>4486222.09</v>
      </c>
    </row>
    <row r="32" spans="2:12" ht="20.100000000000001" customHeight="1" x14ac:dyDescent="0.25">
      <c r="B32" s="7" t="s">
        <v>42</v>
      </c>
      <c r="C32" s="9">
        <v>3469590</v>
      </c>
      <c r="D32" s="9">
        <v>3469590</v>
      </c>
      <c r="E32" s="58">
        <v>2000000</v>
      </c>
      <c r="F32" s="59">
        <v>5000</v>
      </c>
      <c r="G32" s="9">
        <v>5000</v>
      </c>
      <c r="H32" s="9"/>
      <c r="I32" s="13"/>
      <c r="J32" s="13">
        <f t="shared" si="0"/>
        <v>2.5000000000000001E-3</v>
      </c>
      <c r="K32" s="13">
        <f t="shared" si="1"/>
        <v>0</v>
      </c>
      <c r="L32" s="15">
        <f t="shared" si="2"/>
        <v>3464590</v>
      </c>
    </row>
    <row r="33" spans="2:12" ht="20.100000000000001" customHeight="1" x14ac:dyDescent="0.25">
      <c r="B33" s="7" t="s">
        <v>43</v>
      </c>
      <c r="C33" s="9">
        <v>2877544</v>
      </c>
      <c r="D33" s="9">
        <v>2877544</v>
      </c>
      <c r="E33" s="58">
        <v>2000000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2877544</v>
      </c>
    </row>
    <row r="34" spans="2:12" ht="20.100000000000001" customHeight="1" x14ac:dyDescent="0.25">
      <c r="B34" s="7" t="s">
        <v>44</v>
      </c>
      <c r="C34" s="9">
        <v>2448797</v>
      </c>
      <c r="D34" s="9">
        <v>2448797</v>
      </c>
      <c r="E34" s="58">
        <v>1200000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2448797</v>
      </c>
    </row>
    <row r="35" spans="2:12" ht="20.100000000000001" customHeight="1" x14ac:dyDescent="0.25">
      <c r="B35" s="7" t="s">
        <v>45</v>
      </c>
      <c r="C35" s="9">
        <v>4116587</v>
      </c>
      <c r="D35" s="9">
        <v>4116587</v>
      </c>
      <c r="E35" s="58">
        <v>2000000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4116587</v>
      </c>
    </row>
    <row r="36" spans="2:12" ht="20.100000000000001" customHeight="1" x14ac:dyDescent="0.25">
      <c r="B36" s="7" t="s">
        <v>46</v>
      </c>
      <c r="C36" s="9">
        <v>4000000</v>
      </c>
      <c r="D36" s="9">
        <v>11687791</v>
      </c>
      <c r="E36" s="58">
        <v>3300000</v>
      </c>
      <c r="F36" s="59">
        <v>2619275.3600000003</v>
      </c>
      <c r="G36" s="9">
        <v>225434</v>
      </c>
      <c r="H36" s="9"/>
      <c r="I36" s="13"/>
      <c r="J36" s="13">
        <f t="shared" si="0"/>
        <v>6.8313333333333337E-2</v>
      </c>
      <c r="K36" s="13">
        <f t="shared" si="1"/>
        <v>0</v>
      </c>
      <c r="L36" s="15">
        <f t="shared" si="2"/>
        <v>11462357</v>
      </c>
    </row>
    <row r="37" spans="2:12" ht="20.100000000000001" customHeight="1" x14ac:dyDescent="0.25">
      <c r="B37" s="7" t="s">
        <v>47</v>
      </c>
      <c r="C37" s="9">
        <v>1830442</v>
      </c>
      <c r="D37" s="9">
        <v>1895958</v>
      </c>
      <c r="E37" s="58">
        <v>430467</v>
      </c>
      <c r="F37" s="59">
        <v>56300</v>
      </c>
      <c r="G37" s="9">
        <v>117999</v>
      </c>
      <c r="H37" s="9"/>
      <c r="I37" s="13"/>
      <c r="J37" s="13">
        <f t="shared" si="0"/>
        <v>0.27411857354919195</v>
      </c>
      <c r="K37" s="13">
        <f t="shared" si="1"/>
        <v>0</v>
      </c>
      <c r="L37" s="15">
        <f t="shared" si="2"/>
        <v>1777959</v>
      </c>
    </row>
    <row r="38" spans="2:12" ht="20.100000000000001" customHeight="1" x14ac:dyDescent="0.25">
      <c r="B38" s="7" t="s">
        <v>48</v>
      </c>
      <c r="C38" s="9">
        <v>7176987</v>
      </c>
      <c r="D38" s="9">
        <v>7176987</v>
      </c>
      <c r="E38" s="58">
        <v>3500000</v>
      </c>
      <c r="F38" s="59">
        <v>171169.34</v>
      </c>
      <c r="G38" s="9">
        <v>20421.57</v>
      </c>
      <c r="H38" s="9"/>
      <c r="I38" s="13"/>
      <c r="J38" s="13">
        <f t="shared" si="0"/>
        <v>5.8347342857142858E-3</v>
      </c>
      <c r="K38" s="13">
        <f t="shared" si="1"/>
        <v>0</v>
      </c>
      <c r="L38" s="15">
        <f t="shared" si="2"/>
        <v>7156565.4299999997</v>
      </c>
    </row>
    <row r="39" spans="2:12" ht="20.100000000000001" customHeight="1" x14ac:dyDescent="0.25">
      <c r="B39" s="7" t="s">
        <v>49</v>
      </c>
      <c r="C39" s="9">
        <v>624606</v>
      </c>
      <c r="D39" s="9">
        <v>624606</v>
      </c>
      <c r="E39" s="58">
        <v>380000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624606</v>
      </c>
    </row>
    <row r="40" spans="2:12" ht="20.100000000000001" customHeight="1" x14ac:dyDescent="0.25">
      <c r="B40" s="7" t="s">
        <v>50</v>
      </c>
      <c r="C40" s="9">
        <v>1349653</v>
      </c>
      <c r="D40" s="9">
        <v>1349653</v>
      </c>
      <c r="E40" s="58">
        <v>600000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1349653</v>
      </c>
    </row>
    <row r="41" spans="2:12" ht="20.100000000000001" customHeight="1" x14ac:dyDescent="0.25">
      <c r="B41" s="7" t="s">
        <v>51</v>
      </c>
      <c r="C41" s="9">
        <v>7450996</v>
      </c>
      <c r="D41" s="9">
        <v>7450996</v>
      </c>
      <c r="E41" s="58">
        <v>4000000</v>
      </c>
      <c r="F41" s="59">
        <v>20000</v>
      </c>
      <c r="G41" s="9">
        <v>20000</v>
      </c>
      <c r="H41" s="9"/>
      <c r="I41" s="13"/>
      <c r="J41" s="13">
        <f t="shared" si="0"/>
        <v>5.0000000000000001E-3</v>
      </c>
      <c r="K41" s="13">
        <f t="shared" si="1"/>
        <v>0</v>
      </c>
      <c r="L41" s="15">
        <f t="shared" si="2"/>
        <v>7430996</v>
      </c>
    </row>
    <row r="42" spans="2:12" ht="20.100000000000001" customHeight="1" x14ac:dyDescent="0.25">
      <c r="B42" s="7" t="s">
        <v>52</v>
      </c>
      <c r="C42" s="9">
        <v>7630600</v>
      </c>
      <c r="D42" s="9">
        <v>7630600</v>
      </c>
      <c r="E42" s="58">
        <v>3500000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7630600</v>
      </c>
    </row>
    <row r="43" spans="2:12" ht="20.100000000000001" customHeight="1" x14ac:dyDescent="0.25">
      <c r="B43" s="7" t="s">
        <v>53</v>
      </c>
      <c r="C43" s="9">
        <v>10576219</v>
      </c>
      <c r="D43" s="9">
        <v>10576219</v>
      </c>
      <c r="E43" s="58">
        <v>5000000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10576219</v>
      </c>
    </row>
    <row r="44" spans="2:12" ht="20.100000000000001" customHeight="1" x14ac:dyDescent="0.25">
      <c r="B44" s="7" t="s">
        <v>54</v>
      </c>
      <c r="C44" s="9">
        <v>8142652</v>
      </c>
      <c r="D44" s="9">
        <v>6642652</v>
      </c>
      <c r="E44" s="58">
        <v>4000000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6642652</v>
      </c>
    </row>
    <row r="45" spans="2:12" ht="23.25" customHeight="1" x14ac:dyDescent="0.25">
      <c r="B45" s="52" t="s">
        <v>4</v>
      </c>
      <c r="C45" s="53">
        <f t="shared" ref="C45:H45" si="3">SUM(C13:C44)</f>
        <v>262507694</v>
      </c>
      <c r="D45" s="53">
        <f t="shared" si="3"/>
        <v>227350724</v>
      </c>
      <c r="E45" s="53">
        <f t="shared" si="3"/>
        <v>102684768</v>
      </c>
      <c r="F45" s="53">
        <f t="shared" si="3"/>
        <v>9653484.8899999987</v>
      </c>
      <c r="G45" s="53">
        <f t="shared" si="3"/>
        <v>1334339.1199999999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1.2994518524889689E-2</v>
      </c>
      <c r="K45" s="54">
        <f>IF(ISERROR(+H45/E45)=TRUE,0,++H45/E45)</f>
        <v>0</v>
      </c>
      <c r="L45" s="55">
        <f>SUM(L13:L44)</f>
        <v>226016384.88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ENERO</v>
      </c>
      <c r="K51" s="23"/>
    </row>
    <row r="52" spans="2:11" s="22" customFormat="1" x14ac:dyDescent="0.25">
      <c r="B52" s="22" t="s">
        <v>56</v>
      </c>
      <c r="C52" s="39">
        <f>+C45/$C$50</f>
        <v>262.50769400000001</v>
      </c>
      <c r="D52" s="39">
        <f>+D45/$C$50</f>
        <v>227.35072400000001</v>
      </c>
      <c r="E52" s="39">
        <f>+E45/$C$50</f>
        <v>102.68476800000001</v>
      </c>
      <c r="F52" s="39">
        <f>+F45/$C$50</f>
        <v>9.6534848899999979</v>
      </c>
      <c r="G52" s="39">
        <f>+G45/$C$50</f>
        <v>1.3343391199999999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64</v>
      </c>
      <c r="C13" s="41">
        <v>329956725</v>
      </c>
      <c r="D13" s="41">
        <v>342349365</v>
      </c>
      <c r="E13" s="62">
        <v>145786955</v>
      </c>
      <c r="F13" s="62">
        <v>2029400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342349365</v>
      </c>
    </row>
    <row r="14" spans="1:13" ht="20.100000000000001" customHeight="1" x14ac:dyDescent="0.25">
      <c r="B14" s="25" t="s">
        <v>65</v>
      </c>
      <c r="C14" s="42">
        <v>320000</v>
      </c>
      <c r="D14" s="42">
        <v>496400</v>
      </c>
      <c r="E14" s="63">
        <v>176400</v>
      </c>
      <c r="F14" s="63">
        <v>0</v>
      </c>
      <c r="G14" s="42">
        <v>0</v>
      </c>
      <c r="H14" s="26"/>
      <c r="I14" s="27"/>
      <c r="J14" s="13">
        <f t="shared" ref="J14:J40" si="0">IF(ISERROR(+G14/E14)=TRUE,0,++G14/E14)</f>
        <v>0</v>
      </c>
      <c r="K14" s="13">
        <f t="shared" ref="K14:K40" si="1">IF(ISERROR(+H14/E14)=TRUE,0,++H14/E14)</f>
        <v>0</v>
      </c>
      <c r="L14" s="15">
        <f t="shared" ref="L14:L40" si="2">+D14-G14</f>
        <v>496400</v>
      </c>
    </row>
    <row r="15" spans="1:13" ht="20.100000000000001" customHeight="1" x14ac:dyDescent="0.25">
      <c r="B15" s="25" t="s">
        <v>66</v>
      </c>
      <c r="C15" s="42">
        <v>0</v>
      </c>
      <c r="D15" s="42">
        <v>762480</v>
      </c>
      <c r="E15" s="63">
        <v>762480</v>
      </c>
      <c r="F15" s="63">
        <v>0</v>
      </c>
      <c r="G15" s="42">
        <v>0</v>
      </c>
      <c r="H15" s="26"/>
      <c r="I15" s="27"/>
      <c r="J15" s="13">
        <f t="shared" ref="J15:J21" si="3">IF(ISERROR(+G15/E15)=TRUE,0,++G15/E15)</f>
        <v>0</v>
      </c>
      <c r="K15" s="13">
        <f t="shared" ref="K15:K21" si="4">IF(ISERROR(+H15/E15)=TRUE,0,++H15/E15)</f>
        <v>0</v>
      </c>
      <c r="L15" s="15">
        <f t="shared" ref="L15:L21" si="5">+D15-G15</f>
        <v>762480</v>
      </c>
    </row>
    <row r="16" spans="1:13" ht="20.100000000000001" customHeight="1" x14ac:dyDescent="0.25">
      <c r="B16" s="25" t="s">
        <v>68</v>
      </c>
      <c r="C16" s="42">
        <v>1600000</v>
      </c>
      <c r="D16" s="42">
        <v>1870000</v>
      </c>
      <c r="E16" s="63">
        <v>270000</v>
      </c>
      <c r="F16" s="63">
        <v>0</v>
      </c>
      <c r="G16" s="42">
        <v>0</v>
      </c>
      <c r="H16" s="26"/>
      <c r="I16" s="27"/>
      <c r="J16" s="13">
        <f t="shared" si="3"/>
        <v>0</v>
      </c>
      <c r="K16" s="13">
        <f t="shared" si="4"/>
        <v>0</v>
      </c>
      <c r="L16" s="15">
        <f t="shared" si="5"/>
        <v>1870000</v>
      </c>
    </row>
    <row r="17" spans="2:12" ht="20.100000000000001" customHeight="1" x14ac:dyDescent="0.25">
      <c r="B17" s="25" t="s">
        <v>69</v>
      </c>
      <c r="C17" s="42">
        <v>961745</v>
      </c>
      <c r="D17" s="42">
        <v>2041025</v>
      </c>
      <c r="E17" s="63">
        <v>1230280</v>
      </c>
      <c r="F17" s="63">
        <v>0</v>
      </c>
      <c r="G17" s="42">
        <v>0</v>
      </c>
      <c r="H17" s="26"/>
      <c r="I17" s="27"/>
      <c r="J17" s="13">
        <f t="shared" si="3"/>
        <v>0</v>
      </c>
      <c r="K17" s="13">
        <f t="shared" si="4"/>
        <v>0</v>
      </c>
      <c r="L17" s="15">
        <f t="shared" si="5"/>
        <v>2041025</v>
      </c>
    </row>
    <row r="18" spans="2:12" ht="20.100000000000001" customHeight="1" x14ac:dyDescent="0.25">
      <c r="B18" s="25" t="s">
        <v>70</v>
      </c>
      <c r="C18" s="42">
        <v>0</v>
      </c>
      <c r="D18" s="42">
        <v>1278000</v>
      </c>
      <c r="E18" s="63">
        <v>1278000</v>
      </c>
      <c r="F18" s="63">
        <v>0</v>
      </c>
      <c r="G18" s="42">
        <v>0</v>
      </c>
      <c r="H18" s="26"/>
      <c r="I18" s="27"/>
      <c r="J18" s="13">
        <f t="shared" si="3"/>
        <v>0</v>
      </c>
      <c r="K18" s="13">
        <f t="shared" si="4"/>
        <v>0</v>
      </c>
      <c r="L18" s="15">
        <f t="shared" si="5"/>
        <v>1278000</v>
      </c>
    </row>
    <row r="19" spans="2:12" ht="20.100000000000001" customHeight="1" x14ac:dyDescent="0.25">
      <c r="B19" s="25" t="s">
        <v>71</v>
      </c>
      <c r="C19" s="42">
        <v>0</v>
      </c>
      <c r="D19" s="42">
        <v>1522080</v>
      </c>
      <c r="E19" s="63">
        <v>1522080</v>
      </c>
      <c r="F19" s="63">
        <v>0</v>
      </c>
      <c r="G19" s="42">
        <v>0</v>
      </c>
      <c r="H19" s="26"/>
      <c r="I19" s="27"/>
      <c r="J19" s="13">
        <f t="shared" si="3"/>
        <v>0</v>
      </c>
      <c r="K19" s="13">
        <f t="shared" si="4"/>
        <v>0</v>
      </c>
      <c r="L19" s="15">
        <f t="shared" si="5"/>
        <v>1522080</v>
      </c>
    </row>
    <row r="20" spans="2:12" ht="20.100000000000001" customHeight="1" x14ac:dyDescent="0.25">
      <c r="B20" s="25" t="s">
        <v>72</v>
      </c>
      <c r="C20" s="42">
        <v>0</v>
      </c>
      <c r="D20" s="42">
        <v>266400</v>
      </c>
      <c r="E20" s="63">
        <v>266400</v>
      </c>
      <c r="F20" s="63">
        <v>0</v>
      </c>
      <c r="G20" s="42">
        <v>0</v>
      </c>
      <c r="H20" s="26"/>
      <c r="I20" s="27"/>
      <c r="J20" s="13">
        <f t="shared" si="3"/>
        <v>0</v>
      </c>
      <c r="K20" s="13">
        <f t="shared" si="4"/>
        <v>0</v>
      </c>
      <c r="L20" s="15">
        <f t="shared" si="5"/>
        <v>266400</v>
      </c>
    </row>
    <row r="21" spans="2:12" ht="20.100000000000001" customHeight="1" x14ac:dyDescent="0.25">
      <c r="B21" s="25" t="s">
        <v>73</v>
      </c>
      <c r="C21" s="42">
        <v>0</v>
      </c>
      <c r="D21" s="42">
        <v>781920</v>
      </c>
      <c r="E21" s="63">
        <v>781920</v>
      </c>
      <c r="F21" s="63">
        <v>0</v>
      </c>
      <c r="G21" s="42">
        <v>0</v>
      </c>
      <c r="H21" s="26"/>
      <c r="I21" s="27"/>
      <c r="J21" s="13">
        <f t="shared" si="3"/>
        <v>0</v>
      </c>
      <c r="K21" s="13">
        <f t="shared" si="4"/>
        <v>0</v>
      </c>
      <c r="L21" s="15">
        <f t="shared" si="5"/>
        <v>781920</v>
      </c>
    </row>
    <row r="22" spans="2:12" ht="20.100000000000001" customHeight="1" x14ac:dyDescent="0.25">
      <c r="B22" s="25" t="s">
        <v>74</v>
      </c>
      <c r="C22" s="42">
        <v>0</v>
      </c>
      <c r="D22" s="42">
        <v>1658880</v>
      </c>
      <c r="E22" s="63">
        <v>1658880</v>
      </c>
      <c r="F22" s="63">
        <v>0</v>
      </c>
      <c r="G22" s="42">
        <v>0</v>
      </c>
      <c r="H22" s="26"/>
      <c r="I22" s="27"/>
      <c r="J22" s="13">
        <f t="shared" si="0"/>
        <v>0</v>
      </c>
      <c r="K22" s="13">
        <f t="shared" si="1"/>
        <v>0</v>
      </c>
      <c r="L22" s="15">
        <f t="shared" si="2"/>
        <v>1658880</v>
      </c>
    </row>
    <row r="23" spans="2:12" ht="20.100000000000001" customHeight="1" x14ac:dyDescent="0.25">
      <c r="B23" s="25" t="s">
        <v>75</v>
      </c>
      <c r="C23" s="42">
        <v>0</v>
      </c>
      <c r="D23" s="42">
        <v>1236240</v>
      </c>
      <c r="E23" s="63">
        <v>1236240</v>
      </c>
      <c r="F23" s="63">
        <v>0</v>
      </c>
      <c r="G23" s="42">
        <v>0</v>
      </c>
      <c r="H23" s="26"/>
      <c r="I23" s="27"/>
      <c r="J23" s="13">
        <f t="shared" si="0"/>
        <v>0</v>
      </c>
      <c r="K23" s="13">
        <f t="shared" si="1"/>
        <v>0</v>
      </c>
      <c r="L23" s="15">
        <f t="shared" si="2"/>
        <v>1236240</v>
      </c>
    </row>
    <row r="24" spans="2:12" ht="20.100000000000001" customHeight="1" x14ac:dyDescent="0.25">
      <c r="B24" s="25" t="s">
        <v>76</v>
      </c>
      <c r="C24" s="42">
        <v>0</v>
      </c>
      <c r="D24" s="42">
        <v>1613520</v>
      </c>
      <c r="E24" s="63">
        <v>1613520</v>
      </c>
      <c r="F24" s="63">
        <v>0</v>
      </c>
      <c r="G24" s="42">
        <v>0</v>
      </c>
      <c r="H24" s="26"/>
      <c r="I24" s="27"/>
      <c r="J24" s="13">
        <f t="shared" si="0"/>
        <v>0</v>
      </c>
      <c r="K24" s="13">
        <f t="shared" si="1"/>
        <v>0</v>
      </c>
      <c r="L24" s="15">
        <f t="shared" si="2"/>
        <v>1613520</v>
      </c>
    </row>
    <row r="25" spans="2:12" ht="20.100000000000001" customHeight="1" x14ac:dyDescent="0.25">
      <c r="B25" s="25" t="s">
        <v>77</v>
      </c>
      <c r="C25" s="42">
        <v>3726374</v>
      </c>
      <c r="D25" s="42">
        <v>5314694</v>
      </c>
      <c r="E25" s="63">
        <v>5242030</v>
      </c>
      <c r="F25" s="63">
        <v>0</v>
      </c>
      <c r="G25" s="42">
        <v>0</v>
      </c>
      <c r="H25" s="26"/>
      <c r="I25" s="27"/>
      <c r="J25" s="13">
        <f t="shared" si="0"/>
        <v>0</v>
      </c>
      <c r="K25" s="13">
        <f t="shared" si="1"/>
        <v>0</v>
      </c>
      <c r="L25" s="15">
        <f t="shared" si="2"/>
        <v>5314694</v>
      </c>
    </row>
    <row r="26" spans="2:12" ht="20.100000000000001" customHeight="1" x14ac:dyDescent="0.25">
      <c r="B26" s="25" t="s">
        <v>78</v>
      </c>
      <c r="C26" s="42">
        <v>50000</v>
      </c>
      <c r="D26" s="42">
        <v>770720</v>
      </c>
      <c r="E26" s="63">
        <v>720720</v>
      </c>
      <c r="F26" s="63">
        <v>0</v>
      </c>
      <c r="G26" s="42">
        <v>0</v>
      </c>
      <c r="H26" s="26"/>
      <c r="I26" s="27"/>
      <c r="J26" s="13">
        <f t="shared" si="0"/>
        <v>0</v>
      </c>
      <c r="K26" s="13">
        <f t="shared" si="1"/>
        <v>0</v>
      </c>
      <c r="L26" s="15">
        <f t="shared" si="2"/>
        <v>770720</v>
      </c>
    </row>
    <row r="27" spans="2:12" ht="20.100000000000001" customHeight="1" x14ac:dyDescent="0.25">
      <c r="B27" s="25" t="s">
        <v>79</v>
      </c>
      <c r="C27" s="42">
        <v>0</v>
      </c>
      <c r="D27" s="42">
        <v>441360</v>
      </c>
      <c r="E27" s="63">
        <v>441360</v>
      </c>
      <c r="F27" s="63">
        <v>0</v>
      </c>
      <c r="G27" s="42">
        <v>0</v>
      </c>
      <c r="H27" s="26"/>
      <c r="I27" s="27"/>
      <c r="J27" s="13">
        <f t="shared" si="0"/>
        <v>0</v>
      </c>
      <c r="K27" s="13">
        <f t="shared" si="1"/>
        <v>0</v>
      </c>
      <c r="L27" s="15">
        <f t="shared" si="2"/>
        <v>441360</v>
      </c>
    </row>
    <row r="28" spans="2:12" ht="20.100000000000001" customHeight="1" x14ac:dyDescent="0.25">
      <c r="B28" s="25" t="s">
        <v>80</v>
      </c>
      <c r="C28" s="42">
        <v>0</v>
      </c>
      <c r="D28" s="42">
        <v>355680</v>
      </c>
      <c r="E28" s="63">
        <v>355680</v>
      </c>
      <c r="F28" s="63">
        <v>0</v>
      </c>
      <c r="G28" s="42">
        <v>0</v>
      </c>
      <c r="H28" s="26"/>
      <c r="I28" s="27"/>
      <c r="J28" s="13">
        <f t="shared" si="0"/>
        <v>0</v>
      </c>
      <c r="K28" s="13">
        <f t="shared" si="1"/>
        <v>0</v>
      </c>
      <c r="L28" s="15">
        <f t="shared" si="2"/>
        <v>355680</v>
      </c>
    </row>
    <row r="29" spans="2:12" ht="20.100000000000001" customHeight="1" x14ac:dyDescent="0.25">
      <c r="B29" s="25" t="s">
        <v>81</v>
      </c>
      <c r="C29" s="42">
        <v>0</v>
      </c>
      <c r="D29" s="42">
        <v>335520</v>
      </c>
      <c r="E29" s="63">
        <v>335520</v>
      </c>
      <c r="F29" s="63">
        <v>0</v>
      </c>
      <c r="G29" s="42">
        <v>0</v>
      </c>
      <c r="H29" s="26"/>
      <c r="I29" s="27"/>
      <c r="J29" s="13">
        <f t="shared" si="0"/>
        <v>0</v>
      </c>
      <c r="K29" s="13">
        <f t="shared" si="1"/>
        <v>0</v>
      </c>
      <c r="L29" s="15">
        <f t="shared" si="2"/>
        <v>335520</v>
      </c>
    </row>
    <row r="30" spans="2:12" ht="20.100000000000001" customHeight="1" x14ac:dyDescent="0.25">
      <c r="B30" s="25" t="s">
        <v>82</v>
      </c>
      <c r="C30" s="42">
        <v>0</v>
      </c>
      <c r="D30" s="42">
        <v>672480</v>
      </c>
      <c r="E30" s="63">
        <v>672480</v>
      </c>
      <c r="F30" s="63">
        <v>0</v>
      </c>
      <c r="G30" s="42">
        <v>0</v>
      </c>
      <c r="H30" s="26"/>
      <c r="I30" s="27"/>
      <c r="J30" s="13">
        <f t="shared" si="0"/>
        <v>0</v>
      </c>
      <c r="K30" s="13">
        <f t="shared" si="1"/>
        <v>0</v>
      </c>
      <c r="L30" s="15">
        <f t="shared" si="2"/>
        <v>672480</v>
      </c>
    </row>
    <row r="31" spans="2:12" ht="20.100000000000001" customHeight="1" x14ac:dyDescent="0.25">
      <c r="B31" s="25" t="s">
        <v>83</v>
      </c>
      <c r="C31" s="42">
        <v>0</v>
      </c>
      <c r="D31" s="42">
        <v>448560</v>
      </c>
      <c r="E31" s="63">
        <v>448560</v>
      </c>
      <c r="F31" s="63">
        <v>0</v>
      </c>
      <c r="G31" s="42">
        <v>0</v>
      </c>
      <c r="H31" s="26"/>
      <c r="I31" s="27"/>
      <c r="J31" s="13">
        <f t="shared" si="0"/>
        <v>0</v>
      </c>
      <c r="K31" s="13">
        <f t="shared" si="1"/>
        <v>0</v>
      </c>
      <c r="L31" s="15">
        <f t="shared" si="2"/>
        <v>448560</v>
      </c>
    </row>
    <row r="32" spans="2:12" ht="20.100000000000001" customHeight="1" x14ac:dyDescent="0.25">
      <c r="B32" s="25" t="s">
        <v>84</v>
      </c>
      <c r="C32" s="42">
        <v>120000</v>
      </c>
      <c r="D32" s="42">
        <v>329520</v>
      </c>
      <c r="E32" s="63">
        <v>329520</v>
      </c>
      <c r="F32" s="63">
        <v>0</v>
      </c>
      <c r="G32" s="42">
        <v>0</v>
      </c>
      <c r="H32" s="26"/>
      <c r="I32" s="27"/>
      <c r="J32" s="13">
        <f t="shared" si="0"/>
        <v>0</v>
      </c>
      <c r="K32" s="13">
        <f t="shared" si="1"/>
        <v>0</v>
      </c>
      <c r="L32" s="15">
        <f t="shared" si="2"/>
        <v>329520</v>
      </c>
    </row>
    <row r="33" spans="2:12" ht="20.100000000000001" customHeight="1" x14ac:dyDescent="0.25">
      <c r="B33" s="25" t="s">
        <v>85</v>
      </c>
      <c r="C33" s="42">
        <v>301000</v>
      </c>
      <c r="D33" s="42">
        <v>889960</v>
      </c>
      <c r="E33" s="63">
        <v>889960</v>
      </c>
      <c r="F33" s="63">
        <v>0</v>
      </c>
      <c r="G33" s="42">
        <v>0</v>
      </c>
      <c r="H33" s="26"/>
      <c r="I33" s="27"/>
      <c r="J33" s="13">
        <f t="shared" si="0"/>
        <v>0</v>
      </c>
      <c r="K33" s="13">
        <f t="shared" si="1"/>
        <v>0</v>
      </c>
      <c r="L33" s="15">
        <f t="shared" si="2"/>
        <v>889960</v>
      </c>
    </row>
    <row r="34" spans="2:12" ht="20.100000000000001" customHeight="1" x14ac:dyDescent="0.25">
      <c r="B34" s="25" t="s">
        <v>86</v>
      </c>
      <c r="C34" s="42">
        <v>0</v>
      </c>
      <c r="D34" s="42">
        <v>474480</v>
      </c>
      <c r="E34" s="63">
        <v>474480</v>
      </c>
      <c r="F34" s="63">
        <v>0</v>
      </c>
      <c r="G34" s="42">
        <v>0</v>
      </c>
      <c r="H34" s="26"/>
      <c r="I34" s="27"/>
      <c r="J34" s="13">
        <f t="shared" si="0"/>
        <v>0</v>
      </c>
      <c r="K34" s="13">
        <f t="shared" si="1"/>
        <v>0</v>
      </c>
      <c r="L34" s="15">
        <f t="shared" si="2"/>
        <v>474480</v>
      </c>
    </row>
    <row r="35" spans="2:12" ht="20.100000000000001" customHeight="1" x14ac:dyDescent="0.25">
      <c r="B35" s="25" t="s">
        <v>87</v>
      </c>
      <c r="C35" s="42">
        <v>650000000</v>
      </c>
      <c r="D35" s="42">
        <v>1301320722</v>
      </c>
      <c r="E35" s="63">
        <v>1055151751</v>
      </c>
      <c r="F35" s="63">
        <v>108034662.67</v>
      </c>
      <c r="G35" s="42">
        <v>75518873.700000003</v>
      </c>
      <c r="H35" s="26"/>
      <c r="I35" s="27"/>
      <c r="J35" s="13">
        <f t="shared" si="0"/>
        <v>7.1571575963768647E-2</v>
      </c>
      <c r="K35" s="13">
        <f t="shared" si="1"/>
        <v>0</v>
      </c>
      <c r="L35" s="15">
        <f t="shared" si="2"/>
        <v>1225801848.3</v>
      </c>
    </row>
    <row r="36" spans="2:12" ht="20.100000000000001" customHeight="1" x14ac:dyDescent="0.25">
      <c r="B36" s="25" t="s">
        <v>88</v>
      </c>
      <c r="C36" s="42">
        <v>414965705</v>
      </c>
      <c r="D36" s="42">
        <v>444781618</v>
      </c>
      <c r="E36" s="63">
        <v>288500000</v>
      </c>
      <c r="F36" s="63">
        <v>24555900.59</v>
      </c>
      <c r="G36" s="42">
        <v>9237413.4499999993</v>
      </c>
      <c r="H36" s="26"/>
      <c r="I36" s="27"/>
      <c r="J36" s="13">
        <f t="shared" si="0"/>
        <v>3.2018764124783362E-2</v>
      </c>
      <c r="K36" s="13">
        <f t="shared" si="1"/>
        <v>0</v>
      </c>
      <c r="L36" s="15">
        <f t="shared" si="2"/>
        <v>435544204.55000001</v>
      </c>
    </row>
    <row r="37" spans="2:12" ht="20.100000000000001" customHeight="1" x14ac:dyDescent="0.25">
      <c r="B37" s="25" t="s">
        <v>89</v>
      </c>
      <c r="C37" s="42">
        <v>0</v>
      </c>
      <c r="D37" s="42">
        <v>483120</v>
      </c>
      <c r="E37" s="63">
        <v>483120</v>
      </c>
      <c r="F37" s="63">
        <v>0</v>
      </c>
      <c r="G37" s="42">
        <v>0</v>
      </c>
      <c r="H37" s="26"/>
      <c r="I37" s="27"/>
      <c r="J37" s="13">
        <f t="shared" si="0"/>
        <v>0</v>
      </c>
      <c r="K37" s="13">
        <f t="shared" si="1"/>
        <v>0</v>
      </c>
      <c r="L37" s="15">
        <f t="shared" si="2"/>
        <v>483120</v>
      </c>
    </row>
    <row r="38" spans="2:12" ht="20.100000000000001" customHeight="1" x14ac:dyDescent="0.25">
      <c r="B38" s="25" t="s">
        <v>90</v>
      </c>
      <c r="C38" s="42">
        <v>245110</v>
      </c>
      <c r="D38" s="42">
        <v>470470</v>
      </c>
      <c r="E38" s="63">
        <v>225360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470470</v>
      </c>
    </row>
    <row r="39" spans="2:12" ht="20.100000000000001" customHeight="1" x14ac:dyDescent="0.25">
      <c r="B39" s="25" t="s">
        <v>91</v>
      </c>
      <c r="C39" s="42">
        <v>0</v>
      </c>
      <c r="D39" s="42">
        <v>916560</v>
      </c>
      <c r="E39" s="63">
        <v>916560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916560</v>
      </c>
    </row>
    <row r="40" spans="2:12" ht="20.100000000000001" customHeight="1" x14ac:dyDescent="0.25">
      <c r="B40" s="25" t="s">
        <v>92</v>
      </c>
      <c r="C40" s="42">
        <v>720035</v>
      </c>
      <c r="D40" s="42">
        <v>2394755</v>
      </c>
      <c r="E40" s="63">
        <v>1674720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2394755</v>
      </c>
    </row>
    <row r="41" spans="2:12" ht="20.100000000000001" customHeight="1" x14ac:dyDescent="0.25">
      <c r="B41" s="25" t="s">
        <v>93</v>
      </c>
      <c r="C41" s="42">
        <v>4453834</v>
      </c>
      <c r="D41" s="42">
        <v>6973114</v>
      </c>
      <c r="E41" s="63">
        <v>6373114</v>
      </c>
      <c r="F41" s="63">
        <v>0</v>
      </c>
      <c r="G41" s="42">
        <v>397616.6</v>
      </c>
      <c r="H41" s="26"/>
      <c r="I41" s="27"/>
      <c r="J41" s="13">
        <f t="shared" ref="J41:J43" si="6">IF(ISERROR(+G41/E41)=TRUE,0,++G41/E41)</f>
        <v>6.2389688933855568E-2</v>
      </c>
      <c r="K41" s="13">
        <f t="shared" ref="K41:K43" si="7">IF(ISERROR(+H41/E41)=TRUE,0,++H41/E41)</f>
        <v>0</v>
      </c>
      <c r="L41" s="15">
        <f t="shared" ref="L41:L43" si="8">+D41-G41</f>
        <v>6575497.4000000004</v>
      </c>
    </row>
    <row r="42" spans="2:12" ht="20.100000000000001" customHeight="1" x14ac:dyDescent="0.25">
      <c r="B42" s="25" t="s">
        <v>94</v>
      </c>
      <c r="C42" s="42">
        <v>4797830</v>
      </c>
      <c r="D42" s="42">
        <v>7153670</v>
      </c>
      <c r="E42" s="63">
        <v>2355840</v>
      </c>
      <c r="F42" s="63">
        <v>0</v>
      </c>
      <c r="G42" s="42">
        <v>0</v>
      </c>
      <c r="H42" s="26"/>
      <c r="I42" s="27"/>
      <c r="J42" s="13">
        <f t="shared" si="6"/>
        <v>0</v>
      </c>
      <c r="K42" s="13">
        <f t="shared" si="7"/>
        <v>0</v>
      </c>
      <c r="L42" s="15">
        <f t="shared" si="8"/>
        <v>7153670</v>
      </c>
    </row>
    <row r="43" spans="2:12" ht="20.100000000000001" customHeight="1" x14ac:dyDescent="0.25">
      <c r="B43" s="25" t="s">
        <v>95</v>
      </c>
      <c r="C43" s="42">
        <v>0</v>
      </c>
      <c r="D43" s="42">
        <v>1395360</v>
      </c>
      <c r="E43" s="63">
        <v>1395360</v>
      </c>
      <c r="F43" s="63">
        <v>0</v>
      </c>
      <c r="G43" s="42">
        <v>0</v>
      </c>
      <c r="H43" s="26"/>
      <c r="I43" s="27"/>
      <c r="J43" s="13">
        <f t="shared" si="6"/>
        <v>0</v>
      </c>
      <c r="K43" s="13">
        <f t="shared" si="7"/>
        <v>0</v>
      </c>
      <c r="L43" s="15">
        <f t="shared" si="8"/>
        <v>1395360</v>
      </c>
    </row>
    <row r="44" spans="2:12" ht="20.100000000000001" customHeight="1" x14ac:dyDescent="0.25">
      <c r="B44" s="7" t="s">
        <v>63</v>
      </c>
      <c r="C44" s="43">
        <v>0</v>
      </c>
      <c r="D44" s="42">
        <v>750240</v>
      </c>
      <c r="E44" s="63">
        <v>750240</v>
      </c>
      <c r="F44" s="64">
        <v>0</v>
      </c>
      <c r="G44" s="43">
        <v>0</v>
      </c>
      <c r="H44" s="9"/>
      <c r="I44" s="13"/>
      <c r="J44" s="13">
        <f t="shared" ref="J44" si="9">IF(ISERROR(+G44/E44)=TRUE,0,++G44/E44)</f>
        <v>0</v>
      </c>
      <c r="K44" s="13">
        <f t="shared" ref="K44" si="10">IF(ISERROR(+H44/E44)=TRUE,0,++H44/E44)</f>
        <v>0</v>
      </c>
      <c r="L44" s="15">
        <f t="shared" ref="L44" si="11">+D44-G44</f>
        <v>750240</v>
      </c>
    </row>
    <row r="45" spans="2:12" ht="23.25" customHeight="1" x14ac:dyDescent="0.25">
      <c r="B45" s="52" t="s">
        <v>4</v>
      </c>
      <c r="C45" s="65">
        <f t="shared" ref="C45:H45" si="12">SUM(C13:C44)</f>
        <v>1412218358</v>
      </c>
      <c r="D45" s="65">
        <f t="shared" si="12"/>
        <v>2132548913</v>
      </c>
      <c r="E45" s="65">
        <f t="shared" si="12"/>
        <v>1524319530</v>
      </c>
      <c r="F45" s="65">
        <f t="shared" si="12"/>
        <v>134619963.25999999</v>
      </c>
      <c r="G45" s="65">
        <f t="shared" si="12"/>
        <v>85153903.75</v>
      </c>
      <c r="H45" s="53">
        <f t="shared" si="12"/>
        <v>0</v>
      </c>
      <c r="I45" s="54">
        <f>IF(ISERROR(+#REF!/E45)=TRUE,0,++#REF!/E45)</f>
        <v>0</v>
      </c>
      <c r="J45" s="54">
        <f>IF(ISERROR(+G45/E45)=TRUE,0,++G45/E45)</f>
        <v>5.586355227633933E-2</v>
      </c>
      <c r="K45" s="54">
        <f>IF(ISERROR(+H45/E45)=TRUE,0,++H45/E45)</f>
        <v>0</v>
      </c>
      <c r="L45" s="55">
        <f>SUM(L13:L44)</f>
        <v>2047395009.25</v>
      </c>
    </row>
    <row r="46" spans="2:12" x14ac:dyDescent="0.2">
      <c r="B46" s="11" t="s">
        <v>62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>DEVENGADO
AL MES DE ENERO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13">+D45/$B$50</f>
        <v>2132.5489130000001</v>
      </c>
      <c r="E52" s="39">
        <f t="shared" si="13"/>
        <v>1524.31953</v>
      </c>
      <c r="F52" s="39">
        <f t="shared" si="13"/>
        <v>134.61996325999999</v>
      </c>
      <c r="G52" s="39">
        <f t="shared" si="13"/>
        <v>85.153903749999998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16.42578125" style="1" bestFit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64</v>
      </c>
      <c r="C13" s="44">
        <v>4789204</v>
      </c>
      <c r="D13" s="44">
        <v>4789204</v>
      </c>
      <c r="E13" s="60">
        <v>4310284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4789204</v>
      </c>
    </row>
    <row r="14" spans="1:13" ht="20.100000000000001" customHeight="1" x14ac:dyDescent="0.25">
      <c r="B14" s="29" t="s">
        <v>65</v>
      </c>
      <c r="C14" s="45">
        <v>1829510</v>
      </c>
      <c r="D14" s="45">
        <v>2323337</v>
      </c>
      <c r="E14" s="61">
        <v>2323337</v>
      </c>
      <c r="F14" s="61">
        <v>962291.63</v>
      </c>
      <c r="G14" s="42">
        <v>0</v>
      </c>
      <c r="H14" s="26"/>
      <c r="I14" s="27"/>
      <c r="J14" s="27">
        <f t="shared" ref="J14:J44" si="0">IF(ISERROR(+G14/E14)=TRUE,0,++G14/E14)</f>
        <v>0</v>
      </c>
      <c r="K14" s="27">
        <f t="shared" ref="K14:K44" si="1">IF(ISERROR(+H14/E14)=TRUE,0,++H14/E14)</f>
        <v>0</v>
      </c>
      <c r="L14" s="28">
        <f t="shared" ref="L14:L44" si="2">+D14-G14</f>
        <v>2323337</v>
      </c>
    </row>
    <row r="15" spans="1:13" ht="20.100000000000001" customHeight="1" x14ac:dyDescent="0.25">
      <c r="B15" s="29" t="s">
        <v>66</v>
      </c>
      <c r="C15" s="45">
        <v>629515</v>
      </c>
      <c r="D15" s="45">
        <v>629515</v>
      </c>
      <c r="E15" s="61">
        <v>629515</v>
      </c>
      <c r="F15" s="61">
        <v>142777.9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629515</v>
      </c>
    </row>
    <row r="16" spans="1:13" ht="20.100000000000001" customHeight="1" x14ac:dyDescent="0.25">
      <c r="B16" s="29" t="s">
        <v>67</v>
      </c>
      <c r="C16" s="45">
        <v>49198</v>
      </c>
      <c r="D16" s="45">
        <v>6412834</v>
      </c>
      <c r="E16" s="61">
        <v>6412834</v>
      </c>
      <c r="F16" s="61">
        <v>36000</v>
      </c>
      <c r="G16" s="42">
        <v>22500</v>
      </c>
      <c r="H16" s="26"/>
      <c r="I16" s="27"/>
      <c r="J16" s="27">
        <f t="shared" si="0"/>
        <v>3.5085891822554584E-3</v>
      </c>
      <c r="K16" s="27">
        <f t="shared" si="1"/>
        <v>0</v>
      </c>
      <c r="L16" s="28">
        <f t="shared" si="2"/>
        <v>6390334</v>
      </c>
    </row>
    <row r="17" spans="2:12" ht="20.100000000000001" customHeight="1" x14ac:dyDescent="0.25">
      <c r="B17" s="29" t="s">
        <v>68</v>
      </c>
      <c r="C17" s="45">
        <v>0</v>
      </c>
      <c r="D17" s="45">
        <v>1122584</v>
      </c>
      <c r="E17" s="61">
        <v>1122584</v>
      </c>
      <c r="F17" s="61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1122584</v>
      </c>
    </row>
    <row r="18" spans="2:12" ht="20.100000000000001" customHeight="1" x14ac:dyDescent="0.25">
      <c r="B18" s="29" t="s">
        <v>69</v>
      </c>
      <c r="C18" s="45">
        <v>2937357</v>
      </c>
      <c r="D18" s="45">
        <v>15760299</v>
      </c>
      <c r="E18" s="61">
        <v>13124243</v>
      </c>
      <c r="F18" s="61">
        <v>370220.09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15760299</v>
      </c>
    </row>
    <row r="19" spans="2:12" ht="20.100000000000001" customHeight="1" x14ac:dyDescent="0.25">
      <c r="B19" s="29" t="s">
        <v>70</v>
      </c>
      <c r="C19" s="45">
        <v>1087586</v>
      </c>
      <c r="D19" s="45">
        <v>16585607</v>
      </c>
      <c r="E19" s="61">
        <v>16585607</v>
      </c>
      <c r="F19" s="61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16585607</v>
      </c>
    </row>
    <row r="20" spans="2:12" ht="20.100000000000001" customHeight="1" x14ac:dyDescent="0.25">
      <c r="B20" s="29" t="s">
        <v>71</v>
      </c>
      <c r="C20" s="45">
        <v>318520</v>
      </c>
      <c r="D20" s="45">
        <v>17894950</v>
      </c>
      <c r="E20" s="61">
        <v>17039809</v>
      </c>
      <c r="F20" s="61">
        <v>5000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17894950</v>
      </c>
    </row>
    <row r="21" spans="2:12" ht="20.100000000000001" customHeight="1" x14ac:dyDescent="0.25">
      <c r="B21" s="29" t="s">
        <v>72</v>
      </c>
      <c r="C21" s="45">
        <v>0</v>
      </c>
      <c r="D21" s="45">
        <v>3786098</v>
      </c>
      <c r="E21" s="61">
        <v>3602284</v>
      </c>
      <c r="F21" s="61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3786098</v>
      </c>
    </row>
    <row r="22" spans="2:12" ht="20.100000000000001" customHeight="1" x14ac:dyDescent="0.25">
      <c r="B22" s="29" t="s">
        <v>73</v>
      </c>
      <c r="C22" s="45">
        <v>177676</v>
      </c>
      <c r="D22" s="45">
        <v>3838908</v>
      </c>
      <c r="E22" s="61">
        <v>3838908</v>
      </c>
      <c r="F22" s="61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3838908</v>
      </c>
    </row>
    <row r="23" spans="2:12" ht="20.100000000000001" customHeight="1" x14ac:dyDescent="0.25">
      <c r="B23" s="29" t="s">
        <v>74</v>
      </c>
      <c r="C23" s="45">
        <v>435388</v>
      </c>
      <c r="D23" s="45">
        <v>23699294</v>
      </c>
      <c r="E23" s="61">
        <v>22170634</v>
      </c>
      <c r="F23" s="61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23699294</v>
      </c>
    </row>
    <row r="24" spans="2:12" ht="20.100000000000001" customHeight="1" x14ac:dyDescent="0.25">
      <c r="B24" s="29" t="s">
        <v>75</v>
      </c>
      <c r="C24" s="45">
        <v>2038976</v>
      </c>
      <c r="D24" s="45">
        <v>19844378</v>
      </c>
      <c r="E24" s="61">
        <v>17883619</v>
      </c>
      <c r="F24" s="61">
        <v>80877.010000000009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19844378</v>
      </c>
    </row>
    <row r="25" spans="2:12" ht="20.100000000000001" customHeight="1" x14ac:dyDescent="0.25">
      <c r="B25" s="29" t="s">
        <v>76</v>
      </c>
      <c r="C25" s="45">
        <v>3616277</v>
      </c>
      <c r="D25" s="45">
        <v>14303175</v>
      </c>
      <c r="E25" s="61">
        <v>13516606</v>
      </c>
      <c r="F25" s="61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14303175</v>
      </c>
    </row>
    <row r="26" spans="2:12" ht="20.100000000000001" customHeight="1" x14ac:dyDescent="0.25">
      <c r="B26" s="29" t="s">
        <v>77</v>
      </c>
      <c r="C26" s="45">
        <v>1901691</v>
      </c>
      <c r="D26" s="45">
        <v>20754674</v>
      </c>
      <c r="E26" s="61">
        <v>19598141</v>
      </c>
      <c r="F26" s="61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20754674</v>
      </c>
    </row>
    <row r="27" spans="2:12" ht="20.100000000000001" customHeight="1" x14ac:dyDescent="0.25">
      <c r="B27" s="29" t="s">
        <v>78</v>
      </c>
      <c r="C27" s="45">
        <v>398642</v>
      </c>
      <c r="D27" s="45">
        <v>5990162</v>
      </c>
      <c r="E27" s="61">
        <v>5562779</v>
      </c>
      <c r="F27" s="61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5990162</v>
      </c>
    </row>
    <row r="28" spans="2:12" ht="20.100000000000001" customHeight="1" x14ac:dyDescent="0.25">
      <c r="B28" s="29" t="s">
        <v>79</v>
      </c>
      <c r="C28" s="45">
        <v>84979</v>
      </c>
      <c r="D28" s="45">
        <v>4516227</v>
      </c>
      <c r="E28" s="61">
        <v>4496154</v>
      </c>
      <c r="F28" s="61">
        <v>42780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4516227</v>
      </c>
    </row>
    <row r="29" spans="2:12" ht="20.100000000000001" customHeight="1" x14ac:dyDescent="0.25">
      <c r="B29" s="29" t="s">
        <v>80</v>
      </c>
      <c r="C29" s="45">
        <v>47794</v>
      </c>
      <c r="D29" s="45">
        <v>2342989</v>
      </c>
      <c r="E29" s="61">
        <v>2128118</v>
      </c>
      <c r="F29" s="61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2342989</v>
      </c>
    </row>
    <row r="30" spans="2:12" ht="20.100000000000001" customHeight="1" x14ac:dyDescent="0.25">
      <c r="B30" s="29" t="s">
        <v>81</v>
      </c>
      <c r="C30" s="45">
        <v>456053</v>
      </c>
      <c r="D30" s="45">
        <v>2406808</v>
      </c>
      <c r="E30" s="61">
        <v>2404933</v>
      </c>
      <c r="F30" s="61">
        <v>171400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2406808</v>
      </c>
    </row>
    <row r="31" spans="2:12" ht="20.100000000000001" customHeight="1" x14ac:dyDescent="0.25">
      <c r="B31" s="29" t="s">
        <v>82</v>
      </c>
      <c r="C31" s="45">
        <v>459584</v>
      </c>
      <c r="D31" s="45">
        <v>10911224</v>
      </c>
      <c r="E31" s="61">
        <v>10594521</v>
      </c>
      <c r="F31" s="61">
        <v>40874.660000000003</v>
      </c>
      <c r="G31" s="42">
        <v>15000</v>
      </c>
      <c r="H31" s="26"/>
      <c r="I31" s="27"/>
      <c r="J31" s="27">
        <f t="shared" si="0"/>
        <v>1.4158261614659125E-3</v>
      </c>
      <c r="K31" s="27">
        <f t="shared" si="1"/>
        <v>0</v>
      </c>
      <c r="L31" s="28">
        <f t="shared" si="2"/>
        <v>10896224</v>
      </c>
    </row>
    <row r="32" spans="2:12" ht="20.100000000000001" customHeight="1" x14ac:dyDescent="0.25">
      <c r="B32" s="29" t="s">
        <v>83</v>
      </c>
      <c r="C32" s="45">
        <v>507213</v>
      </c>
      <c r="D32" s="45">
        <v>7505827</v>
      </c>
      <c r="E32" s="61">
        <v>7330847</v>
      </c>
      <c r="F32" s="61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7505827</v>
      </c>
    </row>
    <row r="33" spans="2:12" ht="20.100000000000001" customHeight="1" x14ac:dyDescent="0.25">
      <c r="B33" s="29" t="s">
        <v>84</v>
      </c>
      <c r="C33" s="45">
        <v>23229</v>
      </c>
      <c r="D33" s="45">
        <v>2481519</v>
      </c>
      <c r="E33" s="61">
        <v>2418593</v>
      </c>
      <c r="F33" s="61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2481519</v>
      </c>
    </row>
    <row r="34" spans="2:12" ht="20.100000000000001" customHeight="1" x14ac:dyDescent="0.25">
      <c r="B34" s="29" t="s">
        <v>85</v>
      </c>
      <c r="C34" s="45">
        <v>859434</v>
      </c>
      <c r="D34" s="45">
        <v>7844418</v>
      </c>
      <c r="E34" s="61">
        <v>7674679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7844418</v>
      </c>
    </row>
    <row r="35" spans="2:12" ht="20.100000000000001" customHeight="1" x14ac:dyDescent="0.25">
      <c r="B35" s="29" t="s">
        <v>86</v>
      </c>
      <c r="C35" s="45">
        <v>190941</v>
      </c>
      <c r="D35" s="45">
        <v>3080509</v>
      </c>
      <c r="E35" s="61">
        <v>3010509</v>
      </c>
      <c r="F35" s="61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3080509</v>
      </c>
    </row>
    <row r="36" spans="2:12" ht="20.100000000000001" customHeight="1" x14ac:dyDescent="0.25">
      <c r="B36" s="29" t="s">
        <v>87</v>
      </c>
      <c r="C36" s="45">
        <v>21634</v>
      </c>
      <c r="D36" s="45">
        <v>957281</v>
      </c>
      <c r="E36" s="61">
        <v>21634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957281</v>
      </c>
    </row>
    <row r="37" spans="2:12" ht="20.100000000000001" customHeight="1" x14ac:dyDescent="0.25">
      <c r="B37" s="29" t="s">
        <v>89</v>
      </c>
      <c r="C37" s="45">
        <v>6594434</v>
      </c>
      <c r="D37" s="45">
        <v>30293570</v>
      </c>
      <c r="E37" s="61">
        <v>29549016</v>
      </c>
      <c r="F37" s="61">
        <v>68680</v>
      </c>
      <c r="G37" s="42">
        <v>10000</v>
      </c>
      <c r="H37" s="26"/>
      <c r="I37" s="27"/>
      <c r="J37" s="27">
        <f t="shared" ref="J37:J40" si="3">IF(ISERROR(+G37/E37)=TRUE,0,++G37/E37)</f>
        <v>3.3842074470432449E-4</v>
      </c>
      <c r="K37" s="27">
        <f t="shared" ref="K37:K40" si="4">IF(ISERROR(+H37/E37)=TRUE,0,++H37/E37)</f>
        <v>0</v>
      </c>
      <c r="L37" s="28">
        <f t="shared" ref="L37:L40" si="5">+D37-G37</f>
        <v>30283570</v>
      </c>
    </row>
    <row r="38" spans="2:12" ht="20.100000000000001" customHeight="1" x14ac:dyDescent="0.25">
      <c r="B38" s="29" t="s">
        <v>90</v>
      </c>
      <c r="C38" s="45">
        <v>675576</v>
      </c>
      <c r="D38" s="45">
        <v>4182023</v>
      </c>
      <c r="E38" s="61">
        <v>4182023</v>
      </c>
      <c r="F38" s="61">
        <v>0</v>
      </c>
      <c r="G38" s="42">
        <v>0</v>
      </c>
      <c r="H38" s="26"/>
      <c r="I38" s="27"/>
      <c r="J38" s="27">
        <f t="shared" si="3"/>
        <v>0</v>
      </c>
      <c r="K38" s="27">
        <f t="shared" si="4"/>
        <v>0</v>
      </c>
      <c r="L38" s="28">
        <f t="shared" si="5"/>
        <v>4182023</v>
      </c>
    </row>
    <row r="39" spans="2:12" ht="20.100000000000001" customHeight="1" x14ac:dyDescent="0.25">
      <c r="B39" s="29" t="s">
        <v>91</v>
      </c>
      <c r="C39" s="45">
        <v>990050</v>
      </c>
      <c r="D39" s="45">
        <v>16215928</v>
      </c>
      <c r="E39" s="61">
        <v>15603534</v>
      </c>
      <c r="F39" s="61">
        <v>0</v>
      </c>
      <c r="G39" s="42">
        <v>0</v>
      </c>
      <c r="H39" s="26"/>
      <c r="I39" s="27"/>
      <c r="J39" s="27">
        <f t="shared" ref="J39" si="6">IF(ISERROR(+G39/E39)=TRUE,0,++G39/E39)</f>
        <v>0</v>
      </c>
      <c r="K39" s="27">
        <f t="shared" ref="K39" si="7">IF(ISERROR(+H39/E39)=TRUE,0,++H39/E39)</f>
        <v>0</v>
      </c>
      <c r="L39" s="28">
        <f t="shared" ref="L39" si="8">+D39-G39</f>
        <v>16215928</v>
      </c>
    </row>
    <row r="40" spans="2:12" ht="20.100000000000001" customHeight="1" x14ac:dyDescent="0.25">
      <c r="B40" s="29" t="s">
        <v>92</v>
      </c>
      <c r="C40" s="45">
        <v>515951</v>
      </c>
      <c r="D40" s="45">
        <v>31483651</v>
      </c>
      <c r="E40" s="61">
        <v>31483651</v>
      </c>
      <c r="F40" s="61">
        <v>0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31483651</v>
      </c>
    </row>
    <row r="41" spans="2:12" ht="20.100000000000001" customHeight="1" x14ac:dyDescent="0.25">
      <c r="B41" s="29" t="s">
        <v>93</v>
      </c>
      <c r="C41" s="45">
        <v>717317</v>
      </c>
      <c r="D41" s="45">
        <v>33110074</v>
      </c>
      <c r="E41" s="61">
        <v>32358327</v>
      </c>
      <c r="F41" s="61">
        <v>0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33110074</v>
      </c>
    </row>
    <row r="42" spans="2:12" ht="20.100000000000001" customHeight="1" x14ac:dyDescent="0.25">
      <c r="B42" s="29" t="s">
        <v>94</v>
      </c>
      <c r="C42" s="45">
        <v>1835450</v>
      </c>
      <c r="D42" s="45">
        <v>24749668</v>
      </c>
      <c r="E42" s="61">
        <v>19848815</v>
      </c>
      <c r="F42" s="61">
        <v>0</v>
      </c>
      <c r="G42" s="42">
        <v>0</v>
      </c>
      <c r="H42" s="26"/>
      <c r="I42" s="27"/>
      <c r="J42" s="27">
        <f t="shared" si="0"/>
        <v>0</v>
      </c>
      <c r="K42" s="27">
        <f t="shared" si="1"/>
        <v>0</v>
      </c>
      <c r="L42" s="28">
        <f t="shared" si="2"/>
        <v>24749668</v>
      </c>
    </row>
    <row r="43" spans="2:12" ht="20.100000000000001" customHeight="1" x14ac:dyDescent="0.25">
      <c r="B43" s="29" t="s">
        <v>95</v>
      </c>
      <c r="C43" s="45">
        <v>2218589</v>
      </c>
      <c r="D43" s="45">
        <v>17777238</v>
      </c>
      <c r="E43" s="61">
        <v>11015379</v>
      </c>
      <c r="F43" s="61">
        <v>0</v>
      </c>
      <c r="G43" s="42">
        <v>0</v>
      </c>
      <c r="H43" s="26"/>
      <c r="I43" s="27"/>
      <c r="J43" s="27">
        <f t="shared" si="0"/>
        <v>0</v>
      </c>
      <c r="K43" s="27">
        <f t="shared" si="1"/>
        <v>0</v>
      </c>
      <c r="L43" s="28">
        <f t="shared" si="2"/>
        <v>17777238</v>
      </c>
    </row>
    <row r="44" spans="2:12" ht="20.100000000000001" customHeight="1" x14ac:dyDescent="0.25">
      <c r="B44" s="29" t="s">
        <v>63</v>
      </c>
      <c r="C44" s="45">
        <v>0</v>
      </c>
      <c r="D44" s="45">
        <v>1736082</v>
      </c>
      <c r="E44" s="61">
        <v>1720408</v>
      </c>
      <c r="F44" s="61">
        <v>0</v>
      </c>
      <c r="G44" s="42">
        <v>0</v>
      </c>
      <c r="H44" s="26"/>
      <c r="I44" s="27"/>
      <c r="J44" s="27">
        <f t="shared" si="0"/>
        <v>0</v>
      </c>
      <c r="K44" s="27">
        <f t="shared" si="1"/>
        <v>0</v>
      </c>
      <c r="L44" s="28">
        <f t="shared" si="2"/>
        <v>1736082</v>
      </c>
    </row>
    <row r="45" spans="2:12" ht="23.25" customHeight="1" x14ac:dyDescent="0.25">
      <c r="B45" s="52" t="s">
        <v>4</v>
      </c>
      <c r="C45" s="65">
        <f t="shared" ref="C45:H45" si="9">SUM(C13:C44)</f>
        <v>36407768</v>
      </c>
      <c r="D45" s="65">
        <f t="shared" si="9"/>
        <v>359330055</v>
      </c>
      <c r="E45" s="65">
        <f t="shared" si="9"/>
        <v>333562325</v>
      </c>
      <c r="F45" s="65">
        <f t="shared" si="9"/>
        <v>1920901.29</v>
      </c>
      <c r="G45" s="65">
        <f t="shared" si="9"/>
        <v>47500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1.424021732670199E-4</v>
      </c>
      <c r="K45" s="54">
        <f>IF(ISERROR(+H45/E45)=TRUE,0,++H45/E45)</f>
        <v>0</v>
      </c>
      <c r="L45" s="55">
        <f>SUM(L13:L44)</f>
        <v>359282555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ENERO</v>
      </c>
      <c r="K51" s="23"/>
    </row>
    <row r="52" spans="2:11" s="22" customFormat="1" x14ac:dyDescent="0.25">
      <c r="B52" s="22" t="s">
        <v>56</v>
      </c>
      <c r="C52" s="66">
        <f>+C45/$C$50</f>
        <v>36.407767999999997</v>
      </c>
      <c r="D52" s="40">
        <f>+D45/$C$50</f>
        <v>359.33005500000002</v>
      </c>
      <c r="E52" s="40">
        <f>+E45/$C$50</f>
        <v>333.56232499999999</v>
      </c>
      <c r="F52" s="40">
        <f>+F45/$C$50</f>
        <v>1.92090129</v>
      </c>
      <c r="G52" s="40">
        <f>+G45/$C$50</f>
        <v>4.7500000000000001E-2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59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2021-02-27T18:35:29Z</dcterms:modified>
</cp:coreProperties>
</file>