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5. Mayo - 2021\"/>
    </mc:Choice>
  </mc:AlternateContent>
  <bookViews>
    <workbookView xWindow="0" yWindow="0" windowWidth="28800" windowHeight="1230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G46" i="4" l="1"/>
  <c r="F46" i="4"/>
  <c r="E46" i="4"/>
  <c r="D46" i="4"/>
  <c r="C46" i="4"/>
  <c r="L44" i="4"/>
  <c r="K44" i="4"/>
  <c r="J44" i="4"/>
  <c r="L36" i="6"/>
  <c r="K36" i="6"/>
  <c r="J36" i="6"/>
  <c r="L35" i="6"/>
  <c r="K35" i="6"/>
  <c r="J35" i="6"/>
  <c r="L34" i="6"/>
  <c r="K34" i="6"/>
  <c r="J34" i="6"/>
  <c r="L33" i="5"/>
  <c r="K33" i="5"/>
  <c r="J33" i="5"/>
  <c r="L32" i="5"/>
  <c r="K32" i="5"/>
  <c r="J32" i="5"/>
  <c r="L31" i="5"/>
  <c r="K31" i="5"/>
  <c r="J31" i="5"/>
  <c r="L30" i="5"/>
  <c r="K30" i="5"/>
  <c r="J30" i="5"/>
  <c r="C45" i="5"/>
  <c r="D45" i="5"/>
  <c r="L44" i="5" l="1"/>
  <c r="L43" i="5"/>
  <c r="L42" i="5"/>
  <c r="L41" i="5"/>
  <c r="L40" i="5"/>
  <c r="L39" i="5"/>
  <c r="L38" i="5"/>
  <c r="L37" i="5"/>
  <c r="L36" i="5"/>
  <c r="L35" i="5"/>
  <c r="L34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6" i="6"/>
  <c r="D46" i="6"/>
  <c r="K18" i="5" l="1"/>
  <c r="J18" i="5"/>
  <c r="J39" i="6"/>
  <c r="K19" i="5" l="1"/>
  <c r="J19" i="5"/>
  <c r="G23" i="7"/>
  <c r="G52" i="6"/>
  <c r="G51" i="5"/>
  <c r="G52" i="4"/>
  <c r="G52" i="1"/>
  <c r="K20" i="5" l="1"/>
  <c r="J20" i="5"/>
  <c r="K38" i="6"/>
  <c r="J21" i="5" l="1"/>
  <c r="K21" i="5"/>
  <c r="J38" i="6"/>
  <c r="L38" i="6"/>
  <c r="K22" i="5" l="1"/>
  <c r="J22" i="5"/>
  <c r="L41" i="6"/>
  <c r="K41" i="6"/>
  <c r="J41" i="6"/>
  <c r="L40" i="6"/>
  <c r="K40" i="6"/>
  <c r="J40" i="6"/>
  <c r="L39" i="6"/>
  <c r="K39" i="6"/>
  <c r="C53" i="6"/>
  <c r="D53" i="6"/>
  <c r="K23" i="5" l="1"/>
  <c r="J23" i="5"/>
  <c r="G45" i="5"/>
  <c r="G52" i="5" s="1"/>
  <c r="F45" i="5"/>
  <c r="F52" i="5" s="1"/>
  <c r="D52" i="5"/>
  <c r="C52" i="5"/>
  <c r="J24" i="5" l="1"/>
  <c r="K24" i="5"/>
  <c r="G46" i="6"/>
  <c r="G53" i="6" s="1"/>
  <c r="F46" i="6"/>
  <c r="F53" i="6" s="1"/>
  <c r="E46" i="6"/>
  <c r="E53" i="6" s="1"/>
  <c r="K25" i="5" l="1"/>
  <c r="J25" i="5"/>
  <c r="L45" i="6"/>
  <c r="K45" i="6"/>
  <c r="J45" i="6"/>
  <c r="L44" i="6"/>
  <c r="K44" i="6"/>
  <c r="J44" i="6"/>
  <c r="L43" i="6"/>
  <c r="K43" i="6"/>
  <c r="J43" i="6"/>
  <c r="L42" i="6"/>
  <c r="K42" i="6"/>
  <c r="J42" i="6"/>
  <c r="L37" i="6"/>
  <c r="K37" i="6"/>
  <c r="J37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53" i="4"/>
  <c r="J29" i="5" l="1"/>
  <c r="K29" i="5"/>
  <c r="G53" i="4"/>
  <c r="F53" i="4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4" i="5" l="1"/>
  <c r="J34" i="5"/>
  <c r="L16" i="7"/>
  <c r="L15" i="7"/>
  <c r="L14" i="7"/>
  <c r="L13" i="4"/>
  <c r="L13" i="6"/>
  <c r="L13" i="5"/>
  <c r="L13" i="7"/>
  <c r="L13" i="1"/>
  <c r="E53" i="4"/>
  <c r="K35" i="5" l="1"/>
  <c r="J35" i="5"/>
  <c r="E53" i="1"/>
  <c r="J36" i="5" l="1"/>
  <c r="K36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K37" i="5" l="1"/>
  <c r="J37" i="5"/>
  <c r="L45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8" i="5" l="1"/>
  <c r="J38" i="5"/>
  <c r="I46" i="1"/>
  <c r="J46" i="1"/>
  <c r="K39" i="5" l="1"/>
  <c r="J39" i="5"/>
  <c r="K40" i="5" l="1"/>
  <c r="J40" i="5"/>
  <c r="J41" i="5" l="1"/>
  <c r="K41" i="5"/>
  <c r="K42" i="5" l="1"/>
  <c r="J42" i="5"/>
  <c r="K43" i="5" l="1"/>
  <c r="J43" i="5"/>
  <c r="J44" i="5" l="1"/>
  <c r="K44" i="5"/>
  <c r="I44" i="5"/>
  <c r="E45" i="5"/>
  <c r="E52" i="5" l="1"/>
  <c r="J45" i="5"/>
  <c r="I45" i="5"/>
  <c r="K45" i="5"/>
</calcChain>
</file>

<file path=xl/sharedStrings.xml><?xml version="1.0" encoding="utf-8"?>
<sst xmlns="http://schemas.openxmlformats.org/spreadsheetml/2006/main" count="261" uniqueCount="96">
  <si>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</si>
  <si>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</si>
  <si>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</si>
  <si>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</si>
  <si>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</si>
  <si>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</si>
  <si>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</si>
  <si>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</si>
  <si>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</si>
  <si>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</si>
  <si>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</si>
  <si>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</si>
  <si>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</si>
  <si>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</si>
  <si>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</si>
  <si>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</si>
  <si>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</si>
  <si>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</si>
  <si>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</si>
  <si>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</si>
  <si>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</si>
  <si>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</si>
  <si>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</si>
  <si>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</si>
  <si>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</si>
  <si>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</si>
  <si>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</si>
  <si>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</si>
  <si>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</si>
  <si>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</si>
  <si>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</si>
  <si>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</si>
  <si>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</si>
  <si>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</si>
  <si>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</si>
  <si>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</si>
  <si>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</si>
  <si>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</si>
  <si>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</si>
  <si>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</si>
  <si>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</si>
  <si>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</si>
  <si>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</si>
  <si>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</si>
  <si>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</si>
  <si>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</si>
  <si>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</si>
  <si>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</si>
  <si>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</si>
  <si>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</si>
  <si>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</si>
  <si>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</si>
  <si>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</si>
  <si>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</si>
  <si>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</si>
  <si>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</si>
  <si>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</si>
  <si>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</si>
  <si>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</si>
  <si>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DEVENGADO
AL MES DE MAYO
(4)</t>
  </si>
  <si>
    <t>EJECUCION PRESUPUESTAL MENSUALIZADA DE GASTOS 
AL MES DE MAYO 2021</t>
  </si>
  <si>
    <t>Fuente: SIAF, Consulta Amigable y Base de Datos al 31 de Mayo del 2021</t>
  </si>
  <si>
    <t>001. ADMINISTRACION CENTRAL - MINSA</t>
  </si>
  <si>
    <t>005. INSTITUTO NACIONAL DE SALUD MENTAL</t>
  </si>
  <si>
    <t>007. INSTITUTO NACIONAL DE CIENCIAS NEUROLOGICAS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</si>
  <si>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</si>
  <si>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</si>
  <si>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</si>
  <si>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</si>
  <si>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</si>
  <si>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</si>
  <si>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</si>
  <si>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</si>
  <si>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</si>
  <si>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</si>
  <si>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</si>
  <si>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</si>
  <si>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</si>
  <si>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</si>
  <si>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</si>
  <si>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</si>
  <si>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</si>
  <si>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</si>
  <si>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</si>
  <si>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</si>
  <si>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</si>
  <si>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</si>
  <si>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</si>
  <si>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</si>
  <si>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</si>
  <si>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</si>
  <si>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</si>
  <si>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</si>
  <si>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</si>
  <si>
    <t>008. INSTITUTO NACIONAL DE OFTALMOLOGIA</t>
  </si>
  <si>
    <t>EJECUCION PRESUPUESTAL MENSUALIZADA DE GASTOS 
AL MES DE MAYO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</si>
</sst>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7045.3022430000001</c:v>
                </c:pt>
                <c:pt idx="2" formatCode="#,##0">
                  <c:v>5974.64588</c:v>
                </c:pt>
                <c:pt idx="3">
                  <c:v>4872.2704947699995</c:v>
                </c:pt>
                <c:pt idx="4">
                  <c:v>2390.7061309300002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14763776"/>
        <c:axId val="1983385680"/>
        <c:axId val="0"/>
      </c:bar3DChart>
      <c:catAx>
        <c:axId val="1914763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83385680"/>
        <c:crosses val="autoZero"/>
        <c:auto val="1"/>
        <c:lblAlgn val="ctr"/>
        <c:lblOffset val="100"/>
        <c:noMultiLvlLbl val="0"/>
      </c:catAx>
      <c:valAx>
        <c:axId val="19833856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91476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114.07937</c:v>
                </c:pt>
                <c:pt idx="3">
                  <c:v>72.654429309999998</c:v>
                </c:pt>
                <c:pt idx="4">
                  <c:v>37.882458699999994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7411184"/>
        <c:axId val="150037840"/>
        <c:axId val="0"/>
      </c:bar3DChart>
      <c:catAx>
        <c:axId val="3741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037840"/>
        <c:crosses val="autoZero"/>
        <c:auto val="1"/>
        <c:lblAlgn val="ctr"/>
        <c:lblOffset val="100"/>
        <c:noMultiLvlLbl val="0"/>
      </c:catAx>
      <c:valAx>
        <c:axId val="1500378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37411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MAYO
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2765.4076460000001</c:v>
                </c:pt>
                <c:pt idx="2">
                  <c:v>2315.5521640000002</c:v>
                </c:pt>
                <c:pt idx="3">
                  <c:v>1951.2616948800001</c:v>
                </c:pt>
                <c:pt idx="4">
                  <c:v>1395.4059963400002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0017168"/>
        <c:axId val="150039472"/>
        <c:axId val="0"/>
      </c:bar3DChart>
      <c:catAx>
        <c:axId val="150017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039472"/>
        <c:crosses val="autoZero"/>
        <c:auto val="1"/>
        <c:lblAlgn val="ctr"/>
        <c:lblOffset val="100"/>
        <c:noMultiLvlLbl val="0"/>
      </c:catAx>
      <c:valAx>
        <c:axId val="1500394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5001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502.23981700000002</c:v>
                </c:pt>
                <c:pt idx="2">
                  <c:v>455.60123199999998</c:v>
                </c:pt>
                <c:pt idx="3">
                  <c:v>285.65974419999998</c:v>
                </c:pt>
                <c:pt idx="4">
                  <c:v>131.64950483999999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0009008"/>
        <c:axId val="150017712"/>
        <c:axId val="0"/>
      </c:bar3DChart>
      <c:catAx>
        <c:axId val="15000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017712"/>
        <c:crosses val="autoZero"/>
        <c:auto val="1"/>
        <c:lblAlgn val="ctr"/>
        <c:lblOffset val="100"/>
        <c:noMultiLvlLbl val="0"/>
      </c:catAx>
      <c:valAx>
        <c:axId val="15001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5000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MAYO
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1.2610440000000001</c:v>
                </c:pt>
                <c:pt idx="2">
                  <c:v>0.99451999999999996</c:v>
                </c:pt>
                <c:pt idx="3">
                  <c:v>0.31762699999999999</c:v>
                </c:pt>
                <c:pt idx="4">
                  <c:v>1.6199999999999999E-2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19888"/>
        <c:axId val="150024784"/>
        <c:axId val="0"/>
      </c:bar3DChart>
      <c:catAx>
        <c:axId val="1500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024784"/>
        <c:crosses val="autoZero"/>
        <c:auto val="1"/>
        <c:lblAlgn val="ctr"/>
        <c:lblOffset val="100"/>
        <c:noMultiLvlLbl val="0"/>
      </c:catAx>
      <c:valAx>
        <c:axId val="15002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001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/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/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/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/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2195055582</v>
      </c>
      <c r="D13" s="8">
        <v>2185715050</v>
      </c>
      <c r="E13" s="56">
        <v>1488463100</v>
      </c>
      <c r="F13" s="56">
        <v>1297183022.72</v>
      </c>
      <c r="G13" s="8">
        <v>548077021.97000015</v>
      </c>
      <c r="H13" s="8"/>
      <c r="I13" s="12">
        <f>IF(ISERROR(+#REF!/E13)=TRUE,0,++#REF!/E13)</f>
        <v>0</v>
      </c>
      <c r="J13" s="12">
        <f>IF(ISERROR(+G13/E13)=TRUE,0,++G13/E13)</f>
        <v>0.36821673440880071</v>
      </c>
      <c r="K13" s="12">
        <f>IF(ISERROR(+H13/E13)=TRUE,0,++H13/E13)</f>
        <v>0</v>
      </c>
      <c r="L13" s="14">
        <f>+D13-G13</f>
        <v>1637638028.0299997</v>
      </c>
    </row>
    <row r="14" spans="1:13" ht="20.100000000000001" customHeight="1" x14ac:dyDescent="0.25">
      <c r="B14" s="25" t="s">
        <v>24</v>
      </c>
      <c r="C14" s="26">
        <v>36897267</v>
      </c>
      <c r="D14" s="26">
        <v>37853920</v>
      </c>
      <c r="E14" s="57">
        <v>36230722</v>
      </c>
      <c r="F14" s="57">
        <v>34856567.789999999</v>
      </c>
      <c r="G14" s="26">
        <v>14889987.139999995</v>
      </c>
      <c r="H14" s="26"/>
      <c r="I14" s="27"/>
      <c r="J14" s="27">
        <f t="shared" ref="J14:J45" si="0">IF(ISERROR(+G14/E14)=TRUE,0,++G14/E14)</f>
        <v>0.41097682624155252</v>
      </c>
      <c r="K14" s="27">
        <f t="shared" ref="K14:K45" si="1">IF(ISERROR(+H14/E14)=TRUE,0,++H14/E14)</f>
        <v>0</v>
      </c>
      <c r="L14" s="28">
        <f t="shared" ref="L14:L45" si="2">+D14-G14</f>
        <v>22963932.860000007</v>
      </c>
    </row>
    <row r="15" spans="1:13" ht="20.100000000000001" customHeight="1" x14ac:dyDescent="0.25">
      <c r="B15" s="25" t="s">
        <v>25</v>
      </c>
      <c r="C15" s="26">
        <v>47566106</v>
      </c>
      <c r="D15" s="26">
        <v>52029101</v>
      </c>
      <c r="E15" s="57">
        <v>50737362</v>
      </c>
      <c r="F15" s="57">
        <v>46987672.330000006</v>
      </c>
      <c r="G15" s="26">
        <v>20828363.110000007</v>
      </c>
      <c r="H15" s="26"/>
      <c r="I15" s="27"/>
      <c r="J15" s="27">
        <f t="shared" si="0"/>
        <v>0.41051332369231192</v>
      </c>
      <c r="K15" s="27">
        <f t="shared" si="1"/>
        <v>0</v>
      </c>
      <c r="L15" s="28">
        <f t="shared" si="2"/>
        <v>31200737.889999993</v>
      </c>
    </row>
    <row r="16" spans="1:13" ht="20.100000000000001" customHeight="1" x14ac:dyDescent="0.25">
      <c r="B16" s="25" t="s">
        <v>26</v>
      </c>
      <c r="C16" s="26">
        <v>29819316</v>
      </c>
      <c r="D16" s="26">
        <v>33611313</v>
      </c>
      <c r="E16" s="57">
        <v>31854089</v>
      </c>
      <c r="F16" s="57">
        <v>30367009.289999999</v>
      </c>
      <c r="G16" s="26">
        <v>13027404.840000002</v>
      </c>
      <c r="H16" s="26"/>
      <c r="I16" s="27"/>
      <c r="J16" s="27">
        <f t="shared" si="0"/>
        <v>0.40897119487548372</v>
      </c>
      <c r="K16" s="27">
        <f t="shared" si="1"/>
        <v>0</v>
      </c>
      <c r="L16" s="28">
        <f t="shared" si="2"/>
        <v>20583908.159999996</v>
      </c>
    </row>
    <row r="17" spans="2:12" ht="20.100000000000001" customHeight="1" x14ac:dyDescent="0.25">
      <c r="B17" s="25" t="s">
        <v>27</v>
      </c>
      <c r="C17" s="26">
        <v>35469502</v>
      </c>
      <c r="D17" s="26">
        <v>38165194</v>
      </c>
      <c r="E17" s="57">
        <v>37512933</v>
      </c>
      <c r="F17" s="57">
        <v>34822158.010000013</v>
      </c>
      <c r="G17" s="26">
        <v>16743770.770000001</v>
      </c>
      <c r="H17" s="26"/>
      <c r="I17" s="27"/>
      <c r="J17" s="27">
        <f t="shared" si="0"/>
        <v>0.44634661784510427</v>
      </c>
      <c r="K17" s="27">
        <f t="shared" si="1"/>
        <v>0</v>
      </c>
      <c r="L17" s="28">
        <f t="shared" si="2"/>
        <v>21421423.229999997</v>
      </c>
    </row>
    <row r="18" spans="2:12" ht="20.100000000000001" customHeight="1" x14ac:dyDescent="0.25">
      <c r="B18" s="25" t="s">
        <v>28</v>
      </c>
      <c r="C18" s="26">
        <v>174427518</v>
      </c>
      <c r="D18" s="26">
        <v>180851440</v>
      </c>
      <c r="E18" s="57">
        <v>175482674</v>
      </c>
      <c r="F18" s="57">
        <v>168017853.67000002</v>
      </c>
      <c r="G18" s="26">
        <v>74831381.37000002</v>
      </c>
      <c r="H18" s="26"/>
      <c r="I18" s="27"/>
      <c r="J18" s="27">
        <f t="shared" si="0"/>
        <v>0.42643173633198694</v>
      </c>
      <c r="K18" s="27">
        <f t="shared" si="1"/>
        <v>0</v>
      </c>
      <c r="L18" s="28">
        <f t="shared" si="2"/>
        <v>106020058.62999998</v>
      </c>
    </row>
    <row r="19" spans="2:12" ht="20.100000000000001" customHeight="1" x14ac:dyDescent="0.25">
      <c r="B19" s="25" t="s">
        <v>29</v>
      </c>
      <c r="C19" s="26">
        <v>116530703</v>
      </c>
      <c r="D19" s="26">
        <v>127761943</v>
      </c>
      <c r="E19" s="57">
        <v>124120927</v>
      </c>
      <c r="F19" s="57">
        <v>118961325.72</v>
      </c>
      <c r="G19" s="26">
        <v>57054234.11999999</v>
      </c>
      <c r="H19" s="26"/>
      <c r="I19" s="27"/>
      <c r="J19" s="27">
        <f t="shared" si="0"/>
        <v>0.45966651634820604</v>
      </c>
      <c r="K19" s="27">
        <f t="shared" si="1"/>
        <v>0</v>
      </c>
      <c r="L19" s="28">
        <f t="shared" si="2"/>
        <v>70707708.88000001</v>
      </c>
    </row>
    <row r="20" spans="2:12" ht="20.100000000000001" customHeight="1" x14ac:dyDescent="0.25">
      <c r="B20" s="25" t="s">
        <v>30</v>
      </c>
      <c r="C20" s="26">
        <v>143731722</v>
      </c>
      <c r="D20" s="26">
        <v>170894835</v>
      </c>
      <c r="E20" s="57">
        <v>164840940</v>
      </c>
      <c r="F20" s="57">
        <v>111344097.62999997</v>
      </c>
      <c r="G20" s="26">
        <v>75131207.510000005</v>
      </c>
      <c r="H20" s="26"/>
      <c r="I20" s="27"/>
      <c r="J20" s="27">
        <f t="shared" si="0"/>
        <v>0.45578002351842939</v>
      </c>
      <c r="K20" s="27">
        <f t="shared" si="1"/>
        <v>0</v>
      </c>
      <c r="L20" s="28">
        <f t="shared" si="2"/>
        <v>95763627.489999995</v>
      </c>
    </row>
    <row r="21" spans="2:12" ht="20.100000000000001" customHeight="1" x14ac:dyDescent="0.25">
      <c r="B21" s="25" t="s">
        <v>31</v>
      </c>
      <c r="C21" s="26">
        <v>37120097</v>
      </c>
      <c r="D21" s="26">
        <v>40268361</v>
      </c>
      <c r="E21" s="57">
        <v>39054963</v>
      </c>
      <c r="F21" s="57">
        <v>35585426.089999996</v>
      </c>
      <c r="G21" s="26">
        <v>16988906.190000005</v>
      </c>
      <c r="H21" s="26"/>
      <c r="I21" s="27"/>
      <c r="J21" s="27">
        <f t="shared" si="0"/>
        <v>0.43499993048258695</v>
      </c>
      <c r="K21" s="27">
        <f t="shared" si="1"/>
        <v>0</v>
      </c>
      <c r="L21" s="28">
        <f t="shared" si="2"/>
        <v>23279454.809999995</v>
      </c>
    </row>
    <row r="22" spans="2:12" ht="20.100000000000001" customHeight="1" x14ac:dyDescent="0.25">
      <c r="B22" s="25" t="s">
        <v>32</v>
      </c>
      <c r="C22" s="26">
        <v>80559079</v>
      </c>
      <c r="D22" s="26">
        <v>89531185</v>
      </c>
      <c r="E22" s="57">
        <v>85444032</v>
      </c>
      <c r="F22" s="57">
        <v>48893934.270000011</v>
      </c>
      <c r="G22" s="26">
        <v>35737537.780000001</v>
      </c>
      <c r="H22" s="26"/>
      <c r="I22" s="27"/>
      <c r="J22" s="27">
        <f t="shared" si="0"/>
        <v>0.41825668737168209</v>
      </c>
      <c r="K22" s="27">
        <f t="shared" si="1"/>
        <v>0</v>
      </c>
      <c r="L22" s="28">
        <f t="shared" si="2"/>
        <v>53793647.219999999</v>
      </c>
    </row>
    <row r="23" spans="2:12" ht="20.100000000000001" customHeight="1" x14ac:dyDescent="0.25">
      <c r="B23" s="25" t="s">
        <v>33</v>
      </c>
      <c r="C23" s="26">
        <v>148131955</v>
      </c>
      <c r="D23" s="26">
        <v>169696835</v>
      </c>
      <c r="E23" s="57">
        <v>164966841</v>
      </c>
      <c r="F23" s="57">
        <v>150758947.64000002</v>
      </c>
      <c r="G23" s="26">
        <v>73189883.660000026</v>
      </c>
      <c r="H23" s="26"/>
      <c r="I23" s="27"/>
      <c r="J23" s="27">
        <f t="shared" si="0"/>
        <v>0.44366421285838908</v>
      </c>
      <c r="K23" s="27">
        <f t="shared" si="1"/>
        <v>0</v>
      </c>
      <c r="L23" s="28">
        <f t="shared" si="2"/>
        <v>96506951.339999974</v>
      </c>
    </row>
    <row r="24" spans="2:12" ht="20.100000000000001" customHeight="1" x14ac:dyDescent="0.25">
      <c r="B24" s="25" t="s">
        <v>34</v>
      </c>
      <c r="C24" s="26">
        <v>131962658</v>
      </c>
      <c r="D24" s="26">
        <v>143146020</v>
      </c>
      <c r="E24" s="57">
        <v>140926774</v>
      </c>
      <c r="F24" s="57">
        <v>139458963.74000007</v>
      </c>
      <c r="G24" s="26">
        <v>61875536.980000019</v>
      </c>
      <c r="H24" s="26"/>
      <c r="I24" s="27"/>
      <c r="J24" s="27">
        <f t="shared" si="0"/>
        <v>0.43906161493485985</v>
      </c>
      <c r="K24" s="27">
        <f t="shared" si="1"/>
        <v>0</v>
      </c>
      <c r="L24" s="28">
        <f t="shared" si="2"/>
        <v>81270483.019999981</v>
      </c>
    </row>
    <row r="25" spans="2:12" ht="20.100000000000001" customHeight="1" x14ac:dyDescent="0.25">
      <c r="B25" s="25" t="s">
        <v>35</v>
      </c>
      <c r="C25" s="26">
        <v>195521621</v>
      </c>
      <c r="D25" s="26">
        <v>225334071</v>
      </c>
      <c r="E25" s="57">
        <v>221112135</v>
      </c>
      <c r="F25" s="57">
        <v>210643121.51999992</v>
      </c>
      <c r="G25" s="26">
        <v>99763120.629999965</v>
      </c>
      <c r="H25" s="26"/>
      <c r="I25" s="27"/>
      <c r="J25" s="27">
        <f t="shared" si="0"/>
        <v>0.45118790350425575</v>
      </c>
      <c r="K25" s="27">
        <f t="shared" si="1"/>
        <v>0</v>
      </c>
      <c r="L25" s="28">
        <f t="shared" si="2"/>
        <v>125570950.37000003</v>
      </c>
    </row>
    <row r="26" spans="2:12" ht="20.100000000000001" customHeight="1" x14ac:dyDescent="0.25">
      <c r="B26" s="25" t="s">
        <v>36</v>
      </c>
      <c r="C26" s="26">
        <v>175988356</v>
      </c>
      <c r="D26" s="26">
        <v>205822434</v>
      </c>
      <c r="E26" s="57">
        <v>200338663</v>
      </c>
      <c r="F26" s="57">
        <v>185573870.81999999</v>
      </c>
      <c r="G26" s="26">
        <v>86522896.070000008</v>
      </c>
      <c r="H26" s="26"/>
      <c r="I26" s="27"/>
      <c r="J26" s="27">
        <f t="shared" si="0"/>
        <v>0.43188316610658428</v>
      </c>
      <c r="K26" s="27">
        <f t="shared" si="1"/>
        <v>0</v>
      </c>
      <c r="L26" s="28">
        <f t="shared" si="2"/>
        <v>119299537.92999999</v>
      </c>
    </row>
    <row r="27" spans="2:12" ht="20.100000000000001" customHeight="1" x14ac:dyDescent="0.25">
      <c r="B27" s="25" t="s">
        <v>37</v>
      </c>
      <c r="C27" s="26">
        <v>89501719</v>
      </c>
      <c r="D27" s="26">
        <v>105169170</v>
      </c>
      <c r="E27" s="57">
        <v>102509654</v>
      </c>
      <c r="F27" s="57">
        <v>93807506.600000024</v>
      </c>
      <c r="G27" s="26">
        <v>51026060.299999997</v>
      </c>
      <c r="H27" s="26"/>
      <c r="I27" s="27"/>
      <c r="J27" s="27">
        <f t="shared" si="0"/>
        <v>0.49776833994581621</v>
      </c>
      <c r="K27" s="27">
        <f t="shared" si="1"/>
        <v>0</v>
      </c>
      <c r="L27" s="28">
        <f t="shared" si="2"/>
        <v>54143109.700000003</v>
      </c>
    </row>
    <row r="28" spans="2:12" ht="20.100000000000001" customHeight="1" x14ac:dyDescent="0.25">
      <c r="B28" s="25" t="s">
        <v>38</v>
      </c>
      <c r="C28" s="26">
        <v>62976195</v>
      </c>
      <c r="D28" s="26">
        <v>69430158</v>
      </c>
      <c r="E28" s="57">
        <v>67006747</v>
      </c>
      <c r="F28" s="57">
        <v>63724034.150000013</v>
      </c>
      <c r="G28" s="26">
        <v>28058428.179999992</v>
      </c>
      <c r="H28" s="26"/>
      <c r="I28" s="27"/>
      <c r="J28" s="27">
        <f t="shared" si="0"/>
        <v>0.4187403423717912</v>
      </c>
      <c r="K28" s="27">
        <f t="shared" si="1"/>
        <v>0</v>
      </c>
      <c r="L28" s="28">
        <f t="shared" si="2"/>
        <v>41371729.820000008</v>
      </c>
    </row>
    <row r="29" spans="2:12" ht="20.100000000000001" customHeight="1" x14ac:dyDescent="0.25">
      <c r="B29" s="25" t="s">
        <v>39</v>
      </c>
      <c r="C29" s="26">
        <v>41558974</v>
      </c>
      <c r="D29" s="26">
        <v>43834807</v>
      </c>
      <c r="E29" s="57">
        <v>42245770</v>
      </c>
      <c r="F29" s="57">
        <v>38065888.399999991</v>
      </c>
      <c r="G29" s="26">
        <v>17753980.400000002</v>
      </c>
      <c r="H29" s="26"/>
      <c r="I29" s="27"/>
      <c r="J29" s="27">
        <f t="shared" si="0"/>
        <v>0.42025462904333388</v>
      </c>
      <c r="K29" s="27">
        <f t="shared" si="1"/>
        <v>0</v>
      </c>
      <c r="L29" s="28">
        <f t="shared" si="2"/>
        <v>26080826.599999998</v>
      </c>
    </row>
    <row r="30" spans="2:12" ht="20.100000000000001" customHeight="1" x14ac:dyDescent="0.25">
      <c r="B30" s="25" t="s">
        <v>40</v>
      </c>
      <c r="C30" s="26">
        <v>53196957</v>
      </c>
      <c r="D30" s="26">
        <v>54629567</v>
      </c>
      <c r="E30" s="57">
        <v>54029125</v>
      </c>
      <c r="F30" s="57">
        <v>51371870.350000001</v>
      </c>
      <c r="G30" s="26">
        <v>21236794.019999996</v>
      </c>
      <c r="H30" s="26"/>
      <c r="I30" s="27"/>
      <c r="J30" s="27">
        <f t="shared" si="0"/>
        <v>0.39306196463481496</v>
      </c>
      <c r="K30" s="27">
        <f t="shared" si="1"/>
        <v>0</v>
      </c>
      <c r="L30" s="28">
        <f t="shared" si="2"/>
        <v>33392772.980000004</v>
      </c>
    </row>
    <row r="31" spans="2:12" ht="20.100000000000001" customHeight="1" x14ac:dyDescent="0.25">
      <c r="B31" s="25" t="s">
        <v>41</v>
      </c>
      <c r="C31" s="26">
        <v>93627889</v>
      </c>
      <c r="D31" s="26">
        <v>101586820</v>
      </c>
      <c r="E31" s="57">
        <v>98189099</v>
      </c>
      <c r="F31" s="57">
        <v>91508109.409999982</v>
      </c>
      <c r="G31" s="26">
        <v>41806355.159999996</v>
      </c>
      <c r="H31" s="26"/>
      <c r="I31" s="27"/>
      <c r="J31" s="27">
        <f t="shared" si="0"/>
        <v>0.42577389532823801</v>
      </c>
      <c r="K31" s="27">
        <f t="shared" si="1"/>
        <v>0</v>
      </c>
      <c r="L31" s="28">
        <f t="shared" si="2"/>
        <v>59780464.840000004</v>
      </c>
    </row>
    <row r="32" spans="2:12" ht="20.100000000000001" customHeight="1" x14ac:dyDescent="0.25">
      <c r="B32" s="25" t="s">
        <v>42</v>
      </c>
      <c r="C32" s="26">
        <v>46717089</v>
      </c>
      <c r="D32" s="26">
        <v>52928618</v>
      </c>
      <c r="E32" s="57">
        <v>51777809</v>
      </c>
      <c r="F32" s="57">
        <v>49735155.359999999</v>
      </c>
      <c r="G32" s="26">
        <v>24300698.809999999</v>
      </c>
      <c r="H32" s="26"/>
      <c r="I32" s="27"/>
      <c r="J32" s="27">
        <f t="shared" si="0"/>
        <v>0.46932651804559744</v>
      </c>
      <c r="K32" s="27">
        <f t="shared" si="1"/>
        <v>0</v>
      </c>
      <c r="L32" s="28">
        <f t="shared" si="2"/>
        <v>28627919.190000001</v>
      </c>
    </row>
    <row r="33" spans="2:12" ht="20.100000000000001" customHeight="1" x14ac:dyDescent="0.25">
      <c r="B33" s="25" t="s">
        <v>43</v>
      </c>
      <c r="C33" s="26">
        <v>28156932</v>
      </c>
      <c r="D33" s="26">
        <v>31845194</v>
      </c>
      <c r="E33" s="57">
        <v>31802034</v>
      </c>
      <c r="F33" s="57">
        <v>29467015.869999997</v>
      </c>
      <c r="G33" s="26">
        <v>13182816.370000001</v>
      </c>
      <c r="H33" s="26"/>
      <c r="I33" s="27"/>
      <c r="J33" s="27">
        <f t="shared" si="0"/>
        <v>0.41452745978449057</v>
      </c>
      <c r="K33" s="27">
        <f t="shared" si="1"/>
        <v>0</v>
      </c>
      <c r="L33" s="28">
        <f t="shared" si="2"/>
        <v>18662377.629999999</v>
      </c>
    </row>
    <row r="34" spans="2:12" ht="20.100000000000001" customHeight="1" x14ac:dyDescent="0.25">
      <c r="B34" s="25" t="s">
        <v>44</v>
      </c>
      <c r="C34" s="26">
        <v>57177279</v>
      </c>
      <c r="D34" s="26">
        <v>72383411</v>
      </c>
      <c r="E34" s="57">
        <v>71015122</v>
      </c>
      <c r="F34" s="57">
        <v>47216055.849999994</v>
      </c>
      <c r="G34" s="26">
        <v>35950695.349999994</v>
      </c>
      <c r="H34" s="26"/>
      <c r="I34" s="27"/>
      <c r="J34" s="27">
        <f t="shared" si="0"/>
        <v>0.50623999984116053</v>
      </c>
      <c r="K34" s="27">
        <f t="shared" si="1"/>
        <v>0</v>
      </c>
      <c r="L34" s="28">
        <f t="shared" si="2"/>
        <v>36432715.650000006</v>
      </c>
    </row>
    <row r="35" spans="2:12" ht="20.100000000000001" customHeight="1" x14ac:dyDescent="0.25">
      <c r="B35" s="25" t="s">
        <v>45</v>
      </c>
      <c r="C35" s="26">
        <v>55144994</v>
      </c>
      <c r="D35" s="26">
        <v>58714340</v>
      </c>
      <c r="E35" s="57">
        <v>58017732</v>
      </c>
      <c r="F35" s="57">
        <v>54000666.469999984</v>
      </c>
      <c r="G35" s="26">
        <v>23841240.030000001</v>
      </c>
      <c r="H35" s="26"/>
      <c r="I35" s="27"/>
      <c r="J35" s="27">
        <f t="shared" si="0"/>
        <v>0.41093023129549427</v>
      </c>
      <c r="K35" s="27">
        <f t="shared" si="1"/>
        <v>0</v>
      </c>
      <c r="L35" s="28">
        <f t="shared" si="2"/>
        <v>34873099.969999999</v>
      </c>
    </row>
    <row r="36" spans="2:12" ht="20.100000000000001" customHeight="1" x14ac:dyDescent="0.25">
      <c r="B36" s="25" t="s">
        <v>46</v>
      </c>
      <c r="C36" s="26">
        <v>1124144636</v>
      </c>
      <c r="D36" s="26">
        <v>1236637757</v>
      </c>
      <c r="E36" s="57">
        <v>940314827</v>
      </c>
      <c r="F36" s="57">
        <v>392314465.95000005</v>
      </c>
      <c r="G36" s="26">
        <v>249620246.92999998</v>
      </c>
      <c r="H36" s="26"/>
      <c r="I36" s="27"/>
      <c r="J36" s="27">
        <f t="shared" si="0"/>
        <v>0.26546454417441617</v>
      </c>
      <c r="K36" s="27">
        <f t="shared" si="1"/>
        <v>0</v>
      </c>
      <c r="L36" s="28">
        <f t="shared" si="2"/>
        <v>987017510.07000005</v>
      </c>
    </row>
    <row r="37" spans="2:12" ht="20.100000000000001" customHeight="1" x14ac:dyDescent="0.25">
      <c r="B37" s="25" t="s">
        <v>47</v>
      </c>
      <c r="C37" s="26">
        <v>65953571</v>
      </c>
      <c r="D37" s="26">
        <v>179822853</v>
      </c>
      <c r="E37" s="57">
        <v>179746892</v>
      </c>
      <c r="F37" s="57">
        <v>124968005.11000003</v>
      </c>
      <c r="G37" s="26">
        <v>75518760.939999998</v>
      </c>
      <c r="H37" s="26"/>
      <c r="I37" s="27"/>
      <c r="J37" s="27">
        <f t="shared" si="0"/>
        <v>0.42013945331527625</v>
      </c>
      <c r="K37" s="27">
        <f t="shared" si="1"/>
        <v>0</v>
      </c>
      <c r="L37" s="28">
        <f t="shared" si="2"/>
        <v>104304092.06</v>
      </c>
    </row>
    <row r="38" spans="2:12" ht="20.100000000000001" customHeight="1" x14ac:dyDescent="0.25">
      <c r="B38" s="25" t="s">
        <v>48</v>
      </c>
      <c r="C38" s="26">
        <v>107955381</v>
      </c>
      <c r="D38" s="26">
        <v>123963817</v>
      </c>
      <c r="E38" s="57">
        <v>120748402</v>
      </c>
      <c r="F38" s="57">
        <v>112038624.59</v>
      </c>
      <c r="G38" s="26">
        <v>54072823.670000009</v>
      </c>
      <c r="H38" s="26"/>
      <c r="I38" s="27"/>
      <c r="J38" s="27">
        <f t="shared" si="0"/>
        <v>0.4478139898696134</v>
      </c>
      <c r="K38" s="27">
        <f t="shared" si="1"/>
        <v>0</v>
      </c>
      <c r="L38" s="28">
        <f t="shared" si="2"/>
        <v>69890993.329999983</v>
      </c>
    </row>
    <row r="39" spans="2:12" ht="20.100000000000001" customHeight="1" x14ac:dyDescent="0.25">
      <c r="B39" s="25" t="s">
        <v>49</v>
      </c>
      <c r="C39" s="26">
        <v>27481689</v>
      </c>
      <c r="D39" s="26">
        <v>33438273</v>
      </c>
      <c r="E39" s="57">
        <v>32091559</v>
      </c>
      <c r="F39" s="57">
        <v>28460135.769999988</v>
      </c>
      <c r="G39" s="26">
        <v>14140781.450000001</v>
      </c>
      <c r="H39" s="26"/>
      <c r="I39" s="27"/>
      <c r="J39" s="27">
        <f t="shared" si="0"/>
        <v>0.44063865672590108</v>
      </c>
      <c r="K39" s="27">
        <f t="shared" si="1"/>
        <v>0</v>
      </c>
      <c r="L39" s="28">
        <f t="shared" si="2"/>
        <v>19297491.549999997</v>
      </c>
    </row>
    <row r="40" spans="2:12" ht="20.100000000000001" customHeight="1" x14ac:dyDescent="0.25">
      <c r="B40" s="25" t="s">
        <v>50</v>
      </c>
      <c r="C40" s="26">
        <v>83795309</v>
      </c>
      <c r="D40" s="26">
        <v>130035188</v>
      </c>
      <c r="E40" s="57">
        <v>126799383</v>
      </c>
      <c r="F40" s="57">
        <v>113946134.21999998</v>
      </c>
      <c r="G40" s="26">
        <v>72017299.780000001</v>
      </c>
      <c r="H40" s="26"/>
      <c r="I40" s="27"/>
      <c r="J40" s="27">
        <f t="shared" si="0"/>
        <v>0.567962541111103</v>
      </c>
      <c r="K40" s="27">
        <f t="shared" si="1"/>
        <v>0</v>
      </c>
      <c r="L40" s="28">
        <f t="shared" si="2"/>
        <v>58017888.219999999</v>
      </c>
    </row>
    <row r="41" spans="2:12" ht="20.100000000000001" customHeight="1" x14ac:dyDescent="0.25">
      <c r="B41" s="25" t="s">
        <v>51</v>
      </c>
      <c r="C41" s="26">
        <v>207048579</v>
      </c>
      <c r="D41" s="26">
        <v>229931038</v>
      </c>
      <c r="E41" s="57">
        <v>226920429</v>
      </c>
      <c r="F41" s="57">
        <v>215308775.48000005</v>
      </c>
      <c r="G41" s="26">
        <v>103907604.86000001</v>
      </c>
      <c r="H41" s="26"/>
      <c r="I41" s="27"/>
      <c r="J41" s="27">
        <f t="shared" si="0"/>
        <v>0.45790326290983707</v>
      </c>
      <c r="K41" s="27">
        <f t="shared" si="1"/>
        <v>0</v>
      </c>
      <c r="L41" s="28">
        <f t="shared" si="2"/>
        <v>126023433.13999999</v>
      </c>
    </row>
    <row r="42" spans="2:12" ht="20.100000000000001" customHeight="1" x14ac:dyDescent="0.25">
      <c r="B42" s="25" t="s">
        <v>52</v>
      </c>
      <c r="C42" s="26">
        <v>252509881</v>
      </c>
      <c r="D42" s="26">
        <v>285140405</v>
      </c>
      <c r="E42" s="57">
        <v>281375625</v>
      </c>
      <c r="F42" s="57">
        <v>260041754.27999994</v>
      </c>
      <c r="G42" s="26">
        <v>124565198.96000004</v>
      </c>
      <c r="H42" s="26"/>
      <c r="I42" s="27"/>
      <c r="J42" s="27">
        <f t="shared" si="0"/>
        <v>0.44270074552477684</v>
      </c>
      <c r="K42" s="27">
        <f t="shared" si="1"/>
        <v>0</v>
      </c>
      <c r="L42" s="28">
        <f t="shared" si="2"/>
        <v>160575206.03999996</v>
      </c>
    </row>
    <row r="43" spans="2:12" ht="20.100000000000001" customHeight="1" x14ac:dyDescent="0.25">
      <c r="B43" s="25" t="s">
        <v>53</v>
      </c>
      <c r="C43" s="26">
        <v>284400353</v>
      </c>
      <c r="D43" s="26">
        <v>305953610</v>
      </c>
      <c r="E43" s="57">
        <v>300706619</v>
      </c>
      <c r="F43" s="57">
        <v>272315991.60000008</v>
      </c>
      <c r="G43" s="26">
        <v>131038661.09000003</v>
      </c>
      <c r="H43" s="26"/>
      <c r="I43" s="27"/>
      <c r="J43" s="27">
        <f t="shared" si="0"/>
        <v>0.43576912781557375</v>
      </c>
      <c r="K43" s="27">
        <f t="shared" si="1"/>
        <v>0</v>
      </c>
      <c r="L43" s="28">
        <f t="shared" si="2"/>
        <v>174914948.90999997</v>
      </c>
    </row>
    <row r="44" spans="2:12" ht="20.100000000000001" customHeight="1" x14ac:dyDescent="0.25">
      <c r="B44" s="25" t="s">
        <v>54</v>
      </c>
      <c r="C44" s="26">
        <v>144586232</v>
      </c>
      <c r="D44" s="26">
        <v>149907611</v>
      </c>
      <c r="E44" s="57">
        <v>148997433</v>
      </c>
      <c r="F44" s="57">
        <v>142193509.40999997</v>
      </c>
      <c r="G44" s="26">
        <v>60721218.950000018</v>
      </c>
      <c r="H44" s="26"/>
      <c r="I44" s="27"/>
      <c r="J44" s="27">
        <f t="shared" ref="J44" si="3">IF(ISERROR(+G44/E44)=TRUE,0,++G44/E44)</f>
        <v>0.40753198043351535</v>
      </c>
      <c r="K44" s="27">
        <f t="shared" ref="K44" si="4">IF(ISERROR(+H44/E44)=TRUE,0,++H44/E44)</f>
        <v>0</v>
      </c>
      <c r="L44" s="28">
        <f t="shared" ref="L44" si="5">+D44-G44</f>
        <v>89186392.049999982</v>
      </c>
    </row>
    <row r="45" spans="2:12" ht="20.100000000000001" customHeight="1" x14ac:dyDescent="0.25">
      <c r="B45" s="25" t="s">
        <v>58</v>
      </c>
      <c r="C45" s="26">
        <v>21698844</v>
      </c>
      <c r="D45" s="26">
        <v>79267904</v>
      </c>
      <c r="E45" s="57">
        <v>79265464</v>
      </c>
      <c r="F45" s="57">
        <v>78332824.659999982</v>
      </c>
      <c r="G45" s="26">
        <v>53285213.539999992</v>
      </c>
      <c r="H45" s="26"/>
      <c r="I45" s="27"/>
      <c r="J45" s="27">
        <f t="shared" si="0"/>
        <v>0.67223745186175898</v>
      </c>
      <c r="K45" s="27">
        <f t="shared" si="1"/>
        <v>0</v>
      </c>
      <c r="L45" s="28">
        <f t="shared" si="2"/>
        <v>25982690.460000008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7045302243</v>
      </c>
      <c r="E46" s="53">
        <f>SUM(E13:E45)</f>
        <v>5974645880</v>
      </c>
      <c r="F46" s="53">
        <f t="shared" si="6"/>
        <v>4872270494.7699995</v>
      </c>
      <c r="G46" s="53">
        <f t="shared" si="6"/>
        <v>2390706130.9300003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0.40014189609677758</v>
      </c>
      <c r="K46" s="54">
        <f>IF(ISERROR(+H46/E46)=TRUE,0,++H46/E46)</f>
        <v>0</v>
      </c>
      <c r="L46" s="55">
        <f>SUM(L13:L45)</f>
        <v>4654596112.0699997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 xml:space="preserve">DEVENGADO
AL MES DE MAYO
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56</v>
      </c>
      <c r="C53" s="67">
        <f>+C46/$C$51</f>
        <v>6396.4139850000001</v>
      </c>
      <c r="D53" s="67">
        <f>+D46/$C$51</f>
        <v>7045.3022430000001</v>
      </c>
      <c r="E53" s="33">
        <f>+E46/$C$51</f>
        <v>5974.64588</v>
      </c>
      <c r="F53" s="67">
        <f>+F46/$C$51</f>
        <v>4872.2704947699995</v>
      </c>
      <c r="G53" s="67">
        <f>+G46/$C$51</f>
        <v>2390.7061309300002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73997217</v>
      </c>
      <c r="D13" s="8">
        <v>73997217</v>
      </c>
      <c r="E13" s="56">
        <v>37996359</v>
      </c>
      <c r="F13" s="56">
        <v>26511814.610000003</v>
      </c>
      <c r="G13" s="8">
        <v>15044160.859999999</v>
      </c>
      <c r="H13" s="8"/>
      <c r="I13" s="12">
        <f>IF(ISERROR(+#REF!/E13)=TRUE,0,++#REF!/E13)</f>
        <v>0</v>
      </c>
      <c r="J13" s="12">
        <f>IF(ISERROR(+G13/E13)=TRUE,0,++G13/E13)</f>
        <v>0.39593690700732664</v>
      </c>
      <c r="K13" s="12">
        <f>IF(ISERROR(+H13/E13)=TRUE,0,++H13/E13)</f>
        <v>0</v>
      </c>
      <c r="L13" s="14">
        <f>+D13-G13</f>
        <v>58953056.140000001</v>
      </c>
    </row>
    <row r="14" spans="1:13" ht="20.100000000000001" customHeight="1" x14ac:dyDescent="0.25">
      <c r="B14" s="7" t="s">
        <v>24</v>
      </c>
      <c r="C14" s="9">
        <v>1530068</v>
      </c>
      <c r="D14" s="9">
        <v>2589701</v>
      </c>
      <c r="E14" s="58">
        <v>1066782</v>
      </c>
      <c r="F14" s="59">
        <v>615695.80000000005</v>
      </c>
      <c r="G14" s="9">
        <v>378381.39999999997</v>
      </c>
      <c r="H14" s="9"/>
      <c r="I14" s="13">
        <f>IF(ISERROR(+#REF!/E14)=TRUE,0,++#REF!/E14)</f>
        <v>0</v>
      </c>
      <c r="J14" s="13">
        <f t="shared" ref="J14:J45" si="0">IF(ISERROR(+G14/E14)=TRUE,0,++G14/E14)</f>
        <v>0.35469421118841521</v>
      </c>
      <c r="K14" s="13">
        <f t="shared" ref="K14:K45" si="1">IF(ISERROR(+H14/E14)=TRUE,0,++H14/E14)</f>
        <v>0</v>
      </c>
      <c r="L14" s="15">
        <f t="shared" ref="L14:L45" si="2">+D14-G14</f>
        <v>2211319.6</v>
      </c>
    </row>
    <row r="15" spans="1:13" ht="20.100000000000001" customHeight="1" x14ac:dyDescent="0.25">
      <c r="B15" s="7" t="s">
        <v>25</v>
      </c>
      <c r="C15" s="9">
        <v>4374069</v>
      </c>
      <c r="D15" s="9">
        <v>4371414</v>
      </c>
      <c r="E15" s="58">
        <v>1746488</v>
      </c>
      <c r="F15" s="59">
        <v>994683.72</v>
      </c>
      <c r="G15" s="9">
        <v>373895.62</v>
      </c>
      <c r="H15" s="9"/>
      <c r="I15" s="13"/>
      <c r="J15" s="13">
        <f t="shared" si="0"/>
        <v>0.21408427655958701</v>
      </c>
      <c r="K15" s="13">
        <f t="shared" si="1"/>
        <v>0</v>
      </c>
      <c r="L15" s="15">
        <f t="shared" si="2"/>
        <v>3997518.38</v>
      </c>
    </row>
    <row r="16" spans="1:13" ht="20.100000000000001" customHeight="1" x14ac:dyDescent="0.25">
      <c r="B16" s="7" t="s">
        <v>26</v>
      </c>
      <c r="C16" s="9">
        <v>16597950</v>
      </c>
      <c r="D16" s="9">
        <v>4815299</v>
      </c>
      <c r="E16" s="58">
        <v>1098239</v>
      </c>
      <c r="F16" s="59">
        <v>463062.24000000005</v>
      </c>
      <c r="G16" s="9">
        <v>308696.82</v>
      </c>
      <c r="H16" s="9"/>
      <c r="I16" s="13"/>
      <c r="J16" s="13">
        <f t="shared" si="0"/>
        <v>0.28108346179656707</v>
      </c>
      <c r="K16" s="13">
        <f t="shared" si="1"/>
        <v>0</v>
      </c>
      <c r="L16" s="15">
        <f t="shared" si="2"/>
        <v>4506602.18</v>
      </c>
    </row>
    <row r="17" spans="2:12" ht="20.100000000000001" customHeight="1" x14ac:dyDescent="0.25">
      <c r="B17" s="7" t="s">
        <v>27</v>
      </c>
      <c r="C17" s="9">
        <v>3548416</v>
      </c>
      <c r="D17" s="9">
        <v>4100246</v>
      </c>
      <c r="E17" s="58">
        <v>3449327</v>
      </c>
      <c r="F17" s="59">
        <v>255372.86</v>
      </c>
      <c r="G17" s="9">
        <v>188988.46000000002</v>
      </c>
      <c r="H17" s="9"/>
      <c r="I17" s="13"/>
      <c r="J17" s="13">
        <f t="shared" si="0"/>
        <v>5.4789951778999216E-2</v>
      </c>
      <c r="K17" s="13">
        <f t="shared" si="1"/>
        <v>0</v>
      </c>
      <c r="L17" s="15">
        <f t="shared" si="2"/>
        <v>3911257.54</v>
      </c>
    </row>
    <row r="18" spans="2:12" ht="20.100000000000001" customHeight="1" x14ac:dyDescent="0.25">
      <c r="B18" s="7" t="s">
        <v>28</v>
      </c>
      <c r="C18" s="9">
        <v>13773194</v>
      </c>
      <c r="D18" s="9">
        <v>11931730</v>
      </c>
      <c r="E18" s="58">
        <v>2303132</v>
      </c>
      <c r="F18" s="59">
        <v>1694266.7</v>
      </c>
      <c r="G18" s="9">
        <v>799194.37999999989</v>
      </c>
      <c r="H18" s="9"/>
      <c r="I18" s="13"/>
      <c r="J18" s="13">
        <f t="shared" si="0"/>
        <v>0.34700328943369285</v>
      </c>
      <c r="K18" s="13">
        <f t="shared" si="1"/>
        <v>0</v>
      </c>
      <c r="L18" s="15">
        <f t="shared" si="2"/>
        <v>11132535.620000001</v>
      </c>
    </row>
    <row r="19" spans="2:12" ht="20.100000000000001" customHeight="1" x14ac:dyDescent="0.25">
      <c r="B19" s="7" t="s">
        <v>29</v>
      </c>
      <c r="C19" s="9">
        <v>6338744</v>
      </c>
      <c r="D19" s="9">
        <v>6367944</v>
      </c>
      <c r="E19" s="58">
        <v>1836303</v>
      </c>
      <c r="F19" s="59">
        <v>523617.82</v>
      </c>
      <c r="G19" s="9">
        <v>158153.4</v>
      </c>
      <c r="H19" s="9"/>
      <c r="I19" s="13"/>
      <c r="J19" s="13">
        <f t="shared" si="0"/>
        <v>8.6125982476748117E-2</v>
      </c>
      <c r="K19" s="13">
        <f t="shared" si="1"/>
        <v>0</v>
      </c>
      <c r="L19" s="15">
        <f t="shared" si="2"/>
        <v>6209790.5999999996</v>
      </c>
    </row>
    <row r="20" spans="2:12" ht="20.100000000000001" customHeight="1" x14ac:dyDescent="0.25">
      <c r="B20" s="7" t="s">
        <v>30</v>
      </c>
      <c r="C20" s="9">
        <v>9930000</v>
      </c>
      <c r="D20" s="9">
        <v>8730000</v>
      </c>
      <c r="E20" s="58">
        <v>2516000</v>
      </c>
      <c r="F20" s="59">
        <v>1891846.9</v>
      </c>
      <c r="G20" s="9">
        <v>681660.39999999991</v>
      </c>
      <c r="H20" s="9"/>
      <c r="I20" s="13"/>
      <c r="J20" s="13">
        <f t="shared" si="0"/>
        <v>0.27093020667726547</v>
      </c>
      <c r="K20" s="13">
        <f t="shared" si="1"/>
        <v>0</v>
      </c>
      <c r="L20" s="15">
        <f t="shared" si="2"/>
        <v>8048339.5999999996</v>
      </c>
    </row>
    <row r="21" spans="2:12" ht="20.100000000000001" customHeight="1" x14ac:dyDescent="0.25">
      <c r="B21" s="7" t="s">
        <v>31</v>
      </c>
      <c r="C21" s="9">
        <v>3541637</v>
      </c>
      <c r="D21" s="9">
        <v>3665192</v>
      </c>
      <c r="E21" s="58">
        <v>1380000</v>
      </c>
      <c r="F21" s="59">
        <v>1346886.1400000001</v>
      </c>
      <c r="G21" s="9">
        <v>194251.31</v>
      </c>
      <c r="H21" s="9"/>
      <c r="I21" s="13"/>
      <c r="J21" s="13">
        <f t="shared" si="0"/>
        <v>0.1407618188405797</v>
      </c>
      <c r="K21" s="13">
        <f t="shared" si="1"/>
        <v>0</v>
      </c>
      <c r="L21" s="15">
        <f t="shared" si="2"/>
        <v>3470940.69</v>
      </c>
    </row>
    <row r="22" spans="2:12" ht="20.100000000000001" customHeight="1" x14ac:dyDescent="0.25">
      <c r="B22" s="7" t="s">
        <v>32</v>
      </c>
      <c r="C22" s="9">
        <v>3486605</v>
      </c>
      <c r="D22" s="9">
        <v>4610133</v>
      </c>
      <c r="E22" s="58">
        <v>1700000</v>
      </c>
      <c r="F22" s="59">
        <v>1323720.0900000001</v>
      </c>
      <c r="G22" s="9">
        <v>201994.13</v>
      </c>
      <c r="H22" s="9"/>
      <c r="I22" s="13"/>
      <c r="J22" s="13">
        <f t="shared" si="0"/>
        <v>0.11882007647058823</v>
      </c>
      <c r="K22" s="13">
        <f t="shared" si="1"/>
        <v>0</v>
      </c>
      <c r="L22" s="15">
        <f t="shared" si="2"/>
        <v>4408138.87</v>
      </c>
    </row>
    <row r="23" spans="2:12" ht="20.100000000000001" customHeight="1" x14ac:dyDescent="0.25">
      <c r="B23" s="7" t="s">
        <v>33</v>
      </c>
      <c r="C23" s="9">
        <v>10756479</v>
      </c>
      <c r="D23" s="9">
        <v>6673836</v>
      </c>
      <c r="E23" s="58">
        <v>3334427</v>
      </c>
      <c r="F23" s="59">
        <v>2636957.41</v>
      </c>
      <c r="G23" s="9">
        <v>2092326.1</v>
      </c>
      <c r="H23" s="9"/>
      <c r="I23" s="13"/>
      <c r="J23" s="13">
        <f t="shared" si="0"/>
        <v>0.62749194989124069</v>
      </c>
      <c r="K23" s="13">
        <f t="shared" si="1"/>
        <v>0</v>
      </c>
      <c r="L23" s="15">
        <f t="shared" si="2"/>
        <v>4581509.9000000004</v>
      </c>
    </row>
    <row r="24" spans="2:12" ht="20.100000000000001" customHeight="1" x14ac:dyDescent="0.25">
      <c r="B24" s="7" t="s">
        <v>34</v>
      </c>
      <c r="C24" s="9">
        <v>4154496</v>
      </c>
      <c r="D24" s="9">
        <v>4760049</v>
      </c>
      <c r="E24" s="58">
        <v>3327000</v>
      </c>
      <c r="F24" s="59">
        <v>1303073.9100000001</v>
      </c>
      <c r="G24" s="9">
        <v>310174.65000000002</v>
      </c>
      <c r="H24" s="9"/>
      <c r="I24" s="13"/>
      <c r="J24" s="13">
        <f t="shared" si="0"/>
        <v>9.3229531109107311E-2</v>
      </c>
      <c r="K24" s="13">
        <f t="shared" si="1"/>
        <v>0</v>
      </c>
      <c r="L24" s="15">
        <f t="shared" si="2"/>
        <v>4449874.3499999996</v>
      </c>
    </row>
    <row r="25" spans="2:12" ht="20.100000000000001" customHeight="1" x14ac:dyDescent="0.25">
      <c r="B25" s="7" t="s">
        <v>35</v>
      </c>
      <c r="C25" s="9">
        <v>20995704</v>
      </c>
      <c r="D25" s="9">
        <v>12632865</v>
      </c>
      <c r="E25" s="58">
        <v>4813672</v>
      </c>
      <c r="F25" s="59">
        <v>1261275.94</v>
      </c>
      <c r="G25" s="9">
        <v>147389.66999999998</v>
      </c>
      <c r="H25" s="9"/>
      <c r="I25" s="13"/>
      <c r="J25" s="13">
        <f t="shared" si="0"/>
        <v>3.0618968222180486E-2</v>
      </c>
      <c r="K25" s="13">
        <f t="shared" si="1"/>
        <v>0</v>
      </c>
      <c r="L25" s="15">
        <f t="shared" si="2"/>
        <v>12485475.33</v>
      </c>
    </row>
    <row r="26" spans="2:12" ht="20.100000000000001" customHeight="1" x14ac:dyDescent="0.25">
      <c r="B26" s="7" t="s">
        <v>36</v>
      </c>
      <c r="C26" s="9">
        <v>10075062</v>
      </c>
      <c r="D26" s="9">
        <v>6698066</v>
      </c>
      <c r="E26" s="58">
        <v>1543998</v>
      </c>
      <c r="F26" s="59">
        <v>1215677.8899999999</v>
      </c>
      <c r="G26" s="9">
        <v>1115210.27</v>
      </c>
      <c r="H26" s="9"/>
      <c r="I26" s="13"/>
      <c r="J26" s="13">
        <f t="shared" si="0"/>
        <v>0.7222873799059325</v>
      </c>
      <c r="K26" s="13">
        <f t="shared" si="1"/>
        <v>0</v>
      </c>
      <c r="L26" s="15">
        <f t="shared" si="2"/>
        <v>5582855.7300000004</v>
      </c>
    </row>
    <row r="27" spans="2:12" ht="20.100000000000001" customHeight="1" x14ac:dyDescent="0.25">
      <c r="B27" s="7" t="s">
        <v>37</v>
      </c>
      <c r="C27" s="9">
        <v>600000</v>
      </c>
      <c r="D27" s="9">
        <v>2049719</v>
      </c>
      <c r="E27" s="58">
        <v>1886215</v>
      </c>
      <c r="F27" s="59">
        <v>1683380.75</v>
      </c>
      <c r="G27" s="9">
        <v>303027.75</v>
      </c>
      <c r="H27" s="9"/>
      <c r="I27" s="13"/>
      <c r="J27" s="13">
        <f t="shared" si="0"/>
        <v>0.16065387561863309</v>
      </c>
      <c r="K27" s="13">
        <f t="shared" si="1"/>
        <v>0</v>
      </c>
      <c r="L27" s="15">
        <f t="shared" si="2"/>
        <v>1746691.25</v>
      </c>
    </row>
    <row r="28" spans="2:12" ht="20.100000000000001" customHeight="1" x14ac:dyDescent="0.25">
      <c r="B28" s="7" t="s">
        <v>38</v>
      </c>
      <c r="C28" s="9">
        <v>8011926</v>
      </c>
      <c r="D28" s="9">
        <v>7861926</v>
      </c>
      <c r="E28" s="58">
        <v>1847744</v>
      </c>
      <c r="F28" s="59">
        <v>876389.39</v>
      </c>
      <c r="G28" s="9">
        <v>584496.91</v>
      </c>
      <c r="H28" s="9"/>
      <c r="I28" s="13"/>
      <c r="J28" s="13">
        <f t="shared" si="0"/>
        <v>0.31633002731980192</v>
      </c>
      <c r="K28" s="13">
        <f t="shared" si="1"/>
        <v>0</v>
      </c>
      <c r="L28" s="15">
        <f t="shared" si="2"/>
        <v>7277429.0899999999</v>
      </c>
    </row>
    <row r="29" spans="2:12" ht="20.100000000000001" customHeight="1" x14ac:dyDescent="0.25">
      <c r="B29" s="7" t="s">
        <v>39</v>
      </c>
      <c r="C29" s="9">
        <v>1492331</v>
      </c>
      <c r="D29" s="9">
        <v>1146489</v>
      </c>
      <c r="E29" s="58">
        <v>318890</v>
      </c>
      <c r="F29" s="59">
        <v>318890</v>
      </c>
      <c r="G29" s="9">
        <v>166543.05000000002</v>
      </c>
      <c r="H29" s="9"/>
      <c r="I29" s="13"/>
      <c r="J29" s="13">
        <f t="shared" si="0"/>
        <v>0.52225861582363831</v>
      </c>
      <c r="K29" s="13">
        <f t="shared" si="1"/>
        <v>0</v>
      </c>
      <c r="L29" s="15">
        <f t="shared" si="2"/>
        <v>979945.95</v>
      </c>
    </row>
    <row r="30" spans="2:12" ht="20.100000000000001" customHeight="1" x14ac:dyDescent="0.25">
      <c r="B30" s="7" t="s">
        <v>40</v>
      </c>
      <c r="C30" s="9">
        <v>3105374</v>
      </c>
      <c r="D30" s="9">
        <v>3330912</v>
      </c>
      <c r="E30" s="58">
        <v>1642573</v>
      </c>
      <c r="F30" s="59">
        <v>1151558.49</v>
      </c>
      <c r="G30" s="9">
        <v>752734.71999999997</v>
      </c>
      <c r="H30" s="9"/>
      <c r="I30" s="13"/>
      <c r="J30" s="13">
        <f t="shared" si="0"/>
        <v>0.45826561133051619</v>
      </c>
      <c r="K30" s="13">
        <f t="shared" si="1"/>
        <v>0</v>
      </c>
      <c r="L30" s="15">
        <f t="shared" si="2"/>
        <v>2578177.2800000003</v>
      </c>
    </row>
    <row r="31" spans="2:12" ht="20.100000000000001" customHeight="1" x14ac:dyDescent="0.25">
      <c r="B31" s="7" t="s">
        <v>41</v>
      </c>
      <c r="C31" s="9">
        <v>4503749</v>
      </c>
      <c r="D31" s="9">
        <v>5389297</v>
      </c>
      <c r="E31" s="58">
        <v>673169</v>
      </c>
      <c r="F31" s="59">
        <v>510913.83999999997</v>
      </c>
      <c r="G31" s="9">
        <v>392166.66000000003</v>
      </c>
      <c r="H31" s="9"/>
      <c r="I31" s="13"/>
      <c r="J31" s="13">
        <f t="shared" si="0"/>
        <v>0.58256791385224216</v>
      </c>
      <c r="K31" s="13">
        <f t="shared" si="1"/>
        <v>0</v>
      </c>
      <c r="L31" s="15">
        <f t="shared" si="2"/>
        <v>4997130.34</v>
      </c>
    </row>
    <row r="32" spans="2:12" ht="20.100000000000001" customHeight="1" x14ac:dyDescent="0.25">
      <c r="B32" s="7" t="s">
        <v>42</v>
      </c>
      <c r="C32" s="9">
        <v>3469590</v>
      </c>
      <c r="D32" s="9">
        <v>4749957</v>
      </c>
      <c r="E32" s="58">
        <v>867990</v>
      </c>
      <c r="F32" s="59">
        <v>761006.08000000007</v>
      </c>
      <c r="G32" s="9">
        <v>683003.5</v>
      </c>
      <c r="H32" s="9"/>
      <c r="I32" s="13"/>
      <c r="J32" s="13">
        <f t="shared" si="0"/>
        <v>0.78687945713660301</v>
      </c>
      <c r="K32" s="13">
        <f t="shared" si="1"/>
        <v>0</v>
      </c>
      <c r="L32" s="15">
        <f t="shared" si="2"/>
        <v>4066953.5</v>
      </c>
    </row>
    <row r="33" spans="2:12" ht="20.100000000000001" customHeight="1" x14ac:dyDescent="0.25">
      <c r="B33" s="7" t="s">
        <v>43</v>
      </c>
      <c r="C33" s="9">
        <v>2877544</v>
      </c>
      <c r="D33" s="9">
        <v>2828203</v>
      </c>
      <c r="E33" s="58">
        <v>1116659</v>
      </c>
      <c r="F33" s="59">
        <v>619545.92000000004</v>
      </c>
      <c r="G33" s="9">
        <v>18863.129999999997</v>
      </c>
      <c r="H33" s="9"/>
      <c r="I33" s="13"/>
      <c r="J33" s="13">
        <f t="shared" si="0"/>
        <v>1.6892471202041088E-2</v>
      </c>
      <c r="K33" s="13">
        <f t="shared" si="1"/>
        <v>0</v>
      </c>
      <c r="L33" s="15">
        <f t="shared" si="2"/>
        <v>2809339.87</v>
      </c>
    </row>
    <row r="34" spans="2:12" ht="20.100000000000001" customHeight="1" x14ac:dyDescent="0.25">
      <c r="B34" s="7" t="s">
        <v>44</v>
      </c>
      <c r="C34" s="9">
        <v>2448797</v>
      </c>
      <c r="D34" s="9">
        <v>2847938</v>
      </c>
      <c r="E34" s="58">
        <v>809672</v>
      </c>
      <c r="F34" s="59">
        <v>251346.98</v>
      </c>
      <c r="G34" s="9">
        <v>161456.03</v>
      </c>
      <c r="H34" s="9"/>
      <c r="I34" s="13"/>
      <c r="J34" s="13">
        <f t="shared" si="0"/>
        <v>0.19940918050766235</v>
      </c>
      <c r="K34" s="13">
        <f t="shared" si="1"/>
        <v>0</v>
      </c>
      <c r="L34" s="15">
        <f t="shared" si="2"/>
        <v>2686481.97</v>
      </c>
    </row>
    <row r="35" spans="2:12" ht="20.100000000000001" customHeight="1" x14ac:dyDescent="0.25">
      <c r="B35" s="7" t="s">
        <v>45</v>
      </c>
      <c r="C35" s="9">
        <v>4116587</v>
      </c>
      <c r="D35" s="9">
        <v>5087417</v>
      </c>
      <c r="E35" s="58">
        <v>1440050</v>
      </c>
      <c r="F35" s="59">
        <v>1408429.12</v>
      </c>
      <c r="G35" s="9">
        <v>667.18</v>
      </c>
      <c r="H35" s="9"/>
      <c r="I35" s="13"/>
      <c r="J35" s="13">
        <f t="shared" si="0"/>
        <v>4.6330335752230823E-4</v>
      </c>
      <c r="K35" s="13">
        <f t="shared" si="1"/>
        <v>0</v>
      </c>
      <c r="L35" s="15">
        <f t="shared" si="2"/>
        <v>5086749.82</v>
      </c>
    </row>
    <row r="36" spans="2:12" ht="20.100000000000001" customHeight="1" x14ac:dyDescent="0.25">
      <c r="B36" s="7" t="s">
        <v>46</v>
      </c>
      <c r="C36" s="9">
        <v>4000000</v>
      </c>
      <c r="D36" s="9">
        <v>11687791</v>
      </c>
      <c r="E36" s="58">
        <v>10973754</v>
      </c>
      <c r="F36" s="59">
        <v>10287066.749999998</v>
      </c>
      <c r="G36" s="9">
        <v>7909208.3700000001</v>
      </c>
      <c r="H36" s="9"/>
      <c r="I36" s="13"/>
      <c r="J36" s="13">
        <f t="shared" si="0"/>
        <v>0.7207386250867297</v>
      </c>
      <c r="K36" s="13">
        <f t="shared" si="1"/>
        <v>0</v>
      </c>
      <c r="L36" s="15">
        <f t="shared" si="2"/>
        <v>3778582.63</v>
      </c>
    </row>
    <row r="37" spans="2:12" ht="20.100000000000001" customHeight="1" x14ac:dyDescent="0.25">
      <c r="B37" s="7" t="s">
        <v>47</v>
      </c>
      <c r="C37" s="9">
        <v>1830442</v>
      </c>
      <c r="D37" s="9">
        <v>1895958</v>
      </c>
      <c r="E37" s="58">
        <v>1598589</v>
      </c>
      <c r="F37" s="59">
        <v>1563054.4500000002</v>
      </c>
      <c r="G37" s="9">
        <v>1418378.4500000002</v>
      </c>
      <c r="H37" s="9"/>
      <c r="I37" s="13"/>
      <c r="J37" s="13">
        <f t="shared" si="0"/>
        <v>0.88726899159196027</v>
      </c>
      <c r="K37" s="13">
        <f t="shared" si="1"/>
        <v>0</v>
      </c>
      <c r="L37" s="15">
        <f t="shared" si="2"/>
        <v>477579.54999999981</v>
      </c>
    </row>
    <row r="38" spans="2:12" ht="20.100000000000001" customHeight="1" x14ac:dyDescent="0.25">
      <c r="B38" s="7" t="s">
        <v>48</v>
      </c>
      <c r="C38" s="9">
        <v>7176987</v>
      </c>
      <c r="D38" s="9">
        <v>7827263</v>
      </c>
      <c r="E38" s="58">
        <v>1959705</v>
      </c>
      <c r="F38" s="59">
        <v>1681541.56</v>
      </c>
      <c r="G38" s="9">
        <v>1090707.75</v>
      </c>
      <c r="H38" s="9"/>
      <c r="I38" s="13"/>
      <c r="J38" s="13">
        <f t="shared" si="0"/>
        <v>0.55656731497852996</v>
      </c>
      <c r="K38" s="13">
        <f t="shared" si="1"/>
        <v>0</v>
      </c>
      <c r="L38" s="15">
        <f t="shared" si="2"/>
        <v>6736555.25</v>
      </c>
    </row>
    <row r="39" spans="2:12" ht="20.100000000000001" customHeight="1" x14ac:dyDescent="0.25">
      <c r="B39" s="7" t="s">
        <v>49</v>
      </c>
      <c r="C39" s="9">
        <v>624606</v>
      </c>
      <c r="D39" s="9">
        <v>696132</v>
      </c>
      <c r="E39" s="58">
        <v>451526</v>
      </c>
      <c r="F39" s="59">
        <v>40329.5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696132</v>
      </c>
    </row>
    <row r="40" spans="2:12" ht="20.100000000000001" customHeight="1" x14ac:dyDescent="0.25">
      <c r="B40" s="7" t="s">
        <v>50</v>
      </c>
      <c r="C40" s="9">
        <v>1349653</v>
      </c>
      <c r="D40" s="9">
        <v>3540225</v>
      </c>
      <c r="E40" s="58">
        <v>3224239</v>
      </c>
      <c r="F40" s="59">
        <v>1299426.46</v>
      </c>
      <c r="G40" s="9">
        <v>289777.75999999995</v>
      </c>
      <c r="H40" s="9"/>
      <c r="I40" s="13"/>
      <c r="J40" s="13">
        <f t="shared" si="0"/>
        <v>8.9874776652723309E-2</v>
      </c>
      <c r="K40" s="13">
        <f t="shared" si="1"/>
        <v>0</v>
      </c>
      <c r="L40" s="15">
        <f t="shared" si="2"/>
        <v>3250447.24</v>
      </c>
    </row>
    <row r="41" spans="2:12" ht="20.100000000000001" customHeight="1" x14ac:dyDescent="0.25">
      <c r="B41" s="7" t="s">
        <v>51</v>
      </c>
      <c r="C41" s="9">
        <v>7450996</v>
      </c>
      <c r="D41" s="9">
        <v>10417884</v>
      </c>
      <c r="E41" s="58">
        <v>4417432</v>
      </c>
      <c r="F41" s="59">
        <v>2919272.79</v>
      </c>
      <c r="G41" s="9">
        <v>403950.33999999997</v>
      </c>
      <c r="H41" s="9"/>
      <c r="I41" s="13"/>
      <c r="J41" s="13">
        <f t="shared" si="0"/>
        <v>9.1444608541795314E-2</v>
      </c>
      <c r="K41" s="13">
        <f t="shared" si="1"/>
        <v>0</v>
      </c>
      <c r="L41" s="15">
        <f t="shared" si="2"/>
        <v>10013933.66</v>
      </c>
    </row>
    <row r="42" spans="2:12" ht="20.100000000000001" customHeight="1" x14ac:dyDescent="0.25">
      <c r="B42" s="7" t="s">
        <v>52</v>
      </c>
      <c r="C42" s="9">
        <v>7630600</v>
      </c>
      <c r="D42" s="9">
        <v>7630600</v>
      </c>
      <c r="E42" s="58">
        <v>4596840</v>
      </c>
      <c r="F42" s="59">
        <v>667155.60999999987</v>
      </c>
      <c r="G42" s="9">
        <v>455700</v>
      </c>
      <c r="H42" s="9"/>
      <c r="I42" s="13"/>
      <c r="J42" s="13">
        <f t="shared" si="0"/>
        <v>9.9133317670399665E-2</v>
      </c>
      <c r="K42" s="13">
        <f t="shared" si="1"/>
        <v>0</v>
      </c>
      <c r="L42" s="15">
        <f t="shared" si="2"/>
        <v>7174900</v>
      </c>
    </row>
    <row r="43" spans="2:12" ht="20.100000000000001" customHeight="1" x14ac:dyDescent="0.25">
      <c r="B43" s="7" t="s">
        <v>53</v>
      </c>
      <c r="C43" s="9">
        <v>10576219</v>
      </c>
      <c r="D43" s="9">
        <v>10576219</v>
      </c>
      <c r="E43" s="58">
        <v>4949955</v>
      </c>
      <c r="F43" s="59">
        <v>4248727.0999999996</v>
      </c>
      <c r="G43" s="9">
        <v>1029653.8300000001</v>
      </c>
      <c r="H43" s="9"/>
      <c r="I43" s="13"/>
      <c r="J43" s="13">
        <f t="shared" si="0"/>
        <v>0.20801276577261815</v>
      </c>
      <c r="K43" s="13">
        <f t="shared" si="1"/>
        <v>0</v>
      </c>
      <c r="L43" s="15">
        <f t="shared" si="2"/>
        <v>9546565.1699999999</v>
      </c>
    </row>
    <row r="44" spans="2:12" ht="20.100000000000001" customHeight="1" x14ac:dyDescent="0.25">
      <c r="B44" s="7" t="s">
        <v>54</v>
      </c>
      <c r="C44" s="9">
        <v>8142652</v>
      </c>
      <c r="D44" s="9">
        <v>8969184</v>
      </c>
      <c r="E44" s="58">
        <v>3154092</v>
      </c>
      <c r="F44" s="59">
        <v>327122.49000000005</v>
      </c>
      <c r="G44" s="9">
        <v>226325.80000000002</v>
      </c>
      <c r="H44" s="9"/>
      <c r="I44" s="13"/>
      <c r="J44" s="13">
        <f t="shared" ref="J44" si="3">IF(ISERROR(+G44/E44)=TRUE,0,++G44/E44)</f>
        <v>7.1756245537542979E-2</v>
      </c>
      <c r="K44" s="13">
        <f t="shared" ref="K44" si="4">IF(ISERROR(+H44/E44)=TRUE,0,++H44/E44)</f>
        <v>0</v>
      </c>
      <c r="L44" s="15">
        <f t="shared" ref="L44" si="5">+D44-G44</f>
        <v>8742858.1999999993</v>
      </c>
    </row>
    <row r="45" spans="2:12" ht="20.100000000000001" customHeight="1" x14ac:dyDescent="0.25">
      <c r="B45" s="7" t="s">
        <v>93</v>
      </c>
      <c r="C45" s="9">
        <v>0</v>
      </c>
      <c r="D45" s="9">
        <v>38549</v>
      </c>
      <c r="E45" s="58">
        <v>38549</v>
      </c>
      <c r="F45" s="59">
        <v>1320</v>
      </c>
      <c r="G45" s="9">
        <v>1320</v>
      </c>
      <c r="H45" s="9"/>
      <c r="I45" s="13"/>
      <c r="J45" s="13">
        <f t="shared" si="0"/>
        <v>3.4242133388674156E-2</v>
      </c>
      <c r="K45" s="13">
        <f t="shared" si="1"/>
        <v>0</v>
      </c>
      <c r="L45" s="15">
        <f t="shared" si="2"/>
        <v>37229</v>
      </c>
    </row>
    <row r="46" spans="2:12" ht="23.25" customHeight="1" x14ac:dyDescent="0.25">
      <c r="B46" s="52" t="s">
        <v>4</v>
      </c>
      <c r="C46" s="53">
        <f>SUM(C13:C45)</f>
        <v>262507694</v>
      </c>
      <c r="D46" s="53">
        <f t="shared" ref="D46:G46" si="6">SUM(D13:D45)</f>
        <v>254515355</v>
      </c>
      <c r="E46" s="53">
        <f t="shared" si="6"/>
        <v>114079370</v>
      </c>
      <c r="F46" s="53">
        <f t="shared" si="6"/>
        <v>72654429.310000002</v>
      </c>
      <c r="G46" s="53">
        <f t="shared" si="6"/>
        <v>37882458.699999996</v>
      </c>
      <c r="H46" s="53">
        <f>SUM(H13:H45)</f>
        <v>0</v>
      </c>
      <c r="I46" s="54">
        <f>IF(ISERROR(+#REF!/E46)=TRUE,0,++#REF!/E46)</f>
        <v>0</v>
      </c>
      <c r="J46" s="54">
        <f>IF(ISERROR(+G46/E46)=TRUE,0,++G46/E46)</f>
        <v>0.33207107209655867</v>
      </c>
      <c r="K46" s="54">
        <f>IF(ISERROR(+H46/E46)=TRUE,0,++H46/E46)</f>
        <v>0</v>
      </c>
      <c r="L46" s="55">
        <f>SUM(L13:L45)</f>
        <v>216632896.30000001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 xml:space="preserve">DEVENGADO
AL MES DE MAYO
</v>
      </c>
      <c r="K52" s="23"/>
    </row>
    <row r="53" spans="2:11" s="22" customFormat="1" x14ac:dyDescent="0.25">
      <c r="B53" s="22" t="s">
        <v>56</v>
      </c>
      <c r="C53" s="39">
        <f>+C46/$C$51</f>
        <v>262.50769400000001</v>
      </c>
      <c r="D53" s="39">
        <f>+D46/$C$51</f>
        <v>254.515355</v>
      </c>
      <c r="E53" s="39">
        <f>+E46/$C$51</f>
        <v>114.07937</v>
      </c>
      <c r="F53" s="39">
        <f>+F46/$C$51</f>
        <v>72.654429309999998</v>
      </c>
      <c r="G53" s="39">
        <f>+G46/$C$51</f>
        <v>37.882458699999994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62</v>
      </c>
      <c r="C13" s="41">
        <v>329956725</v>
      </c>
      <c r="D13" s="41">
        <v>160476086</v>
      </c>
      <c r="E13" s="62">
        <v>142448437</v>
      </c>
      <c r="F13" s="62">
        <v>128879933.2</v>
      </c>
      <c r="G13" s="41">
        <v>120270279.34</v>
      </c>
      <c r="H13" s="8"/>
      <c r="I13" s="12">
        <f>IF(ISERROR(+#REF!/E13)=TRUE,0,++#REF!/E13)</f>
        <v>0</v>
      </c>
      <c r="J13" s="12">
        <f>IF(ISERROR(+G13/E13)=TRUE,0,++G13/E13)</f>
        <v>0.84430746923534161</v>
      </c>
      <c r="K13" s="12">
        <f>IF(ISERROR(+H13/E13)=TRUE,0,++H13/E13)</f>
        <v>0</v>
      </c>
      <c r="L13" s="14">
        <f>+D13-G13</f>
        <v>40205806.659999996</v>
      </c>
    </row>
    <row r="14" spans="1:13" ht="20.100000000000001" customHeight="1" x14ac:dyDescent="0.25">
      <c r="B14" s="25" t="s">
        <v>63</v>
      </c>
      <c r="C14" s="42">
        <v>320000</v>
      </c>
      <c r="D14" s="42">
        <v>2627657</v>
      </c>
      <c r="E14" s="63">
        <v>2627657</v>
      </c>
      <c r="F14" s="63">
        <v>2448957</v>
      </c>
      <c r="G14" s="42">
        <v>459680</v>
      </c>
      <c r="H14" s="26"/>
      <c r="I14" s="27"/>
      <c r="J14" s="27">
        <f t="shared" ref="J14:J44" si="0">IF(ISERROR(+G14/E14)=TRUE,0,++G14/E14)</f>
        <v>0.17493911876626211</v>
      </c>
      <c r="K14" s="27">
        <f t="shared" ref="K14:K44" si="1">IF(ISERROR(+H14/E14)=TRUE,0,++H14/E14)</f>
        <v>0</v>
      </c>
      <c r="L14" s="28">
        <f t="shared" ref="L14:L44" si="2">+D14-G14</f>
        <v>2167977</v>
      </c>
    </row>
    <row r="15" spans="1:13" ht="20.100000000000001" customHeight="1" x14ac:dyDescent="0.25">
      <c r="B15" s="25" t="s">
        <v>64</v>
      </c>
      <c r="C15" s="42">
        <v>0</v>
      </c>
      <c r="D15" s="42">
        <v>1673280</v>
      </c>
      <c r="E15" s="63">
        <v>1673280</v>
      </c>
      <c r="F15" s="63">
        <v>1673280</v>
      </c>
      <c r="G15" s="42">
        <v>1196750.3999999999</v>
      </c>
      <c r="H15" s="26"/>
      <c r="I15" s="27"/>
      <c r="J15" s="27">
        <f t="shared" si="0"/>
        <v>0.71521227768215712</v>
      </c>
      <c r="K15" s="27">
        <f t="shared" si="1"/>
        <v>0</v>
      </c>
      <c r="L15" s="28">
        <f t="shared" si="2"/>
        <v>476529.60000000009</v>
      </c>
    </row>
    <row r="16" spans="1:13" ht="20.100000000000001" customHeight="1" x14ac:dyDescent="0.25">
      <c r="B16" s="25" t="s">
        <v>65</v>
      </c>
      <c r="C16" s="42">
        <v>1600000</v>
      </c>
      <c r="D16" s="42">
        <v>1094429</v>
      </c>
      <c r="E16" s="63">
        <v>1094429</v>
      </c>
      <c r="F16" s="63">
        <v>655760</v>
      </c>
      <c r="G16" s="42">
        <v>477897.12</v>
      </c>
      <c r="H16" s="26"/>
      <c r="I16" s="27"/>
      <c r="J16" s="27">
        <f t="shared" si="0"/>
        <v>0.43666342905752681</v>
      </c>
      <c r="K16" s="27">
        <f t="shared" si="1"/>
        <v>0</v>
      </c>
      <c r="L16" s="28">
        <f t="shared" si="2"/>
        <v>616531.88</v>
      </c>
    </row>
    <row r="17" spans="2:12" ht="20.100000000000001" customHeight="1" x14ac:dyDescent="0.25">
      <c r="B17" s="25" t="s">
        <v>66</v>
      </c>
      <c r="C17" s="42">
        <v>961745</v>
      </c>
      <c r="D17" s="42">
        <v>3542900</v>
      </c>
      <c r="E17" s="63">
        <v>3250984</v>
      </c>
      <c r="F17" s="63">
        <v>3192042.24</v>
      </c>
      <c r="G17" s="42">
        <v>1769884.64</v>
      </c>
      <c r="H17" s="26"/>
      <c r="I17" s="27"/>
      <c r="J17" s="27">
        <f t="shared" si="0"/>
        <v>0.54441505710271099</v>
      </c>
      <c r="K17" s="27">
        <f t="shared" si="1"/>
        <v>0</v>
      </c>
      <c r="L17" s="28">
        <f t="shared" si="2"/>
        <v>1773015.36</v>
      </c>
    </row>
    <row r="18" spans="2:12" ht="20.100000000000001" customHeight="1" x14ac:dyDescent="0.25">
      <c r="B18" s="25" t="s">
        <v>67</v>
      </c>
      <c r="C18" s="42">
        <v>0</v>
      </c>
      <c r="D18" s="42">
        <v>4107285</v>
      </c>
      <c r="E18" s="63">
        <v>4107285</v>
      </c>
      <c r="F18" s="63">
        <v>4107285</v>
      </c>
      <c r="G18" s="42">
        <v>2820240</v>
      </c>
      <c r="H18" s="26"/>
      <c r="I18" s="27"/>
      <c r="J18" s="27">
        <f t="shared" si="0"/>
        <v>0.68664336660348624</v>
      </c>
      <c r="K18" s="27">
        <f t="shared" si="1"/>
        <v>0</v>
      </c>
      <c r="L18" s="28">
        <f t="shared" si="2"/>
        <v>1287045</v>
      </c>
    </row>
    <row r="19" spans="2:12" ht="20.100000000000001" customHeight="1" x14ac:dyDescent="0.25">
      <c r="B19" s="25" t="s">
        <v>68</v>
      </c>
      <c r="C19" s="42">
        <v>0</v>
      </c>
      <c r="D19" s="42">
        <v>5502959</v>
      </c>
      <c r="E19" s="63">
        <v>5502959</v>
      </c>
      <c r="F19" s="63">
        <v>4506480</v>
      </c>
      <c r="G19" s="42">
        <v>3536640</v>
      </c>
      <c r="H19" s="26"/>
      <c r="I19" s="27"/>
      <c r="J19" s="27">
        <f t="shared" si="0"/>
        <v>0.64267969287069016</v>
      </c>
      <c r="K19" s="27">
        <f t="shared" si="1"/>
        <v>0</v>
      </c>
      <c r="L19" s="28">
        <f t="shared" si="2"/>
        <v>1966319</v>
      </c>
    </row>
    <row r="20" spans="2:12" ht="20.100000000000001" customHeight="1" x14ac:dyDescent="0.25">
      <c r="B20" s="25" t="s">
        <v>69</v>
      </c>
      <c r="C20" s="42">
        <v>0</v>
      </c>
      <c r="D20" s="42">
        <v>887040</v>
      </c>
      <c r="E20" s="63">
        <v>887040</v>
      </c>
      <c r="F20" s="63">
        <v>884880</v>
      </c>
      <c r="G20" s="42">
        <v>689529.60000000009</v>
      </c>
      <c r="H20" s="26"/>
      <c r="I20" s="27"/>
      <c r="J20" s="27">
        <f t="shared" si="0"/>
        <v>0.77733766233766244</v>
      </c>
      <c r="K20" s="27">
        <f t="shared" si="1"/>
        <v>0</v>
      </c>
      <c r="L20" s="28">
        <f t="shared" si="2"/>
        <v>197510.39999999991</v>
      </c>
    </row>
    <row r="21" spans="2:12" ht="20.100000000000001" customHeight="1" x14ac:dyDescent="0.25">
      <c r="B21" s="25" t="s">
        <v>70</v>
      </c>
      <c r="C21" s="42">
        <v>0</v>
      </c>
      <c r="D21" s="42">
        <v>2687040</v>
      </c>
      <c r="E21" s="63">
        <v>2687040</v>
      </c>
      <c r="F21" s="63">
        <v>2657520</v>
      </c>
      <c r="G21" s="42">
        <v>2012400</v>
      </c>
      <c r="H21" s="26"/>
      <c r="I21" s="27"/>
      <c r="J21" s="27">
        <f t="shared" si="0"/>
        <v>0.74892818863879962</v>
      </c>
      <c r="K21" s="27">
        <f t="shared" si="1"/>
        <v>0</v>
      </c>
      <c r="L21" s="28">
        <f t="shared" si="2"/>
        <v>674640</v>
      </c>
    </row>
    <row r="22" spans="2:12" ht="20.100000000000001" customHeight="1" x14ac:dyDescent="0.25">
      <c r="B22" s="25" t="s">
        <v>71</v>
      </c>
      <c r="C22" s="42">
        <v>0</v>
      </c>
      <c r="D22" s="42">
        <v>6773128</v>
      </c>
      <c r="E22" s="63">
        <v>6773128</v>
      </c>
      <c r="F22" s="63">
        <v>6773128</v>
      </c>
      <c r="G22" s="42">
        <v>4116614.4</v>
      </c>
      <c r="H22" s="26"/>
      <c r="I22" s="27"/>
      <c r="J22" s="27">
        <f t="shared" si="0"/>
        <v>0.60778629903347459</v>
      </c>
      <c r="K22" s="27">
        <f t="shared" si="1"/>
        <v>0</v>
      </c>
      <c r="L22" s="28">
        <f t="shared" si="2"/>
        <v>2656513.6</v>
      </c>
    </row>
    <row r="23" spans="2:12" ht="20.100000000000001" customHeight="1" x14ac:dyDescent="0.25">
      <c r="B23" s="25" t="s">
        <v>72</v>
      </c>
      <c r="C23" s="42">
        <v>0</v>
      </c>
      <c r="D23" s="42">
        <v>5139550</v>
      </c>
      <c r="E23" s="63">
        <v>5139550</v>
      </c>
      <c r="F23" s="63">
        <v>4909004</v>
      </c>
      <c r="G23" s="42">
        <v>3209040</v>
      </c>
      <c r="H23" s="26"/>
      <c r="I23" s="27"/>
      <c r="J23" s="27">
        <f t="shared" si="0"/>
        <v>0.62438151200007785</v>
      </c>
      <c r="K23" s="27">
        <f t="shared" si="1"/>
        <v>0</v>
      </c>
      <c r="L23" s="28">
        <f t="shared" si="2"/>
        <v>1930510</v>
      </c>
    </row>
    <row r="24" spans="2:12" ht="20.100000000000001" customHeight="1" x14ac:dyDescent="0.25">
      <c r="B24" s="25" t="s">
        <v>73</v>
      </c>
      <c r="C24" s="42">
        <v>0</v>
      </c>
      <c r="D24" s="42">
        <v>6790319</v>
      </c>
      <c r="E24" s="63">
        <v>6790319</v>
      </c>
      <c r="F24" s="63">
        <v>6772034</v>
      </c>
      <c r="G24" s="42">
        <v>4434759.74</v>
      </c>
      <c r="H24" s="26"/>
      <c r="I24" s="27"/>
      <c r="J24" s="27">
        <f t="shared" si="0"/>
        <v>0.65310035360636232</v>
      </c>
      <c r="K24" s="27">
        <f t="shared" si="1"/>
        <v>0</v>
      </c>
      <c r="L24" s="28">
        <f t="shared" si="2"/>
        <v>2355559.2599999998</v>
      </c>
    </row>
    <row r="25" spans="2:12" ht="20.100000000000001" customHeight="1" x14ac:dyDescent="0.25">
      <c r="B25" s="25" t="s">
        <v>74</v>
      </c>
      <c r="C25" s="42">
        <v>3726374</v>
      </c>
      <c r="D25" s="42">
        <v>9392142</v>
      </c>
      <c r="E25" s="63">
        <v>9392142</v>
      </c>
      <c r="F25" s="63">
        <v>5913111</v>
      </c>
      <c r="G25" s="42">
        <v>3281755.8</v>
      </c>
      <c r="H25" s="26"/>
      <c r="I25" s="27"/>
      <c r="J25" s="27">
        <f t="shared" si="0"/>
        <v>0.34941505356286134</v>
      </c>
      <c r="K25" s="27">
        <f t="shared" si="1"/>
        <v>0</v>
      </c>
      <c r="L25" s="28">
        <f t="shared" si="2"/>
        <v>6110386.2000000002</v>
      </c>
    </row>
    <row r="26" spans="2:12" ht="20.100000000000001" customHeight="1" x14ac:dyDescent="0.25">
      <c r="B26" s="25" t="s">
        <v>75</v>
      </c>
      <c r="C26" s="42">
        <v>50000</v>
      </c>
      <c r="D26" s="42">
        <v>2455925</v>
      </c>
      <c r="E26" s="63">
        <v>2455925</v>
      </c>
      <c r="F26" s="63">
        <v>2455913.5499999998</v>
      </c>
      <c r="G26" s="42">
        <v>1482480</v>
      </c>
      <c r="H26" s="26"/>
      <c r="I26" s="27"/>
      <c r="J26" s="27">
        <f t="shared" si="0"/>
        <v>0.60363406862994595</v>
      </c>
      <c r="K26" s="27">
        <f t="shared" si="1"/>
        <v>0</v>
      </c>
      <c r="L26" s="28">
        <f t="shared" si="2"/>
        <v>973445</v>
      </c>
    </row>
    <row r="27" spans="2:12" ht="20.100000000000001" customHeight="1" x14ac:dyDescent="0.25">
      <c r="B27" s="25" t="s">
        <v>76</v>
      </c>
      <c r="C27" s="42">
        <v>0</v>
      </c>
      <c r="D27" s="42">
        <v>2011365</v>
      </c>
      <c r="E27" s="63">
        <v>2011365</v>
      </c>
      <c r="F27" s="63">
        <v>2011365</v>
      </c>
      <c r="G27" s="42">
        <v>1159920</v>
      </c>
      <c r="H27" s="26"/>
      <c r="I27" s="27"/>
      <c r="J27" s="27">
        <f t="shared" si="0"/>
        <v>0.57668299885898378</v>
      </c>
      <c r="K27" s="27">
        <f t="shared" si="1"/>
        <v>0</v>
      </c>
      <c r="L27" s="28">
        <f t="shared" si="2"/>
        <v>851445</v>
      </c>
    </row>
    <row r="28" spans="2:12" ht="20.100000000000001" customHeight="1" x14ac:dyDescent="0.25">
      <c r="B28" s="25" t="s">
        <v>77</v>
      </c>
      <c r="C28" s="42">
        <v>0</v>
      </c>
      <c r="D28" s="42">
        <v>1278769</v>
      </c>
      <c r="E28" s="63">
        <v>1278769</v>
      </c>
      <c r="F28" s="63">
        <v>1278769</v>
      </c>
      <c r="G28" s="42">
        <v>813600</v>
      </c>
      <c r="H28" s="26"/>
      <c r="I28" s="27"/>
      <c r="J28" s="27">
        <f t="shared" si="0"/>
        <v>0.63623688093783948</v>
      </c>
      <c r="K28" s="27">
        <f t="shared" si="1"/>
        <v>0</v>
      </c>
      <c r="L28" s="28">
        <f t="shared" si="2"/>
        <v>465169</v>
      </c>
    </row>
    <row r="29" spans="2:12" ht="20.100000000000001" customHeight="1" x14ac:dyDescent="0.25">
      <c r="B29" s="25" t="s">
        <v>78</v>
      </c>
      <c r="C29" s="42">
        <v>0</v>
      </c>
      <c r="D29" s="42">
        <v>1226880</v>
      </c>
      <c r="E29" s="63">
        <v>1226880</v>
      </c>
      <c r="F29" s="63">
        <v>1218960</v>
      </c>
      <c r="G29" s="42">
        <v>907200</v>
      </c>
      <c r="H29" s="26"/>
      <c r="I29" s="27"/>
      <c r="J29" s="27">
        <f t="shared" si="0"/>
        <v>0.73943661971830987</v>
      </c>
      <c r="K29" s="27">
        <f t="shared" si="1"/>
        <v>0</v>
      </c>
      <c r="L29" s="28">
        <f t="shared" si="2"/>
        <v>319680</v>
      </c>
    </row>
    <row r="30" spans="2:12" ht="20.100000000000001" customHeight="1" x14ac:dyDescent="0.25">
      <c r="B30" s="25" t="s">
        <v>79</v>
      </c>
      <c r="C30" s="42">
        <v>0</v>
      </c>
      <c r="D30" s="42">
        <v>2734245</v>
      </c>
      <c r="E30" s="63">
        <v>2734245</v>
      </c>
      <c r="F30" s="63">
        <v>2734245</v>
      </c>
      <c r="G30" s="42">
        <v>1603274.4</v>
      </c>
      <c r="H30" s="26"/>
      <c r="I30" s="27"/>
      <c r="J30" s="27">
        <f t="shared" ref="J30:J33" si="3">IF(ISERROR(+G30/E30)=TRUE,0,++G30/E30)</f>
        <v>0.5863682296209739</v>
      </c>
      <c r="K30" s="27">
        <f t="shared" ref="K30:K33" si="4">IF(ISERROR(+H30/E30)=TRUE,0,++H30/E30)</f>
        <v>0</v>
      </c>
      <c r="L30" s="28">
        <f t="shared" ref="L30:L33" si="5">+D30-G30</f>
        <v>1130970.6000000001</v>
      </c>
    </row>
    <row r="31" spans="2:12" ht="20.100000000000001" customHeight="1" x14ac:dyDescent="0.25">
      <c r="B31" s="25" t="s">
        <v>80</v>
      </c>
      <c r="C31" s="42">
        <v>0</v>
      </c>
      <c r="D31" s="42">
        <v>1829205</v>
      </c>
      <c r="E31" s="63">
        <v>1829205</v>
      </c>
      <c r="F31" s="63">
        <v>1332000</v>
      </c>
      <c r="G31" s="42">
        <v>924480</v>
      </c>
      <c r="H31" s="26"/>
      <c r="I31" s="27"/>
      <c r="J31" s="27">
        <f t="shared" si="3"/>
        <v>0.5053998868360845</v>
      </c>
      <c r="K31" s="27">
        <f t="shared" si="4"/>
        <v>0</v>
      </c>
      <c r="L31" s="28">
        <f t="shared" si="5"/>
        <v>904725</v>
      </c>
    </row>
    <row r="32" spans="2:12" ht="20.100000000000001" customHeight="1" x14ac:dyDescent="0.25">
      <c r="B32" s="25" t="s">
        <v>81</v>
      </c>
      <c r="C32" s="42">
        <v>120000</v>
      </c>
      <c r="D32" s="42">
        <v>937875</v>
      </c>
      <c r="E32" s="63">
        <v>937875</v>
      </c>
      <c r="F32" s="63">
        <v>937874</v>
      </c>
      <c r="G32" s="42">
        <v>431760</v>
      </c>
      <c r="H32" s="26"/>
      <c r="I32" s="27"/>
      <c r="J32" s="27">
        <f t="shared" si="3"/>
        <v>0.46035985605757695</v>
      </c>
      <c r="K32" s="27">
        <f t="shared" si="4"/>
        <v>0</v>
      </c>
      <c r="L32" s="28">
        <f t="shared" si="5"/>
        <v>506115</v>
      </c>
    </row>
    <row r="33" spans="2:12" ht="20.100000000000001" customHeight="1" x14ac:dyDescent="0.25">
      <c r="B33" s="25" t="s">
        <v>82</v>
      </c>
      <c r="C33" s="42">
        <v>301000</v>
      </c>
      <c r="D33" s="42">
        <v>2053480</v>
      </c>
      <c r="E33" s="63">
        <v>2053480</v>
      </c>
      <c r="F33" s="63">
        <v>2052465</v>
      </c>
      <c r="G33" s="42">
        <v>1656465</v>
      </c>
      <c r="H33" s="26"/>
      <c r="I33" s="27"/>
      <c r="J33" s="27">
        <f t="shared" si="3"/>
        <v>0.80666234879326804</v>
      </c>
      <c r="K33" s="27">
        <f t="shared" si="4"/>
        <v>0</v>
      </c>
      <c r="L33" s="28">
        <f t="shared" si="5"/>
        <v>397015</v>
      </c>
    </row>
    <row r="34" spans="2:12" ht="20.100000000000001" customHeight="1" x14ac:dyDescent="0.25">
      <c r="B34" s="25" t="s">
        <v>83</v>
      </c>
      <c r="C34" s="42">
        <v>0</v>
      </c>
      <c r="D34" s="42">
        <v>1424880</v>
      </c>
      <c r="E34" s="63">
        <v>1424880</v>
      </c>
      <c r="F34" s="63">
        <v>1105200</v>
      </c>
      <c r="G34" s="42">
        <v>1103759.6000000001</v>
      </c>
      <c r="H34" s="26"/>
      <c r="I34" s="27"/>
      <c r="J34" s="27">
        <f t="shared" si="0"/>
        <v>0.77463337263488863</v>
      </c>
      <c r="K34" s="27">
        <f t="shared" si="1"/>
        <v>0</v>
      </c>
      <c r="L34" s="28">
        <f t="shared" si="2"/>
        <v>321120.39999999991</v>
      </c>
    </row>
    <row r="35" spans="2:12" ht="20.100000000000001" customHeight="1" x14ac:dyDescent="0.25">
      <c r="B35" s="25" t="s">
        <v>84</v>
      </c>
      <c r="C35" s="42">
        <v>650000000</v>
      </c>
      <c r="D35" s="42">
        <v>1850225554</v>
      </c>
      <c r="E35" s="63">
        <v>1698399941</v>
      </c>
      <c r="F35" s="63">
        <v>1590756026.96</v>
      </c>
      <c r="G35" s="42">
        <v>1154061085.9300001</v>
      </c>
      <c r="H35" s="26"/>
      <c r="I35" s="27"/>
      <c r="J35" s="27">
        <f t="shared" si="0"/>
        <v>0.67949901437849858</v>
      </c>
      <c r="K35" s="27">
        <f t="shared" si="1"/>
        <v>0</v>
      </c>
      <c r="L35" s="28">
        <f t="shared" si="2"/>
        <v>696164468.06999993</v>
      </c>
    </row>
    <row r="36" spans="2:12" ht="20.100000000000001" customHeight="1" x14ac:dyDescent="0.25">
      <c r="B36" s="25" t="s">
        <v>85</v>
      </c>
      <c r="C36" s="42">
        <v>414965705</v>
      </c>
      <c r="D36" s="42">
        <v>640625488</v>
      </c>
      <c r="E36" s="63">
        <v>361749138</v>
      </c>
      <c r="F36" s="63">
        <v>134522201.02000004</v>
      </c>
      <c r="G36" s="42">
        <v>63313147.529999986</v>
      </c>
      <c r="H36" s="26"/>
      <c r="I36" s="27"/>
      <c r="J36" s="27">
        <f t="shared" si="0"/>
        <v>0.17501948416529464</v>
      </c>
      <c r="K36" s="27">
        <f t="shared" si="1"/>
        <v>0</v>
      </c>
      <c r="L36" s="28">
        <f t="shared" si="2"/>
        <v>577312340.47000003</v>
      </c>
    </row>
    <row r="37" spans="2:12" ht="20.100000000000001" customHeight="1" x14ac:dyDescent="0.25">
      <c r="B37" s="25" t="s">
        <v>86</v>
      </c>
      <c r="C37" s="42">
        <v>0</v>
      </c>
      <c r="D37" s="42">
        <v>1774755</v>
      </c>
      <c r="E37" s="63">
        <v>1774755</v>
      </c>
      <c r="F37" s="63">
        <v>1465920</v>
      </c>
      <c r="G37" s="42">
        <v>1128240</v>
      </c>
      <c r="H37" s="26"/>
      <c r="I37" s="27"/>
      <c r="J37" s="27">
        <f t="shared" si="0"/>
        <v>0.63571591571794417</v>
      </c>
      <c r="K37" s="27">
        <f t="shared" si="1"/>
        <v>0</v>
      </c>
      <c r="L37" s="28">
        <f t="shared" si="2"/>
        <v>646515</v>
      </c>
    </row>
    <row r="38" spans="2:12" ht="20.100000000000001" customHeight="1" x14ac:dyDescent="0.25">
      <c r="B38" s="25" t="s">
        <v>87</v>
      </c>
      <c r="C38" s="42">
        <v>245110</v>
      </c>
      <c r="D38" s="42">
        <v>871510</v>
      </c>
      <c r="E38" s="63">
        <v>871510</v>
      </c>
      <c r="F38" s="63">
        <v>664835.67999999993</v>
      </c>
      <c r="G38" s="42">
        <v>664835.68000000005</v>
      </c>
      <c r="H38" s="26"/>
      <c r="I38" s="27"/>
      <c r="J38" s="27">
        <f t="shared" si="0"/>
        <v>0.76285490700049341</v>
      </c>
      <c r="K38" s="27">
        <f t="shared" si="1"/>
        <v>0</v>
      </c>
      <c r="L38" s="28">
        <f t="shared" si="2"/>
        <v>206674.31999999995</v>
      </c>
    </row>
    <row r="39" spans="2:12" ht="20.100000000000001" customHeight="1" x14ac:dyDescent="0.25">
      <c r="B39" s="25" t="s">
        <v>88</v>
      </c>
      <c r="C39" s="42">
        <v>0</v>
      </c>
      <c r="D39" s="42">
        <v>2437288</v>
      </c>
      <c r="E39" s="63">
        <v>2437288</v>
      </c>
      <c r="F39" s="63">
        <v>2437288</v>
      </c>
      <c r="G39" s="42">
        <v>1011957.12</v>
      </c>
      <c r="H39" s="26"/>
      <c r="I39" s="27"/>
      <c r="J39" s="27">
        <f t="shared" si="0"/>
        <v>0.4151980069651186</v>
      </c>
      <c r="K39" s="27">
        <f t="shared" si="1"/>
        <v>0</v>
      </c>
      <c r="L39" s="28">
        <f t="shared" si="2"/>
        <v>1425330.88</v>
      </c>
    </row>
    <row r="40" spans="2:12" ht="20.100000000000001" customHeight="1" x14ac:dyDescent="0.25">
      <c r="B40" s="25" t="s">
        <v>89</v>
      </c>
      <c r="C40" s="42">
        <v>720035</v>
      </c>
      <c r="D40" s="42">
        <v>6343240</v>
      </c>
      <c r="E40" s="63">
        <v>6236430</v>
      </c>
      <c r="F40" s="63">
        <v>5722732.04</v>
      </c>
      <c r="G40" s="42">
        <v>1702927.18</v>
      </c>
      <c r="H40" s="26"/>
      <c r="I40" s="27"/>
      <c r="J40" s="13">
        <f t="shared" si="0"/>
        <v>0.27306121931938626</v>
      </c>
      <c r="K40" s="13">
        <f t="shared" si="1"/>
        <v>0</v>
      </c>
      <c r="L40" s="15">
        <f t="shared" si="2"/>
        <v>4640312.82</v>
      </c>
    </row>
    <row r="41" spans="2:12" ht="20.100000000000001" customHeight="1" x14ac:dyDescent="0.25">
      <c r="B41" s="25" t="s">
        <v>90</v>
      </c>
      <c r="C41" s="42">
        <v>4453834</v>
      </c>
      <c r="D41" s="42">
        <v>13511949</v>
      </c>
      <c r="E41" s="63">
        <v>13511949</v>
      </c>
      <c r="F41" s="63">
        <v>9872630.4100000001</v>
      </c>
      <c r="G41" s="42">
        <v>5496055.0099999998</v>
      </c>
      <c r="H41" s="26"/>
      <c r="I41" s="27"/>
      <c r="J41" s="13">
        <f t="shared" si="0"/>
        <v>0.40675516241217308</v>
      </c>
      <c r="K41" s="13">
        <f t="shared" si="1"/>
        <v>0</v>
      </c>
      <c r="L41" s="15">
        <f t="shared" si="2"/>
        <v>8015893.9900000002</v>
      </c>
    </row>
    <row r="42" spans="2:12" ht="20.100000000000001" customHeight="1" x14ac:dyDescent="0.25">
      <c r="B42" s="25" t="s">
        <v>91</v>
      </c>
      <c r="C42" s="42">
        <v>4797830</v>
      </c>
      <c r="D42" s="42">
        <v>14055069</v>
      </c>
      <c r="E42" s="63">
        <v>13327925</v>
      </c>
      <c r="F42" s="63">
        <v>9678152.7800000012</v>
      </c>
      <c r="G42" s="42">
        <v>5526690.2000000002</v>
      </c>
      <c r="H42" s="26"/>
      <c r="I42" s="27"/>
      <c r="J42" s="13">
        <f t="shared" si="0"/>
        <v>0.41466996550475788</v>
      </c>
      <c r="K42" s="13">
        <f t="shared" si="1"/>
        <v>0</v>
      </c>
      <c r="L42" s="15">
        <f t="shared" si="2"/>
        <v>8528378.8000000007</v>
      </c>
    </row>
    <row r="43" spans="2:12" ht="20.100000000000001" customHeight="1" x14ac:dyDescent="0.25">
      <c r="B43" s="7" t="s">
        <v>92</v>
      </c>
      <c r="C43" s="43">
        <v>0</v>
      </c>
      <c r="D43" s="42">
        <v>6103182</v>
      </c>
      <c r="E43" s="63">
        <v>6103182</v>
      </c>
      <c r="F43" s="64">
        <v>6103182</v>
      </c>
      <c r="G43" s="43">
        <v>3405600</v>
      </c>
      <c r="H43" s="9"/>
      <c r="I43" s="13"/>
      <c r="J43" s="13">
        <f t="shared" si="0"/>
        <v>0.55800400512388459</v>
      </c>
      <c r="K43" s="13">
        <f t="shared" si="1"/>
        <v>0</v>
      </c>
      <c r="L43" s="15">
        <f t="shared" si="2"/>
        <v>2697582</v>
      </c>
    </row>
    <row r="44" spans="2:12" ht="20.100000000000001" customHeight="1" x14ac:dyDescent="0.25">
      <c r="B44" s="7" t="s">
        <v>93</v>
      </c>
      <c r="C44" s="43">
        <v>0</v>
      </c>
      <c r="D44" s="43">
        <v>2813172</v>
      </c>
      <c r="E44" s="64">
        <v>2813172</v>
      </c>
      <c r="F44" s="64">
        <v>1538520</v>
      </c>
      <c r="G44" s="43">
        <v>737047.65</v>
      </c>
      <c r="H44" s="9"/>
      <c r="I44" s="13">
        <f>IF(ISERROR(+#REF!/E44)=TRUE,0,++#REF!/E44)</f>
        <v>0</v>
      </c>
      <c r="J44" s="13">
        <f t="shared" si="0"/>
        <v>0.26199878642329727</v>
      </c>
      <c r="K44" s="13">
        <f t="shared" si="1"/>
        <v>0</v>
      </c>
      <c r="L44" s="15">
        <f t="shared" si="2"/>
        <v>2076124.35</v>
      </c>
    </row>
    <row r="45" spans="2:12" ht="23.25" customHeight="1" x14ac:dyDescent="0.25">
      <c r="B45" s="52" t="s">
        <v>4</v>
      </c>
      <c r="C45" s="65">
        <f t="shared" ref="C45:H45" si="6">SUM(C13:C44)</f>
        <v>1412218358</v>
      </c>
      <c r="D45" s="65">
        <f t="shared" si="6"/>
        <v>2765407646</v>
      </c>
      <c r="E45" s="65">
        <f t="shared" si="6"/>
        <v>2315552164</v>
      </c>
      <c r="F45" s="65">
        <f t="shared" si="6"/>
        <v>1951261694.8800001</v>
      </c>
      <c r="G45" s="65">
        <f t="shared" si="6"/>
        <v>1395405996.3400002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0.60262343385497585</v>
      </c>
      <c r="K45" s="54">
        <f>IF(ISERROR(+H45/E45)=TRUE,0,++H45/E45)</f>
        <v>0</v>
      </c>
      <c r="L45" s="55">
        <f>SUM(L13:L44)</f>
        <v>1370001649.6599998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45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57</v>
      </c>
      <c r="G51" s="31" t="str">
        <f>MID(G11,1,25)</f>
        <v xml:space="preserve">DEVENGADO
AL MES DE MAYO
</v>
      </c>
      <c r="K51" s="23"/>
    </row>
    <row r="52" spans="2:11" s="22" customFormat="1" x14ac:dyDescent="0.25">
      <c r="B52" s="22" t="s">
        <v>56</v>
      </c>
      <c r="C52" s="39">
        <f>+C45/$B$50</f>
        <v>1412.2183580000001</v>
      </c>
      <c r="D52" s="39">
        <f t="shared" ref="D52:G52" si="7">+D45/$B$50</f>
        <v>2765.4076460000001</v>
      </c>
      <c r="E52" s="39">
        <f t="shared" si="7"/>
        <v>2315.5521640000002</v>
      </c>
      <c r="F52" s="39">
        <f t="shared" si="7"/>
        <v>1951.2616948800001</v>
      </c>
      <c r="G52" s="39">
        <f t="shared" si="7"/>
        <v>1395.4059963400002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62</v>
      </c>
      <c r="C13" s="44">
        <v>4789204</v>
      </c>
      <c r="D13" s="44">
        <v>7629204</v>
      </c>
      <c r="E13" s="60">
        <v>2316371</v>
      </c>
      <c r="F13" s="60">
        <v>198400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7629204</v>
      </c>
    </row>
    <row r="14" spans="1:13" ht="20.100000000000001" customHeight="1" x14ac:dyDescent="0.25">
      <c r="B14" s="29" t="s">
        <v>63</v>
      </c>
      <c r="C14" s="45">
        <v>1829510</v>
      </c>
      <c r="D14" s="45">
        <v>5198079</v>
      </c>
      <c r="E14" s="61">
        <v>5101333</v>
      </c>
      <c r="F14" s="61">
        <v>2670641.44</v>
      </c>
      <c r="G14" s="42">
        <v>1129103.43</v>
      </c>
      <c r="H14" s="26"/>
      <c r="I14" s="27"/>
      <c r="J14" s="27">
        <f t="shared" ref="J14:J45" si="0">IF(ISERROR(+G14/E14)=TRUE,0,++G14/E14)</f>
        <v>0.22133497852424061</v>
      </c>
      <c r="K14" s="27">
        <f t="shared" ref="K14:K45" si="1">IF(ISERROR(+H14/E14)=TRUE,0,++H14/E14)</f>
        <v>0</v>
      </c>
      <c r="L14" s="28">
        <f t="shared" ref="L14:L45" si="2">+D14-G14</f>
        <v>4068975.5700000003</v>
      </c>
    </row>
    <row r="15" spans="1:13" ht="20.100000000000001" customHeight="1" x14ac:dyDescent="0.25">
      <c r="B15" s="29" t="s">
        <v>64</v>
      </c>
      <c r="C15" s="45">
        <v>629515</v>
      </c>
      <c r="D15" s="45">
        <v>8610620</v>
      </c>
      <c r="E15" s="61">
        <v>8472773</v>
      </c>
      <c r="F15" s="61">
        <v>4891720.88</v>
      </c>
      <c r="G15" s="42">
        <v>2519621.67</v>
      </c>
      <c r="H15" s="26"/>
      <c r="I15" s="27"/>
      <c r="J15" s="27">
        <f t="shared" si="0"/>
        <v>0.29737863507024204</v>
      </c>
      <c r="K15" s="27">
        <f t="shared" si="1"/>
        <v>0</v>
      </c>
      <c r="L15" s="28">
        <f t="shared" si="2"/>
        <v>6090998.3300000001</v>
      </c>
    </row>
    <row r="16" spans="1:13" ht="20.100000000000001" customHeight="1" x14ac:dyDescent="0.25">
      <c r="B16" s="29" t="s">
        <v>94</v>
      </c>
      <c r="C16" s="45">
        <v>49198</v>
      </c>
      <c r="D16" s="45">
        <v>9000125</v>
      </c>
      <c r="E16" s="61">
        <v>8511256</v>
      </c>
      <c r="F16" s="61">
        <v>5290840.38</v>
      </c>
      <c r="G16" s="42">
        <v>3609018.02</v>
      </c>
      <c r="H16" s="26"/>
      <c r="I16" s="27"/>
      <c r="J16" s="27">
        <f t="shared" si="0"/>
        <v>0.42402884133669577</v>
      </c>
      <c r="K16" s="27">
        <f t="shared" si="1"/>
        <v>0</v>
      </c>
      <c r="L16" s="28">
        <f t="shared" si="2"/>
        <v>5391106.9800000004</v>
      </c>
    </row>
    <row r="17" spans="2:12" ht="20.100000000000001" customHeight="1" x14ac:dyDescent="0.25">
      <c r="B17" s="29" t="s">
        <v>65</v>
      </c>
      <c r="C17" s="45">
        <v>0</v>
      </c>
      <c r="D17" s="45">
        <v>1395600</v>
      </c>
      <c r="E17" s="61">
        <v>1393385</v>
      </c>
      <c r="F17" s="61">
        <v>1012084.6</v>
      </c>
      <c r="G17" s="42">
        <v>539185.41999999993</v>
      </c>
      <c r="H17" s="26"/>
      <c r="I17" s="27"/>
      <c r="J17" s="27">
        <f t="shared" si="0"/>
        <v>0.38696083279208543</v>
      </c>
      <c r="K17" s="27">
        <f t="shared" si="1"/>
        <v>0</v>
      </c>
      <c r="L17" s="28">
        <f t="shared" si="2"/>
        <v>856414.58000000007</v>
      </c>
    </row>
    <row r="18" spans="2:12" ht="20.100000000000001" customHeight="1" x14ac:dyDescent="0.25">
      <c r="B18" s="29" t="s">
        <v>66</v>
      </c>
      <c r="C18" s="45">
        <v>2937357</v>
      </c>
      <c r="D18" s="45">
        <v>26758142</v>
      </c>
      <c r="E18" s="61">
        <v>22801767</v>
      </c>
      <c r="F18" s="61">
        <v>11712648.460000001</v>
      </c>
      <c r="G18" s="42">
        <v>6261544.0800000001</v>
      </c>
      <c r="H18" s="26"/>
      <c r="I18" s="27"/>
      <c r="J18" s="27">
        <f t="shared" si="0"/>
        <v>0.27460784420786338</v>
      </c>
      <c r="K18" s="27">
        <f t="shared" si="1"/>
        <v>0</v>
      </c>
      <c r="L18" s="28">
        <f t="shared" si="2"/>
        <v>20496597.920000002</v>
      </c>
    </row>
    <row r="19" spans="2:12" ht="20.100000000000001" customHeight="1" x14ac:dyDescent="0.25">
      <c r="B19" s="29" t="s">
        <v>67</v>
      </c>
      <c r="C19" s="45">
        <v>1087586</v>
      </c>
      <c r="D19" s="45">
        <v>20248482</v>
      </c>
      <c r="E19" s="61">
        <v>20004436</v>
      </c>
      <c r="F19" s="61">
        <v>14810745.019999994</v>
      </c>
      <c r="G19" s="42">
        <v>7382029.419999999</v>
      </c>
      <c r="H19" s="26"/>
      <c r="I19" s="27"/>
      <c r="J19" s="27">
        <f t="shared" si="0"/>
        <v>0.36901962244774106</v>
      </c>
      <c r="K19" s="27">
        <f t="shared" si="1"/>
        <v>0</v>
      </c>
      <c r="L19" s="28">
        <f t="shared" si="2"/>
        <v>12866452.580000002</v>
      </c>
    </row>
    <row r="20" spans="2:12" ht="20.100000000000001" customHeight="1" x14ac:dyDescent="0.25">
      <c r="B20" s="29" t="s">
        <v>68</v>
      </c>
      <c r="C20" s="45">
        <v>318520</v>
      </c>
      <c r="D20" s="45">
        <v>21819377</v>
      </c>
      <c r="E20" s="61">
        <v>21517809</v>
      </c>
      <c r="F20" s="61">
        <v>16064482.23</v>
      </c>
      <c r="G20" s="42">
        <v>8757708.8500000015</v>
      </c>
      <c r="H20" s="26"/>
      <c r="I20" s="27"/>
      <c r="J20" s="27">
        <f t="shared" si="0"/>
        <v>0.40699816835440827</v>
      </c>
      <c r="K20" s="27">
        <f t="shared" si="1"/>
        <v>0</v>
      </c>
      <c r="L20" s="28">
        <f t="shared" si="2"/>
        <v>13061668.149999999</v>
      </c>
    </row>
    <row r="21" spans="2:12" ht="20.100000000000001" customHeight="1" x14ac:dyDescent="0.25">
      <c r="B21" s="29" t="s">
        <v>69</v>
      </c>
      <c r="C21" s="45">
        <v>0</v>
      </c>
      <c r="D21" s="45">
        <v>4196710</v>
      </c>
      <c r="E21" s="61">
        <v>4166804</v>
      </c>
      <c r="F21" s="61">
        <v>3350658.27</v>
      </c>
      <c r="G21" s="42">
        <v>2370619.9900000002</v>
      </c>
      <c r="H21" s="26"/>
      <c r="I21" s="27"/>
      <c r="J21" s="27">
        <f t="shared" si="0"/>
        <v>0.56893004566569494</v>
      </c>
      <c r="K21" s="27">
        <f t="shared" si="1"/>
        <v>0</v>
      </c>
      <c r="L21" s="28">
        <f t="shared" si="2"/>
        <v>1826090.0099999998</v>
      </c>
    </row>
    <row r="22" spans="2:12" ht="20.100000000000001" customHeight="1" x14ac:dyDescent="0.25">
      <c r="B22" s="29" t="s">
        <v>70</v>
      </c>
      <c r="C22" s="45">
        <v>177676</v>
      </c>
      <c r="D22" s="45">
        <v>5407622</v>
      </c>
      <c r="E22" s="61">
        <v>5388908</v>
      </c>
      <c r="F22" s="61">
        <v>3637387.7399999998</v>
      </c>
      <c r="G22" s="42">
        <v>1624734.17</v>
      </c>
      <c r="H22" s="26"/>
      <c r="I22" s="27"/>
      <c r="J22" s="27">
        <f t="shared" si="0"/>
        <v>0.30149599325132287</v>
      </c>
      <c r="K22" s="27">
        <f t="shared" si="1"/>
        <v>0</v>
      </c>
      <c r="L22" s="28">
        <f t="shared" si="2"/>
        <v>3782887.83</v>
      </c>
    </row>
    <row r="23" spans="2:12" ht="20.100000000000001" customHeight="1" x14ac:dyDescent="0.25">
      <c r="B23" s="29" t="s">
        <v>71</v>
      </c>
      <c r="C23" s="45">
        <v>435388</v>
      </c>
      <c r="D23" s="45">
        <v>28834391</v>
      </c>
      <c r="E23" s="61">
        <v>27082980</v>
      </c>
      <c r="F23" s="61">
        <v>18165637.180000007</v>
      </c>
      <c r="G23" s="42">
        <v>10453255.060000001</v>
      </c>
      <c r="H23" s="26"/>
      <c r="I23" s="27"/>
      <c r="J23" s="27">
        <f t="shared" si="0"/>
        <v>0.38597137611887616</v>
      </c>
      <c r="K23" s="27">
        <f t="shared" si="1"/>
        <v>0</v>
      </c>
      <c r="L23" s="28">
        <f t="shared" si="2"/>
        <v>18381135.939999998</v>
      </c>
    </row>
    <row r="24" spans="2:12" ht="20.100000000000001" customHeight="1" x14ac:dyDescent="0.25">
      <c r="B24" s="29" t="s">
        <v>72</v>
      </c>
      <c r="C24" s="45">
        <v>2038976</v>
      </c>
      <c r="D24" s="45">
        <v>28168344</v>
      </c>
      <c r="E24" s="61">
        <v>26676636</v>
      </c>
      <c r="F24" s="61">
        <v>16893935.32</v>
      </c>
      <c r="G24" s="42">
        <v>8583665.9399999995</v>
      </c>
      <c r="H24" s="26"/>
      <c r="I24" s="27"/>
      <c r="J24" s="27">
        <f t="shared" si="0"/>
        <v>0.32176718008972344</v>
      </c>
      <c r="K24" s="27">
        <f t="shared" si="1"/>
        <v>0</v>
      </c>
      <c r="L24" s="28">
        <f t="shared" si="2"/>
        <v>19584678.060000002</v>
      </c>
    </row>
    <row r="25" spans="2:12" ht="20.100000000000001" customHeight="1" x14ac:dyDescent="0.25">
      <c r="B25" s="29" t="s">
        <v>73</v>
      </c>
      <c r="C25" s="45">
        <v>3616277</v>
      </c>
      <c r="D25" s="45">
        <v>29302630</v>
      </c>
      <c r="E25" s="61">
        <v>26272154</v>
      </c>
      <c r="F25" s="61">
        <v>13759042.08</v>
      </c>
      <c r="G25" s="42">
        <v>5937843.959999999</v>
      </c>
      <c r="H25" s="26"/>
      <c r="I25" s="27"/>
      <c r="J25" s="27">
        <f t="shared" si="0"/>
        <v>0.22601283320735707</v>
      </c>
      <c r="K25" s="27">
        <f t="shared" si="1"/>
        <v>0</v>
      </c>
      <c r="L25" s="28">
        <f t="shared" si="2"/>
        <v>23364786.039999999</v>
      </c>
    </row>
    <row r="26" spans="2:12" ht="20.100000000000001" customHeight="1" x14ac:dyDescent="0.25">
      <c r="B26" s="29" t="s">
        <v>74</v>
      </c>
      <c r="C26" s="45">
        <v>1901691</v>
      </c>
      <c r="D26" s="45">
        <v>23579472</v>
      </c>
      <c r="E26" s="61">
        <v>23180802</v>
      </c>
      <c r="F26" s="61">
        <v>20997122.759999994</v>
      </c>
      <c r="G26" s="42">
        <v>15714754.77</v>
      </c>
      <c r="H26" s="26"/>
      <c r="I26" s="27"/>
      <c r="J26" s="27">
        <f t="shared" si="0"/>
        <v>0.67792109910606202</v>
      </c>
      <c r="K26" s="27">
        <f t="shared" si="1"/>
        <v>0</v>
      </c>
      <c r="L26" s="28">
        <f t="shared" si="2"/>
        <v>7864717.2300000004</v>
      </c>
    </row>
    <row r="27" spans="2:12" ht="20.100000000000001" customHeight="1" x14ac:dyDescent="0.25">
      <c r="B27" s="29" t="s">
        <v>75</v>
      </c>
      <c r="C27" s="45">
        <v>398642</v>
      </c>
      <c r="D27" s="45">
        <v>7220974</v>
      </c>
      <c r="E27" s="61">
        <v>7180277</v>
      </c>
      <c r="F27" s="61">
        <v>4383146.71</v>
      </c>
      <c r="G27" s="42">
        <v>1573107.0899999999</v>
      </c>
      <c r="H27" s="26"/>
      <c r="I27" s="27"/>
      <c r="J27" s="27">
        <f t="shared" si="0"/>
        <v>0.2190872427345073</v>
      </c>
      <c r="K27" s="27">
        <f t="shared" si="1"/>
        <v>0</v>
      </c>
      <c r="L27" s="28">
        <f t="shared" si="2"/>
        <v>5647866.9100000001</v>
      </c>
    </row>
    <row r="28" spans="2:12" ht="20.100000000000001" customHeight="1" x14ac:dyDescent="0.25">
      <c r="B28" s="29" t="s">
        <v>76</v>
      </c>
      <c r="C28" s="45">
        <v>84979</v>
      </c>
      <c r="D28" s="45">
        <v>5025638</v>
      </c>
      <c r="E28" s="61">
        <v>4982959</v>
      </c>
      <c r="F28" s="61">
        <v>4571336.95</v>
      </c>
      <c r="G28" s="42">
        <v>2683230.52</v>
      </c>
      <c r="H28" s="26"/>
      <c r="I28" s="27"/>
      <c r="J28" s="27">
        <f t="shared" si="0"/>
        <v>0.53848135615805792</v>
      </c>
      <c r="K28" s="27">
        <f t="shared" si="1"/>
        <v>0</v>
      </c>
      <c r="L28" s="28">
        <f t="shared" si="2"/>
        <v>2342407.48</v>
      </c>
    </row>
    <row r="29" spans="2:12" ht="20.100000000000001" customHeight="1" x14ac:dyDescent="0.25">
      <c r="B29" s="29" t="s">
        <v>77</v>
      </c>
      <c r="C29" s="45">
        <v>47794</v>
      </c>
      <c r="D29" s="45">
        <v>3398860</v>
      </c>
      <c r="E29" s="61">
        <v>3348118</v>
      </c>
      <c r="F29" s="61">
        <v>2748369.02</v>
      </c>
      <c r="G29" s="42">
        <v>1257266.3599999999</v>
      </c>
      <c r="H29" s="26"/>
      <c r="I29" s="27"/>
      <c r="J29" s="27">
        <f t="shared" si="0"/>
        <v>0.37551435164471497</v>
      </c>
      <c r="K29" s="27">
        <f t="shared" si="1"/>
        <v>0</v>
      </c>
      <c r="L29" s="28">
        <f t="shared" si="2"/>
        <v>2141593.64</v>
      </c>
    </row>
    <row r="30" spans="2:12" ht="20.100000000000001" customHeight="1" x14ac:dyDescent="0.25">
      <c r="B30" s="29" t="s">
        <v>78</v>
      </c>
      <c r="C30" s="45">
        <v>456053</v>
      </c>
      <c r="D30" s="45">
        <v>4695917</v>
      </c>
      <c r="E30" s="61">
        <v>4647768</v>
      </c>
      <c r="F30" s="61">
        <v>3125806.9500000007</v>
      </c>
      <c r="G30" s="42">
        <v>1594298.84</v>
      </c>
      <c r="H30" s="26"/>
      <c r="I30" s="27"/>
      <c r="J30" s="27">
        <f t="shared" si="0"/>
        <v>0.34302461740775358</v>
      </c>
      <c r="K30" s="27">
        <f t="shared" si="1"/>
        <v>0</v>
      </c>
      <c r="L30" s="28">
        <f t="shared" si="2"/>
        <v>3101618.16</v>
      </c>
    </row>
    <row r="31" spans="2:12" ht="20.100000000000001" customHeight="1" x14ac:dyDescent="0.25">
      <c r="B31" s="29" t="s">
        <v>79</v>
      </c>
      <c r="C31" s="45">
        <v>459584</v>
      </c>
      <c r="D31" s="45">
        <v>11286615</v>
      </c>
      <c r="E31" s="61">
        <v>11094521</v>
      </c>
      <c r="F31" s="61">
        <v>9466761.9699999988</v>
      </c>
      <c r="G31" s="42">
        <v>3578755.1699999995</v>
      </c>
      <c r="H31" s="26"/>
      <c r="I31" s="27"/>
      <c r="J31" s="27">
        <f t="shared" si="0"/>
        <v>0.32256959719126221</v>
      </c>
      <c r="K31" s="27">
        <f t="shared" si="1"/>
        <v>0</v>
      </c>
      <c r="L31" s="28">
        <f t="shared" si="2"/>
        <v>7707859.8300000001</v>
      </c>
    </row>
    <row r="32" spans="2:12" ht="20.100000000000001" customHeight="1" x14ac:dyDescent="0.25">
      <c r="B32" s="29" t="s">
        <v>80</v>
      </c>
      <c r="C32" s="45">
        <v>507213</v>
      </c>
      <c r="D32" s="45">
        <v>9814820</v>
      </c>
      <c r="E32" s="61">
        <v>9359781</v>
      </c>
      <c r="F32" s="61">
        <v>5772366.2800000012</v>
      </c>
      <c r="G32" s="42">
        <v>2808775.67</v>
      </c>
      <c r="H32" s="26"/>
      <c r="I32" s="27"/>
      <c r="J32" s="27">
        <f t="shared" si="0"/>
        <v>0.30008989206050868</v>
      </c>
      <c r="K32" s="27">
        <f t="shared" si="1"/>
        <v>0</v>
      </c>
      <c r="L32" s="28">
        <f t="shared" si="2"/>
        <v>7006044.3300000001</v>
      </c>
    </row>
    <row r="33" spans="2:12" ht="20.100000000000001" customHeight="1" x14ac:dyDescent="0.25">
      <c r="B33" s="29" t="s">
        <v>81</v>
      </c>
      <c r="C33" s="45">
        <v>23229</v>
      </c>
      <c r="D33" s="45">
        <v>3085937</v>
      </c>
      <c r="E33" s="61">
        <v>3055937</v>
      </c>
      <c r="F33" s="61">
        <v>2449418.36</v>
      </c>
      <c r="G33" s="42">
        <v>1109797.73</v>
      </c>
      <c r="H33" s="26"/>
      <c r="I33" s="27"/>
      <c r="J33" s="27">
        <f t="shared" si="0"/>
        <v>0.36316119409529712</v>
      </c>
      <c r="K33" s="27">
        <f t="shared" si="1"/>
        <v>0</v>
      </c>
      <c r="L33" s="28">
        <f t="shared" si="2"/>
        <v>1976139.27</v>
      </c>
    </row>
    <row r="34" spans="2:12" ht="20.100000000000001" customHeight="1" x14ac:dyDescent="0.25">
      <c r="B34" s="29" t="s">
        <v>82</v>
      </c>
      <c r="C34" s="45">
        <v>859434</v>
      </c>
      <c r="D34" s="45">
        <v>8788905</v>
      </c>
      <c r="E34" s="61">
        <v>8763841</v>
      </c>
      <c r="F34" s="61">
        <v>5073742.4099999992</v>
      </c>
      <c r="G34" s="42">
        <v>3085807.3</v>
      </c>
      <c r="H34" s="26"/>
      <c r="I34" s="27"/>
      <c r="J34" s="27">
        <f t="shared" ref="J34:J36" si="3">IF(ISERROR(+G34/E34)=TRUE,0,++G34/E34)</f>
        <v>0.35210671896032797</v>
      </c>
      <c r="K34" s="27">
        <f t="shared" ref="K34:K36" si="4">IF(ISERROR(+H34/E34)=TRUE,0,++H34/E34)</f>
        <v>0</v>
      </c>
      <c r="L34" s="28">
        <f t="shared" ref="L34:L36" si="5">+D34-G34</f>
        <v>5703097.7000000002</v>
      </c>
    </row>
    <row r="35" spans="2:12" ht="20.100000000000001" customHeight="1" x14ac:dyDescent="0.25">
      <c r="B35" s="29" t="s">
        <v>83</v>
      </c>
      <c r="C35" s="45">
        <v>190941</v>
      </c>
      <c r="D35" s="45">
        <v>4514072</v>
      </c>
      <c r="E35" s="61">
        <v>4424062</v>
      </c>
      <c r="F35" s="61">
        <v>3335891.7699999996</v>
      </c>
      <c r="G35" s="42">
        <v>840251.99</v>
      </c>
      <c r="H35" s="26"/>
      <c r="I35" s="27"/>
      <c r="J35" s="27">
        <f t="shared" si="3"/>
        <v>0.18992771575081904</v>
      </c>
      <c r="K35" s="27">
        <f t="shared" si="4"/>
        <v>0</v>
      </c>
      <c r="L35" s="28">
        <f t="shared" si="5"/>
        <v>3673820.01</v>
      </c>
    </row>
    <row r="36" spans="2:12" ht="20.100000000000001" customHeight="1" x14ac:dyDescent="0.25">
      <c r="B36" s="29" t="s">
        <v>84</v>
      </c>
      <c r="C36" s="45">
        <v>21634</v>
      </c>
      <c r="D36" s="45">
        <v>957281</v>
      </c>
      <c r="E36" s="61">
        <v>910563</v>
      </c>
      <c r="F36" s="61">
        <v>639482.72</v>
      </c>
      <c r="G36" s="42">
        <v>310982.71999999997</v>
      </c>
      <c r="H36" s="26"/>
      <c r="I36" s="27"/>
      <c r="J36" s="27">
        <f t="shared" si="3"/>
        <v>0.34152795578120348</v>
      </c>
      <c r="K36" s="27">
        <f t="shared" si="4"/>
        <v>0</v>
      </c>
      <c r="L36" s="28">
        <f t="shared" si="5"/>
        <v>646298.28</v>
      </c>
    </row>
    <row r="37" spans="2:12" ht="20.100000000000001" customHeight="1" x14ac:dyDescent="0.25">
      <c r="B37" s="29" t="s">
        <v>85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9" t="s">
        <v>86</v>
      </c>
      <c r="C38" s="45">
        <v>6594434</v>
      </c>
      <c r="D38" s="45">
        <v>44776948</v>
      </c>
      <c r="E38" s="61">
        <v>42243816</v>
      </c>
      <c r="F38" s="61">
        <v>27947034.509999998</v>
      </c>
      <c r="G38" s="42">
        <v>14344105.779999999</v>
      </c>
      <c r="H38" s="26"/>
      <c r="I38" s="27"/>
      <c r="J38" s="27">
        <f t="shared" si="0"/>
        <v>0.33955516187268686</v>
      </c>
      <c r="K38" s="27">
        <f t="shared" si="1"/>
        <v>0</v>
      </c>
      <c r="L38" s="28">
        <f t="shared" si="2"/>
        <v>30432842.219999999</v>
      </c>
    </row>
    <row r="39" spans="2:12" ht="20.100000000000001" customHeight="1" x14ac:dyDescent="0.25">
      <c r="B39" s="29" t="s">
        <v>87</v>
      </c>
      <c r="C39" s="45">
        <v>675576</v>
      </c>
      <c r="D39" s="45">
        <v>4480380</v>
      </c>
      <c r="E39" s="61">
        <v>4466023</v>
      </c>
      <c r="F39" s="61">
        <v>2065215.03</v>
      </c>
      <c r="G39" s="42">
        <v>1146085.8</v>
      </c>
      <c r="H39" s="26"/>
      <c r="I39" s="27"/>
      <c r="J39" s="27">
        <f t="shared" ref="J39:J41" si="6">IF(ISERROR(+G39/E39)=TRUE,0,++G39/E39)</f>
        <v>0.25662335370865758</v>
      </c>
      <c r="K39" s="27">
        <f t="shared" ref="K39:K41" si="7">IF(ISERROR(+H39/E39)=TRUE,0,++H39/E39)</f>
        <v>0</v>
      </c>
      <c r="L39" s="28">
        <f t="shared" ref="L39:L41" si="8">+D39-G39</f>
        <v>3334294.2</v>
      </c>
    </row>
    <row r="40" spans="2:12" ht="20.100000000000001" customHeight="1" x14ac:dyDescent="0.25">
      <c r="B40" s="29" t="s">
        <v>88</v>
      </c>
      <c r="C40" s="45">
        <v>990050</v>
      </c>
      <c r="D40" s="45">
        <v>25761193</v>
      </c>
      <c r="E40" s="61">
        <v>22973534</v>
      </c>
      <c r="F40" s="61">
        <v>13073277.589999998</v>
      </c>
      <c r="G40" s="42">
        <v>4551425.4799999995</v>
      </c>
      <c r="H40" s="26"/>
      <c r="I40" s="27"/>
      <c r="J40" s="27">
        <f t="shared" si="6"/>
        <v>0.19811603560862684</v>
      </c>
      <c r="K40" s="27">
        <f t="shared" si="7"/>
        <v>0</v>
      </c>
      <c r="L40" s="28">
        <f t="shared" si="8"/>
        <v>21209767.52</v>
      </c>
    </row>
    <row r="41" spans="2:12" ht="20.100000000000001" customHeight="1" x14ac:dyDescent="0.25">
      <c r="B41" s="29" t="s">
        <v>89</v>
      </c>
      <c r="C41" s="45">
        <v>515951</v>
      </c>
      <c r="D41" s="45">
        <v>39848382</v>
      </c>
      <c r="E41" s="61">
        <v>34029251</v>
      </c>
      <c r="F41" s="61">
        <v>11817073.530000001</v>
      </c>
      <c r="G41" s="42">
        <v>3445904.59</v>
      </c>
      <c r="H41" s="26"/>
      <c r="I41" s="27"/>
      <c r="J41" s="27">
        <f t="shared" si="6"/>
        <v>0.1012630160446376</v>
      </c>
      <c r="K41" s="27">
        <f t="shared" si="7"/>
        <v>0</v>
      </c>
      <c r="L41" s="28">
        <f t="shared" si="8"/>
        <v>36402477.409999996</v>
      </c>
    </row>
    <row r="42" spans="2:12" ht="20.100000000000001" customHeight="1" x14ac:dyDescent="0.25">
      <c r="B42" s="29" t="s">
        <v>90</v>
      </c>
      <c r="C42" s="45">
        <v>717317</v>
      </c>
      <c r="D42" s="45">
        <v>38224749</v>
      </c>
      <c r="E42" s="61">
        <v>34113847</v>
      </c>
      <c r="F42" s="61">
        <v>21658845.879999999</v>
      </c>
      <c r="G42" s="42">
        <v>5632956.5499999998</v>
      </c>
      <c r="H42" s="26"/>
      <c r="I42" s="27"/>
      <c r="J42" s="27">
        <f t="shared" si="0"/>
        <v>0.16512229037082801</v>
      </c>
      <c r="K42" s="27">
        <f t="shared" si="1"/>
        <v>0</v>
      </c>
      <c r="L42" s="28">
        <f t="shared" si="2"/>
        <v>32591792.449999999</v>
      </c>
    </row>
    <row r="43" spans="2:12" ht="20.100000000000001" customHeight="1" x14ac:dyDescent="0.25">
      <c r="B43" s="29" t="s">
        <v>91</v>
      </c>
      <c r="C43" s="45">
        <v>1835450</v>
      </c>
      <c r="D43" s="45">
        <v>34005330</v>
      </c>
      <c r="E43" s="61">
        <v>28823290</v>
      </c>
      <c r="F43" s="61">
        <v>17715057.970000003</v>
      </c>
      <c r="G43" s="42">
        <v>3471350.6900000004</v>
      </c>
      <c r="H43" s="26"/>
      <c r="I43" s="27"/>
      <c r="J43" s="27">
        <f t="shared" si="0"/>
        <v>0.120435616128485</v>
      </c>
      <c r="K43" s="27">
        <f t="shared" si="1"/>
        <v>0</v>
      </c>
      <c r="L43" s="28">
        <f t="shared" si="2"/>
        <v>30533979.309999999</v>
      </c>
    </row>
    <row r="44" spans="2:12" ht="20.100000000000001" customHeight="1" x14ac:dyDescent="0.25">
      <c r="B44" s="29" t="s">
        <v>92</v>
      </c>
      <c r="C44" s="45">
        <v>2218589</v>
      </c>
      <c r="D44" s="45">
        <v>24877813</v>
      </c>
      <c r="E44" s="61">
        <v>21475822</v>
      </c>
      <c r="F44" s="61">
        <v>13972286.100000001</v>
      </c>
      <c r="G44" s="42">
        <v>4481466.6099999994</v>
      </c>
      <c r="H44" s="26"/>
      <c r="I44" s="27"/>
      <c r="J44" s="27">
        <f t="shared" si="0"/>
        <v>0.20867497458304504</v>
      </c>
      <c r="K44" s="27">
        <f t="shared" si="1"/>
        <v>0</v>
      </c>
      <c r="L44" s="28">
        <f t="shared" si="2"/>
        <v>20396346.390000001</v>
      </c>
    </row>
    <row r="45" spans="2:12" ht="20.100000000000001" customHeight="1" x14ac:dyDescent="0.25">
      <c r="B45" s="29" t="s">
        <v>93</v>
      </c>
      <c r="C45" s="45">
        <v>0</v>
      </c>
      <c r="D45" s="45">
        <v>11327205</v>
      </c>
      <c r="E45" s="61">
        <v>6820408</v>
      </c>
      <c r="F45" s="61">
        <v>2389284.09</v>
      </c>
      <c r="G45" s="42">
        <v>850851.16999999993</v>
      </c>
      <c r="H45" s="26"/>
      <c r="I45" s="27"/>
      <c r="J45" s="27">
        <f t="shared" si="0"/>
        <v>0.1247507729742854</v>
      </c>
      <c r="K45" s="27">
        <f t="shared" si="1"/>
        <v>0</v>
      </c>
      <c r="L45" s="28">
        <f t="shared" si="2"/>
        <v>10476353.83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502239817</v>
      </c>
      <c r="E46" s="65">
        <f t="shared" si="9"/>
        <v>455601232</v>
      </c>
      <c r="F46" s="65">
        <f t="shared" si="9"/>
        <v>285659744.19999999</v>
      </c>
      <c r="G46" s="65">
        <f t="shared" si="9"/>
        <v>131649504.84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0.28895774548739589</v>
      </c>
      <c r="K46" s="54">
        <f>IF(ISERROR(+H46/E46)=TRUE,0,++H46/E46)</f>
        <v>0</v>
      </c>
      <c r="L46" s="55">
        <f>SUM(L13:L45)</f>
        <v>370590312.15999991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55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 xml:space="preserve">DEVENGADO
AL MES DE MAYO
</v>
      </c>
      <c r="K52" s="23"/>
    </row>
    <row r="53" spans="2:11" s="22" customFormat="1" x14ac:dyDescent="0.25">
      <c r="B53" s="22" t="s">
        <v>56</v>
      </c>
      <c r="C53" s="66">
        <f>+C46/$C$51</f>
        <v>36.407767999999997</v>
      </c>
      <c r="D53" s="40">
        <f>+D46/$C$51</f>
        <v>502.23981700000002</v>
      </c>
      <c r="E53" s="40">
        <f>+E46/$C$51</f>
        <v>455.60123199999998</v>
      </c>
      <c r="F53" s="40">
        <f>+F46/$C$51</f>
        <v>285.65974419999998</v>
      </c>
      <c r="G53" s="40">
        <f>+G46/$C$51</f>
        <v>131.64950483999999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95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51</v>
      </c>
      <c r="C13" s="18">
        <v>0</v>
      </c>
      <c r="D13" s="18">
        <v>470986</v>
      </c>
      <c r="E13" s="76">
        <v>317282</v>
      </c>
      <c r="F13" s="73">
        <v>252927</v>
      </c>
      <c r="G13" s="8">
        <v>16200</v>
      </c>
      <c r="H13" s="8"/>
      <c r="I13" s="12">
        <f>IF(ISERROR(+#REF!/E13)=TRUE,0,++#REF!/E13)</f>
        <v>0</v>
      </c>
      <c r="J13" s="12">
        <f>IF(ISERROR(+G13/E13)=TRUE,0,++G13/E13)</f>
        <v>5.105867966036523E-2</v>
      </c>
      <c r="K13" s="12">
        <f>IF(ISERROR(+H13/E13)=TRUE,0,++H13/E13)</f>
        <v>0</v>
      </c>
      <c r="L13" s="14">
        <f>+D13-G13</f>
        <v>454786</v>
      </c>
    </row>
    <row r="14" spans="1:13" ht="20.100000000000001" customHeight="1" x14ac:dyDescent="0.25">
      <c r="B14" s="16" t="s">
        <v>52</v>
      </c>
      <c r="C14" s="19">
        <v>0</v>
      </c>
      <c r="D14" s="19">
        <v>244518</v>
      </c>
      <c r="E14" s="59">
        <v>240778</v>
      </c>
      <c r="F14" s="59">
        <v>60000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244518</v>
      </c>
    </row>
    <row r="15" spans="1:13" ht="20.100000000000001" customHeight="1" x14ac:dyDescent="0.25">
      <c r="B15" s="16" t="s">
        <v>53</v>
      </c>
      <c r="C15" s="19">
        <v>0</v>
      </c>
      <c r="D15" s="19">
        <v>378402</v>
      </c>
      <c r="E15" s="59">
        <v>269322</v>
      </c>
      <c r="F15" s="59">
        <v>4700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378402</v>
      </c>
    </row>
    <row r="16" spans="1:13" ht="20.100000000000001" customHeight="1" x14ac:dyDescent="0.25">
      <c r="B16" s="68" t="s">
        <v>54</v>
      </c>
      <c r="C16" s="69">
        <v>0</v>
      </c>
      <c r="D16" s="69">
        <v>167138</v>
      </c>
      <c r="E16" s="74">
        <v>167138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167138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1261044</v>
      </c>
      <c r="E17" s="65">
        <f t="shared" si="0"/>
        <v>994520</v>
      </c>
      <c r="F17" s="65">
        <f t="shared" si="0"/>
        <v>317627</v>
      </c>
      <c r="G17" s="65">
        <f t="shared" si="0"/>
        <v>16200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1.6289265173148857E-2</v>
      </c>
      <c r="K17" s="54">
        <f>IF(ISERROR(+H17/E17)=TRUE,0,++H17/E17)</f>
        <v>0</v>
      </c>
      <c r="L17" s="55">
        <f>SUM(L13:L16)</f>
        <v>1244844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 xml:space="preserve">DEVENGADO
AL MES DE MAYO
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1.2610440000000001</v>
      </c>
      <c r="E24" s="40">
        <f>+E17/$C$22</f>
        <v>0.99451999999999996</v>
      </c>
      <c r="F24" s="40">
        <f>+F17/$C$22</f>
        <v>0.31762699999999999</v>
      </c>
      <c r="G24" s="40">
        <f>+G17/$C$22</f>
        <v>1.6199999999999999E-2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2021-07-07T14:32:31Z</dcterms:modified>
</cp:coreProperties>
</file>