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5.- Informacion Portal MINSA - Transparencia\PCA - 2021\7. Julio - 2021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ROOC!$B$2:$L$47</definedName>
  </definedNames>
  <calcPr calcId="152511"/>
</workbook>
</file>

<file path=xl/calcChain.xml><?xml version="1.0" encoding="utf-8"?>
<calcChain xmlns="http://schemas.openxmlformats.org/spreadsheetml/2006/main">
  <c r="L43" i="6" l="1"/>
  <c r="K43" i="6"/>
  <c r="J43" i="6"/>
  <c r="L40" i="5"/>
  <c r="K40" i="5"/>
  <c r="J40" i="5"/>
  <c r="L39" i="5"/>
  <c r="K39" i="5"/>
  <c r="J39" i="5"/>
  <c r="C45" i="5"/>
  <c r="D45" i="5"/>
  <c r="L41" i="5"/>
  <c r="K41" i="5"/>
  <c r="J41" i="5"/>
  <c r="L38" i="5"/>
  <c r="K38" i="5"/>
  <c r="J38" i="5"/>
  <c r="L43" i="4"/>
  <c r="K43" i="4"/>
  <c r="J43" i="4"/>
  <c r="C46" i="4"/>
  <c r="D46" i="4"/>
  <c r="J36" i="6" l="1"/>
  <c r="K36" i="6"/>
  <c r="L44" i="5" l="1"/>
  <c r="L43" i="5"/>
  <c r="L42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K14" i="5"/>
  <c r="J14" i="5"/>
  <c r="K15" i="5" l="1"/>
  <c r="J15" i="5"/>
  <c r="L44" i="1"/>
  <c r="K44" i="1"/>
  <c r="J44" i="1"/>
  <c r="J16" i="5" l="1"/>
  <c r="K16" i="5"/>
  <c r="E46" i="1"/>
  <c r="K17" i="5" l="1"/>
  <c r="J17" i="5"/>
  <c r="C46" i="6"/>
  <c r="D46" i="6"/>
  <c r="K18" i="5" l="1"/>
  <c r="J18" i="5"/>
  <c r="J38" i="6"/>
  <c r="K19" i="5" l="1"/>
  <c r="J19" i="5"/>
  <c r="G23" i="7"/>
  <c r="G52" i="6"/>
  <c r="G51" i="5"/>
  <c r="G52" i="4"/>
  <c r="G52" i="1"/>
  <c r="K20" i="5" l="1"/>
  <c r="J20" i="5"/>
  <c r="K37" i="6"/>
  <c r="J21" i="5" l="1"/>
  <c r="K21" i="5"/>
  <c r="J37" i="6"/>
  <c r="L37" i="6"/>
  <c r="K22" i="5" l="1"/>
  <c r="J22" i="5"/>
  <c r="L40" i="6"/>
  <c r="K40" i="6"/>
  <c r="J40" i="6"/>
  <c r="L39" i="6"/>
  <c r="K39" i="6"/>
  <c r="J39" i="6"/>
  <c r="L38" i="6"/>
  <c r="K38" i="6"/>
  <c r="C53" i="6"/>
  <c r="D53" i="6"/>
  <c r="K23" i="5" l="1"/>
  <c r="J23" i="5"/>
  <c r="G45" i="5"/>
  <c r="G52" i="5" s="1"/>
  <c r="F45" i="5"/>
  <c r="F52" i="5" s="1"/>
  <c r="D52" i="5"/>
  <c r="C52" i="5"/>
  <c r="J24" i="5" l="1"/>
  <c r="K24" i="5"/>
  <c r="G46" i="6"/>
  <c r="G53" i="6" s="1"/>
  <c r="F46" i="6"/>
  <c r="F53" i="6" s="1"/>
  <c r="E46" i="6"/>
  <c r="E53" i="6" s="1"/>
  <c r="K25" i="5" l="1"/>
  <c r="J25" i="5"/>
  <c r="L45" i="6"/>
  <c r="K45" i="6"/>
  <c r="J45" i="6"/>
  <c r="L44" i="6"/>
  <c r="K44" i="6"/>
  <c r="J44" i="6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6" i="5" l="1"/>
  <c r="J26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7" i="5" l="1"/>
  <c r="J27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28" i="5" l="1"/>
  <c r="J28" i="5"/>
  <c r="C53" i="4"/>
  <c r="J29" i="5" l="1"/>
  <c r="K29" i="5"/>
  <c r="G46" i="4"/>
  <c r="G53" i="4" s="1"/>
  <c r="F46" i="4"/>
  <c r="F53" i="4" s="1"/>
  <c r="D53" i="4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0" i="5" l="1"/>
  <c r="J30" i="5"/>
  <c r="L16" i="7"/>
  <c r="L15" i="7"/>
  <c r="L14" i="7"/>
  <c r="L13" i="4"/>
  <c r="L13" i="6"/>
  <c r="L13" i="5"/>
  <c r="L13" i="7"/>
  <c r="L13" i="1"/>
  <c r="E46" i="4"/>
  <c r="E53" i="4" s="1"/>
  <c r="K31" i="5" l="1"/>
  <c r="J31" i="5"/>
  <c r="E53" i="1"/>
  <c r="J32" i="5" l="1"/>
  <c r="K32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6" i="6"/>
  <c r="K13" i="6"/>
  <c r="J13" i="6"/>
  <c r="I13" i="6"/>
  <c r="H45" i="5"/>
  <c r="K13" i="5"/>
  <c r="J13" i="5"/>
  <c r="I13" i="5"/>
  <c r="H46" i="4"/>
  <c r="I14" i="4"/>
  <c r="K13" i="4"/>
  <c r="J13" i="4"/>
  <c r="I13" i="4"/>
  <c r="K13" i="1"/>
  <c r="J13" i="1"/>
  <c r="K33" i="5" l="1"/>
  <c r="J33" i="5"/>
  <c r="L45" i="5"/>
  <c r="L46" i="6"/>
  <c r="L46" i="4"/>
  <c r="L46" i="1"/>
  <c r="I17" i="7"/>
  <c r="K17" i="7"/>
  <c r="J17" i="7"/>
  <c r="J46" i="6"/>
  <c r="I46" i="6"/>
  <c r="K46" i="6"/>
  <c r="I46" i="4"/>
  <c r="K46" i="4"/>
  <c r="J46" i="4"/>
  <c r="K46" i="1"/>
  <c r="K34" i="5" l="1"/>
  <c r="J34" i="5"/>
  <c r="I46" i="1"/>
  <c r="J46" i="1"/>
  <c r="K35" i="5" l="1"/>
  <c r="J35" i="5"/>
  <c r="K36" i="5" l="1"/>
  <c r="J36" i="5"/>
  <c r="J37" i="5" l="1"/>
  <c r="K37" i="5"/>
  <c r="K42" i="5" l="1"/>
  <c r="J42" i="5"/>
  <c r="K43" i="5" l="1"/>
  <c r="J43" i="5"/>
  <c r="J44" i="5" l="1"/>
  <c r="K44" i="5"/>
  <c r="I44" i="5"/>
  <c r="E45" i="5"/>
  <c r="E52" i="5" l="1"/>
  <c r="J45" i="5"/>
  <c r="I45" i="5"/>
  <c r="K45" i="5"/>
</calcChain>
</file>

<file path=xl/sharedStrings.xml><?xml version="1.0" encoding="utf-8"?>
<sst xmlns="http://schemas.openxmlformats.org/spreadsheetml/2006/main" count="261" uniqueCount="63">
  <si>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</si>
  <si>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</si>
  <si>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</si>
  <si>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</si>
  <si>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</si>
  <si>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</si>
  <si>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</si>
  <si>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</si>
  <si>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</si>
  <si>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</si>
  <si>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</si>
  <si>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</si>
  <si>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</si>
  <si>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</si>
  <si>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</si>
  <si>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</si>
  <si>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</si>
  <si>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</si>
  <si>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</si>
  <si>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</si>
  <si>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</si>
  <si>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</si>
  <si>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</si>
  <si>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</si>
  <si>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</si>
  <si>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</si>
  <si>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DEVENGADO
AL MES DE JULIO
(4)</t>
  </si>
  <si>
    <t>EJECUCION PRESUPUESTAL MENSUALIZADA DE GASTOS 
AL MES DE JULIO 2021</t>
  </si>
  <si>
    <t>Fuente: SIAF, Consulta Amigable y Base de Datos al 31 de Julio del 2021</t>
  </si>
  <si>
    <t>EJECUCION PRESUPUESTAL MENSUALIZADA DE GASTOS 
AL MES DE JULIO - 2021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</si>
  <si>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</si>
  <si>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</si>
  <si>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</si>
  <si>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</si>
  <si>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</si>
  <si>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</si>
  <si>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</si>
  <si>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016. HOSPITAL NACIONAL HIPOLITO UNANUE</t>
  </si>
  <si>
    <t>017. HOSPITAL HERMILIO VALDIZAN</t>
  </si>
  <si>
    <t>020. HOSPITAL SERGIO BERNALES</t>
  </si>
  <si>
    <t>021. HOSPITAL CAYETANO HEREDIA</t>
  </si>
  <si>
    <t>025. HOSPITAL DE APOYO DEPARTAMENTAL MARIA AUXILIADORA</t>
  </si>
  <si>
    <t>027. HOSPITAL NACIONAL ARZOBISPO LOAYZA</t>
  </si>
  <si>
    <t>028. HOSPITAL NACIONAL DOS DE MAYO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</si>
  <si>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</si>
  <si>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</si>
  <si>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</si>
  <si>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</si>
  <si>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</si>
  <si>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</si>
  <si>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</si>
  <si>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049. HOSPITAL SAN JUAN DE LURIGANCHO</t>
  </si>
  <si>
    <t>050. HOSPITAL VITARTE</t>
  </si>
  <si>
    <t>124. CENTRO NACIONAL DE ABASTECIMIENTOS DE RECURSOS ESTRATEGICOS DE SALUD</t>
  </si>
  <si>
    <t>125. PROGRAMA NACIONAL DE INVERSIONES EN SALUD</t>
  </si>
  <si>
    <t>139. INSTITUTO NACIONAL DE SALUD DEL NIÑO - SAN BORJA</t>
  </si>
  <si>
    <t>140. HOSPITAL DE HUAYCAN</t>
  </si>
  <si>
    <t>142. HOSPITAL DE EMERGENCIAS VILLA EL SALVADOR</t>
  </si>
  <si>
    <t>143. DIRECCION DE REDES INTEGRADAS DE SALUD LIMA CENTRO</t>
  </si>
  <si>
    <t>144. DIRECCION DE REDES INTEGRADAS DE SALUD LIMA NORTE</t>
  </si>
  <si>
    <t>145. DIRECCION DE REDES INTEGRADAS DE SALUD LIMA SUR</t>
  </si>
  <si>
    <t>146. DIRECCION DE REDES INTEGRADAS DE SALUD LIMA ESTE</t>
  </si>
  <si>
    <t>148. HOSPITAL EMERGENCIA ATE VITARTE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</si>
</sst>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7074.0277720000004</c:v>
                </c:pt>
                <c:pt idx="2" formatCode="#,##0">
                  <c:v>6144.9924190000002</c:v>
                </c:pt>
                <c:pt idx="3">
                  <c:v>5096.4130850499996</c:v>
                </c:pt>
                <c:pt idx="4">
                  <c:v>3344.9524696200001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028624096"/>
        <c:axId val="-1028623552"/>
        <c:axId val="0"/>
      </c:bar3DChart>
      <c:catAx>
        <c:axId val="-1028624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028623552"/>
        <c:crosses val="autoZero"/>
        <c:auto val="1"/>
        <c:lblAlgn val="ctr"/>
        <c:lblOffset val="100"/>
        <c:noMultiLvlLbl val="0"/>
      </c:catAx>
      <c:valAx>
        <c:axId val="-102862355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028624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254.515355</c:v>
                </c:pt>
                <c:pt idx="2">
                  <c:v>130.42824200000001</c:v>
                </c:pt>
                <c:pt idx="3">
                  <c:v>94.072501719999977</c:v>
                </c:pt>
                <c:pt idx="4">
                  <c:v>61.552545780000017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633616352"/>
        <c:axId val="-632416112"/>
        <c:axId val="0"/>
      </c:bar3DChart>
      <c:catAx>
        <c:axId val="-63361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32416112"/>
        <c:crosses val="autoZero"/>
        <c:auto val="1"/>
        <c:lblAlgn val="ctr"/>
        <c:lblOffset val="100"/>
        <c:noMultiLvlLbl val="0"/>
      </c:catAx>
      <c:valAx>
        <c:axId val="-63241611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63361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JULIO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3770.5301420000001</c:v>
                </c:pt>
                <c:pt idx="2">
                  <c:v>3186.524289</c:v>
                </c:pt>
                <c:pt idx="3">
                  <c:v>2837.3568576600001</c:v>
                </c:pt>
                <c:pt idx="4">
                  <c:v>2098.6737243300004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625044096"/>
        <c:axId val="-625043008"/>
        <c:axId val="0"/>
      </c:bar3DChart>
      <c:catAx>
        <c:axId val="-62504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25043008"/>
        <c:crosses val="autoZero"/>
        <c:auto val="1"/>
        <c:lblAlgn val="ctr"/>
        <c:lblOffset val="100"/>
        <c:noMultiLvlLbl val="0"/>
      </c:catAx>
      <c:valAx>
        <c:axId val="-62504300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625044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602.867524</c:v>
                </c:pt>
                <c:pt idx="2">
                  <c:v>500.428494</c:v>
                </c:pt>
                <c:pt idx="3">
                  <c:v>329.15411515999989</c:v>
                </c:pt>
                <c:pt idx="4">
                  <c:v>219.12588007000002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625050080"/>
        <c:axId val="-625047360"/>
        <c:axId val="0"/>
      </c:bar3DChart>
      <c:catAx>
        <c:axId val="-62505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25047360"/>
        <c:crosses val="autoZero"/>
        <c:auto val="1"/>
        <c:lblAlgn val="ctr"/>
        <c:lblOffset val="100"/>
        <c:noMultiLvlLbl val="0"/>
      </c:catAx>
      <c:valAx>
        <c:axId val="-62504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62505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5.114719</c:v>
                </c:pt>
                <c:pt idx="2">
                  <c:v>4.8481949999999996</c:v>
                </c:pt>
                <c:pt idx="3">
                  <c:v>2.2953999999999999</c:v>
                </c:pt>
                <c:pt idx="4">
                  <c:v>0.36637999999999998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25048992"/>
        <c:axId val="-625045184"/>
        <c:axId val="0"/>
      </c:bar3DChart>
      <c:catAx>
        <c:axId val="-6250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25045184"/>
        <c:crosses val="autoZero"/>
        <c:auto val="1"/>
        <c:lblAlgn val="ctr"/>
        <c:lblOffset val="100"/>
        <c:noMultiLvlLbl val="0"/>
      </c:catAx>
      <c:valAx>
        <c:axId val="-62504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2504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47</xdr:row>
      <xdr:rowOff>108929</xdr:rowOff>
    </xdr:from>
    <xdr:to>
      <xdr:col>12</xdr:col>
      <xdr:colOff>51557</xdr:colOff>
      <xdr:row>73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27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26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30</v>
      </c>
      <c r="C13" s="8">
        <v>2195055582</v>
      </c>
      <c r="D13" s="8">
        <v>2080425834</v>
      </c>
      <c r="E13" s="56">
        <v>1572432384</v>
      </c>
      <c r="F13" s="56">
        <v>1375638055.4099994</v>
      </c>
      <c r="G13" s="8">
        <v>752020806.70999992</v>
      </c>
      <c r="H13" s="8"/>
      <c r="I13" s="12">
        <f>IF(ISERROR(+#REF!/E13)=TRUE,0,++#REF!/E13)</f>
        <v>0</v>
      </c>
      <c r="J13" s="12">
        <f>IF(ISERROR(+G13/E13)=TRUE,0,++G13/E13)</f>
        <v>0.47825319190958604</v>
      </c>
      <c r="K13" s="12">
        <f>IF(ISERROR(+H13/E13)=TRUE,0,++H13/E13)</f>
        <v>0</v>
      </c>
      <c r="L13" s="14">
        <f>+D13-G13</f>
        <v>1328405027.29</v>
      </c>
    </row>
    <row r="14" spans="1:13" ht="20.100000000000001" customHeight="1" x14ac:dyDescent="0.25">
      <c r="B14" s="25" t="s">
        <v>31</v>
      </c>
      <c r="C14" s="26">
        <v>36897267</v>
      </c>
      <c r="D14" s="26">
        <v>38243873</v>
      </c>
      <c r="E14" s="57">
        <v>37627854</v>
      </c>
      <c r="F14" s="57">
        <v>36164638.600000001</v>
      </c>
      <c r="G14" s="26">
        <v>20933581.43999999</v>
      </c>
      <c r="H14" s="26"/>
      <c r="I14" s="27"/>
      <c r="J14" s="27">
        <f t="shared" ref="J14:J45" si="0">IF(ISERROR(+G14/E14)=TRUE,0,++G14/E14)</f>
        <v>0.55633205762943561</v>
      </c>
      <c r="K14" s="27">
        <f t="shared" ref="K14:K45" si="1">IF(ISERROR(+H14/E14)=TRUE,0,++H14/E14)</f>
        <v>0</v>
      </c>
      <c r="L14" s="28">
        <f t="shared" ref="L14:L45" si="2">+D14-G14</f>
        <v>17310291.56000001</v>
      </c>
    </row>
    <row r="15" spans="1:13" ht="20.100000000000001" customHeight="1" x14ac:dyDescent="0.25">
      <c r="B15" s="25" t="s">
        <v>32</v>
      </c>
      <c r="C15" s="26">
        <v>47566106</v>
      </c>
      <c r="D15" s="26">
        <v>53812827</v>
      </c>
      <c r="E15" s="57">
        <v>52377967</v>
      </c>
      <c r="F15" s="57">
        <v>49042993.260000013</v>
      </c>
      <c r="G15" s="26">
        <v>29471493.180000011</v>
      </c>
      <c r="H15" s="26"/>
      <c r="I15" s="27"/>
      <c r="J15" s="27">
        <f t="shared" si="0"/>
        <v>0.5626696656630451</v>
      </c>
      <c r="K15" s="27">
        <f t="shared" si="1"/>
        <v>0</v>
      </c>
      <c r="L15" s="28">
        <f t="shared" si="2"/>
        <v>24341333.819999989</v>
      </c>
    </row>
    <row r="16" spans="1:13" ht="20.100000000000001" customHeight="1" x14ac:dyDescent="0.25">
      <c r="B16" s="25" t="s">
        <v>33</v>
      </c>
      <c r="C16" s="26">
        <v>29819316</v>
      </c>
      <c r="D16" s="26">
        <v>34611313</v>
      </c>
      <c r="E16" s="57">
        <v>32857293</v>
      </c>
      <c r="F16" s="57">
        <v>30738911.760000005</v>
      </c>
      <c r="G16" s="26">
        <v>18045324.939999998</v>
      </c>
      <c r="H16" s="26"/>
      <c r="I16" s="27"/>
      <c r="J16" s="27">
        <f t="shared" si="0"/>
        <v>0.54920303203310139</v>
      </c>
      <c r="K16" s="27">
        <f t="shared" si="1"/>
        <v>0</v>
      </c>
      <c r="L16" s="28">
        <f t="shared" si="2"/>
        <v>16565988.060000002</v>
      </c>
    </row>
    <row r="17" spans="2:12" ht="20.100000000000001" customHeight="1" x14ac:dyDescent="0.25">
      <c r="B17" s="25" t="s">
        <v>34</v>
      </c>
      <c r="C17" s="26">
        <v>35469502</v>
      </c>
      <c r="D17" s="26">
        <v>40615194</v>
      </c>
      <c r="E17" s="57">
        <v>40072259</v>
      </c>
      <c r="F17" s="57">
        <v>37186711.500000007</v>
      </c>
      <c r="G17" s="26">
        <v>22691067.990000017</v>
      </c>
      <c r="H17" s="26"/>
      <c r="I17" s="27"/>
      <c r="J17" s="27">
        <f t="shared" si="0"/>
        <v>0.5662537764591713</v>
      </c>
      <c r="K17" s="27">
        <f t="shared" si="1"/>
        <v>0</v>
      </c>
      <c r="L17" s="28">
        <f t="shared" si="2"/>
        <v>17924126.009999983</v>
      </c>
    </row>
    <row r="18" spans="2:12" ht="20.100000000000001" customHeight="1" x14ac:dyDescent="0.25">
      <c r="B18" s="25" t="s">
        <v>35</v>
      </c>
      <c r="C18" s="26">
        <v>174427518</v>
      </c>
      <c r="D18" s="26">
        <v>183243577</v>
      </c>
      <c r="E18" s="57">
        <v>179231367</v>
      </c>
      <c r="F18" s="57">
        <v>173135846.59999999</v>
      </c>
      <c r="G18" s="26">
        <v>105506765.39000005</v>
      </c>
      <c r="H18" s="26"/>
      <c r="I18" s="27"/>
      <c r="J18" s="27">
        <f t="shared" si="0"/>
        <v>0.58866239295044853</v>
      </c>
      <c r="K18" s="27">
        <f t="shared" si="1"/>
        <v>0</v>
      </c>
      <c r="L18" s="28">
        <f t="shared" si="2"/>
        <v>77736811.609999955</v>
      </c>
    </row>
    <row r="19" spans="2:12" ht="20.100000000000001" customHeight="1" x14ac:dyDescent="0.25">
      <c r="B19" s="25" t="s">
        <v>36</v>
      </c>
      <c r="C19" s="26">
        <v>116530703</v>
      </c>
      <c r="D19" s="26">
        <v>131901403</v>
      </c>
      <c r="E19" s="57">
        <v>126986825</v>
      </c>
      <c r="F19" s="57">
        <v>118456890.53999999</v>
      </c>
      <c r="G19" s="26">
        <v>78447945.990000039</v>
      </c>
      <c r="H19" s="26"/>
      <c r="I19" s="27"/>
      <c r="J19" s="27">
        <f t="shared" si="0"/>
        <v>0.61776444910722073</v>
      </c>
      <c r="K19" s="27">
        <f t="shared" si="1"/>
        <v>0</v>
      </c>
      <c r="L19" s="28">
        <f t="shared" si="2"/>
        <v>53453457.009999961</v>
      </c>
    </row>
    <row r="20" spans="2:12" ht="20.100000000000001" customHeight="1" x14ac:dyDescent="0.25">
      <c r="B20" s="25" t="s">
        <v>37</v>
      </c>
      <c r="C20" s="26">
        <v>143731722</v>
      </c>
      <c r="D20" s="26">
        <v>178651964</v>
      </c>
      <c r="E20" s="57">
        <v>172274801</v>
      </c>
      <c r="F20" s="57">
        <v>130513491.05999996</v>
      </c>
      <c r="G20" s="26">
        <v>108920840.70000003</v>
      </c>
      <c r="H20" s="26"/>
      <c r="I20" s="27"/>
      <c r="J20" s="27">
        <f t="shared" si="0"/>
        <v>0.63225056751045117</v>
      </c>
      <c r="K20" s="27">
        <f t="shared" si="1"/>
        <v>0</v>
      </c>
      <c r="L20" s="28">
        <f t="shared" si="2"/>
        <v>69731123.299999967</v>
      </c>
    </row>
    <row r="21" spans="2:12" ht="20.100000000000001" customHeight="1" x14ac:dyDescent="0.25">
      <c r="B21" s="25" t="s">
        <v>38</v>
      </c>
      <c r="C21" s="26">
        <v>37120097</v>
      </c>
      <c r="D21" s="26">
        <v>42014944</v>
      </c>
      <c r="E21" s="57">
        <v>41533551</v>
      </c>
      <c r="F21" s="57">
        <v>38255798.149999999</v>
      </c>
      <c r="G21" s="26">
        <v>23567985.29000001</v>
      </c>
      <c r="H21" s="26"/>
      <c r="I21" s="27"/>
      <c r="J21" s="27">
        <f t="shared" si="0"/>
        <v>0.56744450504605326</v>
      </c>
      <c r="K21" s="27">
        <f t="shared" si="1"/>
        <v>0</v>
      </c>
      <c r="L21" s="28">
        <f t="shared" si="2"/>
        <v>18446958.70999999</v>
      </c>
    </row>
    <row r="22" spans="2:12" ht="20.100000000000001" customHeight="1" x14ac:dyDescent="0.25">
      <c r="B22" s="25" t="s">
        <v>39</v>
      </c>
      <c r="C22" s="26">
        <v>80559079</v>
      </c>
      <c r="D22" s="26">
        <v>90502203</v>
      </c>
      <c r="E22" s="57">
        <v>88098564</v>
      </c>
      <c r="F22" s="57">
        <v>55849923.979999997</v>
      </c>
      <c r="G22" s="26">
        <v>52816061.729999997</v>
      </c>
      <c r="H22" s="26"/>
      <c r="I22" s="27"/>
      <c r="J22" s="27">
        <f t="shared" si="0"/>
        <v>0.59951104004374012</v>
      </c>
      <c r="K22" s="27">
        <f t="shared" si="1"/>
        <v>0</v>
      </c>
      <c r="L22" s="28">
        <f t="shared" si="2"/>
        <v>37686141.270000003</v>
      </c>
    </row>
    <row r="23" spans="2:12" ht="20.100000000000001" customHeight="1" x14ac:dyDescent="0.25">
      <c r="B23" s="25" t="s">
        <v>40</v>
      </c>
      <c r="C23" s="26">
        <v>148131955</v>
      </c>
      <c r="D23" s="26">
        <v>175503027</v>
      </c>
      <c r="E23" s="57">
        <v>168795454</v>
      </c>
      <c r="F23" s="57">
        <v>161835077.04999995</v>
      </c>
      <c r="G23" s="26">
        <v>105455378.04000005</v>
      </c>
      <c r="H23" s="26"/>
      <c r="I23" s="27"/>
      <c r="J23" s="27">
        <f t="shared" si="0"/>
        <v>0.62475247727939431</v>
      </c>
      <c r="K23" s="27">
        <f t="shared" si="1"/>
        <v>0</v>
      </c>
      <c r="L23" s="28">
        <f t="shared" si="2"/>
        <v>70047648.959999949</v>
      </c>
    </row>
    <row r="24" spans="2:12" ht="20.100000000000001" customHeight="1" x14ac:dyDescent="0.25">
      <c r="B24" s="25" t="s">
        <v>41</v>
      </c>
      <c r="C24" s="26">
        <v>131962658</v>
      </c>
      <c r="D24" s="26">
        <v>147002944</v>
      </c>
      <c r="E24" s="57">
        <v>144783187</v>
      </c>
      <c r="F24" s="57">
        <v>142506798.19</v>
      </c>
      <c r="G24" s="26">
        <v>87490058.399999961</v>
      </c>
      <c r="H24" s="26"/>
      <c r="I24" s="27"/>
      <c r="J24" s="27">
        <f t="shared" si="0"/>
        <v>0.60428327496341105</v>
      </c>
      <c r="K24" s="27">
        <f t="shared" si="1"/>
        <v>0</v>
      </c>
      <c r="L24" s="28">
        <f t="shared" si="2"/>
        <v>59512885.600000039</v>
      </c>
    </row>
    <row r="25" spans="2:12" ht="20.100000000000001" customHeight="1" x14ac:dyDescent="0.25">
      <c r="B25" s="25" t="s">
        <v>42</v>
      </c>
      <c r="C25" s="26">
        <v>195521621</v>
      </c>
      <c r="D25" s="26">
        <v>230884105</v>
      </c>
      <c r="E25" s="57">
        <v>226165809</v>
      </c>
      <c r="F25" s="57">
        <v>217621742.68000001</v>
      </c>
      <c r="G25" s="26">
        <v>140396316.91999987</v>
      </c>
      <c r="H25" s="26"/>
      <c r="I25" s="27"/>
      <c r="J25" s="27">
        <f t="shared" si="0"/>
        <v>0.6207672041179304</v>
      </c>
      <c r="K25" s="27">
        <f t="shared" si="1"/>
        <v>0</v>
      </c>
      <c r="L25" s="28">
        <f t="shared" si="2"/>
        <v>90487788.080000132</v>
      </c>
    </row>
    <row r="26" spans="2:12" ht="20.100000000000001" customHeight="1" x14ac:dyDescent="0.25">
      <c r="B26" s="25" t="s">
        <v>43</v>
      </c>
      <c r="C26" s="26">
        <v>175988356</v>
      </c>
      <c r="D26" s="26">
        <v>210229552</v>
      </c>
      <c r="E26" s="57">
        <v>204112653</v>
      </c>
      <c r="F26" s="57">
        <v>191895444.66999993</v>
      </c>
      <c r="G26" s="26">
        <v>122711004.95999996</v>
      </c>
      <c r="H26" s="26"/>
      <c r="I26" s="27"/>
      <c r="J26" s="27">
        <f t="shared" si="0"/>
        <v>0.60119254321778848</v>
      </c>
      <c r="K26" s="27">
        <f t="shared" si="1"/>
        <v>0</v>
      </c>
      <c r="L26" s="28">
        <f t="shared" si="2"/>
        <v>87518547.040000036</v>
      </c>
    </row>
    <row r="27" spans="2:12" ht="20.100000000000001" customHeight="1" x14ac:dyDescent="0.25">
      <c r="B27" s="25" t="s">
        <v>44</v>
      </c>
      <c r="C27" s="26">
        <v>89501719</v>
      </c>
      <c r="D27" s="26">
        <v>107892406</v>
      </c>
      <c r="E27" s="57">
        <v>105591473</v>
      </c>
      <c r="F27" s="57">
        <v>100559462.52999999</v>
      </c>
      <c r="G27" s="26">
        <v>71642681.889999986</v>
      </c>
      <c r="H27" s="26"/>
      <c r="I27" s="27"/>
      <c r="J27" s="27">
        <f t="shared" si="0"/>
        <v>0.67848927431858053</v>
      </c>
      <c r="K27" s="27">
        <f t="shared" si="1"/>
        <v>0</v>
      </c>
      <c r="L27" s="28">
        <f t="shared" si="2"/>
        <v>36249724.110000014</v>
      </c>
    </row>
    <row r="28" spans="2:12" ht="20.100000000000001" customHeight="1" x14ac:dyDescent="0.25">
      <c r="B28" s="25" t="s">
        <v>45</v>
      </c>
      <c r="C28" s="26">
        <v>62976195</v>
      </c>
      <c r="D28" s="26">
        <v>70612607</v>
      </c>
      <c r="E28" s="57">
        <v>68878695</v>
      </c>
      <c r="F28" s="57">
        <v>66388771.660000004</v>
      </c>
      <c r="G28" s="26">
        <v>40961874.359999992</v>
      </c>
      <c r="H28" s="26"/>
      <c r="I28" s="27"/>
      <c r="J28" s="27">
        <f t="shared" si="0"/>
        <v>0.59469585421152349</v>
      </c>
      <c r="K28" s="27">
        <f t="shared" si="1"/>
        <v>0</v>
      </c>
      <c r="L28" s="28">
        <f t="shared" si="2"/>
        <v>29650732.640000008</v>
      </c>
    </row>
    <row r="29" spans="2:12" ht="20.100000000000001" customHeight="1" x14ac:dyDescent="0.25">
      <c r="B29" s="25" t="s">
        <v>46</v>
      </c>
      <c r="C29" s="26">
        <v>41558974</v>
      </c>
      <c r="D29" s="26">
        <v>46123309</v>
      </c>
      <c r="E29" s="57">
        <v>45988122</v>
      </c>
      <c r="F29" s="57">
        <v>42183313.770000003</v>
      </c>
      <c r="G29" s="26">
        <v>25863701.550000001</v>
      </c>
      <c r="H29" s="26"/>
      <c r="I29" s="27"/>
      <c r="J29" s="27">
        <f t="shared" si="0"/>
        <v>0.56239960288006541</v>
      </c>
      <c r="K29" s="27">
        <f t="shared" si="1"/>
        <v>0</v>
      </c>
      <c r="L29" s="28">
        <f t="shared" si="2"/>
        <v>20259607.449999999</v>
      </c>
    </row>
    <row r="30" spans="2:12" ht="20.100000000000001" customHeight="1" x14ac:dyDescent="0.25">
      <c r="B30" s="25" t="s">
        <v>47</v>
      </c>
      <c r="C30" s="26">
        <v>53196957</v>
      </c>
      <c r="D30" s="26">
        <v>55538619</v>
      </c>
      <c r="E30" s="57">
        <v>54551101</v>
      </c>
      <c r="F30" s="57">
        <v>53100941.030000009</v>
      </c>
      <c r="G30" s="26">
        <v>29812954.400000006</v>
      </c>
      <c r="H30" s="26"/>
      <c r="I30" s="27"/>
      <c r="J30" s="27">
        <f t="shared" si="0"/>
        <v>0.54651425642169904</v>
      </c>
      <c r="K30" s="27">
        <f t="shared" si="1"/>
        <v>0</v>
      </c>
      <c r="L30" s="28">
        <f t="shared" si="2"/>
        <v>25725664.599999994</v>
      </c>
    </row>
    <row r="31" spans="2:12" ht="20.100000000000001" customHeight="1" x14ac:dyDescent="0.25">
      <c r="B31" s="25" t="s">
        <v>48</v>
      </c>
      <c r="C31" s="26">
        <v>93627889</v>
      </c>
      <c r="D31" s="26">
        <v>105026126</v>
      </c>
      <c r="E31" s="57">
        <v>103032451</v>
      </c>
      <c r="F31" s="57">
        <v>97504443.599999979</v>
      </c>
      <c r="G31" s="26">
        <v>60855478.710000008</v>
      </c>
      <c r="H31" s="26"/>
      <c r="I31" s="27"/>
      <c r="J31" s="27">
        <f t="shared" si="0"/>
        <v>0.59064380318391152</v>
      </c>
      <c r="K31" s="27">
        <f t="shared" si="1"/>
        <v>0</v>
      </c>
      <c r="L31" s="28">
        <f t="shared" si="2"/>
        <v>44170647.289999992</v>
      </c>
    </row>
    <row r="32" spans="2:12" ht="20.100000000000001" customHeight="1" x14ac:dyDescent="0.25">
      <c r="B32" s="25" t="s">
        <v>49</v>
      </c>
      <c r="C32" s="26">
        <v>46717089</v>
      </c>
      <c r="D32" s="26">
        <v>56839114</v>
      </c>
      <c r="E32" s="57">
        <v>55069166</v>
      </c>
      <c r="F32" s="57">
        <v>53047599.989999987</v>
      </c>
      <c r="G32" s="26">
        <v>33227765.440000005</v>
      </c>
      <c r="H32" s="26"/>
      <c r="I32" s="27"/>
      <c r="J32" s="27">
        <f t="shared" si="0"/>
        <v>0.60338239805556537</v>
      </c>
      <c r="K32" s="27">
        <f t="shared" si="1"/>
        <v>0</v>
      </c>
      <c r="L32" s="28">
        <f t="shared" si="2"/>
        <v>23611348.559999995</v>
      </c>
    </row>
    <row r="33" spans="2:12" ht="20.100000000000001" customHeight="1" x14ac:dyDescent="0.25">
      <c r="B33" s="25" t="s">
        <v>50</v>
      </c>
      <c r="C33" s="26">
        <v>28156932</v>
      </c>
      <c r="D33" s="26">
        <v>35064399</v>
      </c>
      <c r="E33" s="57">
        <v>34887531</v>
      </c>
      <c r="F33" s="57">
        <v>31739944.189999986</v>
      </c>
      <c r="G33" s="26">
        <v>19307837.579999994</v>
      </c>
      <c r="H33" s="26"/>
      <c r="I33" s="27"/>
      <c r="J33" s="27">
        <f t="shared" si="0"/>
        <v>0.55343089713055349</v>
      </c>
      <c r="K33" s="27">
        <f t="shared" si="1"/>
        <v>0</v>
      </c>
      <c r="L33" s="28">
        <f t="shared" si="2"/>
        <v>15756561.420000006</v>
      </c>
    </row>
    <row r="34" spans="2:12" ht="20.100000000000001" customHeight="1" x14ac:dyDescent="0.25">
      <c r="B34" s="25" t="s">
        <v>51</v>
      </c>
      <c r="C34" s="26">
        <v>57177279</v>
      </c>
      <c r="D34" s="26">
        <v>75556169</v>
      </c>
      <c r="E34" s="57">
        <v>73128244</v>
      </c>
      <c r="F34" s="57">
        <v>53455834.560000047</v>
      </c>
      <c r="G34" s="26">
        <v>50785203.940000057</v>
      </c>
      <c r="H34" s="26"/>
      <c r="I34" s="27"/>
      <c r="J34" s="27">
        <f t="shared" si="0"/>
        <v>0.69446770716934014</v>
      </c>
      <c r="K34" s="27">
        <f t="shared" si="1"/>
        <v>0</v>
      </c>
      <c r="L34" s="28">
        <f t="shared" si="2"/>
        <v>24770965.059999943</v>
      </c>
    </row>
    <row r="35" spans="2:12" ht="20.100000000000001" customHeight="1" x14ac:dyDescent="0.25">
      <c r="B35" s="25" t="s">
        <v>52</v>
      </c>
      <c r="C35" s="26">
        <v>55144994</v>
      </c>
      <c r="D35" s="26">
        <v>60790394</v>
      </c>
      <c r="E35" s="57">
        <v>60010198</v>
      </c>
      <c r="F35" s="57">
        <v>55603853.439999975</v>
      </c>
      <c r="G35" s="26">
        <v>34888834.54999999</v>
      </c>
      <c r="H35" s="26"/>
      <c r="I35" s="27"/>
      <c r="J35" s="27">
        <f t="shared" si="0"/>
        <v>0.58138176031347188</v>
      </c>
      <c r="K35" s="27">
        <f t="shared" si="1"/>
        <v>0</v>
      </c>
      <c r="L35" s="28">
        <f t="shared" si="2"/>
        <v>25901559.45000001</v>
      </c>
    </row>
    <row r="36" spans="2:12" ht="20.100000000000001" customHeight="1" x14ac:dyDescent="0.25">
      <c r="B36" s="25" t="s">
        <v>53</v>
      </c>
      <c r="C36" s="26">
        <v>1124144636</v>
      </c>
      <c r="D36" s="26">
        <v>1273269057</v>
      </c>
      <c r="E36" s="57">
        <v>940314827</v>
      </c>
      <c r="F36" s="57">
        <v>441102191.87000024</v>
      </c>
      <c r="G36" s="26">
        <v>335526905.19999993</v>
      </c>
      <c r="H36" s="26"/>
      <c r="I36" s="27"/>
      <c r="J36" s="27">
        <f t="shared" si="0"/>
        <v>0.35682400783838741</v>
      </c>
      <c r="K36" s="27">
        <f t="shared" si="1"/>
        <v>0</v>
      </c>
      <c r="L36" s="28">
        <f t="shared" si="2"/>
        <v>937742151.80000007</v>
      </c>
    </row>
    <row r="37" spans="2:12" ht="20.100000000000001" customHeight="1" x14ac:dyDescent="0.25">
      <c r="B37" s="25" t="s">
        <v>54</v>
      </c>
      <c r="C37" s="26">
        <v>65953571</v>
      </c>
      <c r="D37" s="26">
        <v>182122853</v>
      </c>
      <c r="E37" s="57">
        <v>180822853</v>
      </c>
      <c r="F37" s="57">
        <v>149499262.19999999</v>
      </c>
      <c r="G37" s="26">
        <v>117824869.90999998</v>
      </c>
      <c r="H37" s="26"/>
      <c r="I37" s="27"/>
      <c r="J37" s="27">
        <f t="shared" si="0"/>
        <v>0.65160386508225254</v>
      </c>
      <c r="K37" s="27">
        <f t="shared" si="1"/>
        <v>0</v>
      </c>
      <c r="L37" s="28">
        <f t="shared" si="2"/>
        <v>64297983.090000018</v>
      </c>
    </row>
    <row r="38" spans="2:12" ht="20.100000000000001" customHeight="1" x14ac:dyDescent="0.25">
      <c r="B38" s="25" t="s">
        <v>55</v>
      </c>
      <c r="C38" s="26">
        <v>107955381</v>
      </c>
      <c r="D38" s="26">
        <v>126555833</v>
      </c>
      <c r="E38" s="57">
        <v>122904503</v>
      </c>
      <c r="F38" s="57">
        <v>117720196.11000007</v>
      </c>
      <c r="G38" s="26">
        <v>77481010.939999953</v>
      </c>
      <c r="H38" s="26"/>
      <c r="I38" s="27"/>
      <c r="J38" s="27">
        <f t="shared" si="0"/>
        <v>0.63041637245789073</v>
      </c>
      <c r="K38" s="27">
        <f t="shared" si="1"/>
        <v>0</v>
      </c>
      <c r="L38" s="28">
        <f t="shared" si="2"/>
        <v>49074822.060000047</v>
      </c>
    </row>
    <row r="39" spans="2:12" ht="20.100000000000001" customHeight="1" x14ac:dyDescent="0.25">
      <c r="B39" s="25" t="s">
        <v>56</v>
      </c>
      <c r="C39" s="26">
        <v>27481689</v>
      </c>
      <c r="D39" s="26">
        <v>36275280</v>
      </c>
      <c r="E39" s="57">
        <v>34163695</v>
      </c>
      <c r="F39" s="57">
        <v>30456522.629999992</v>
      </c>
      <c r="G39" s="26">
        <v>21314804.280000012</v>
      </c>
      <c r="H39" s="26"/>
      <c r="I39" s="27"/>
      <c r="J39" s="27">
        <f t="shared" si="0"/>
        <v>0.62390219442012973</v>
      </c>
      <c r="K39" s="27">
        <f t="shared" si="1"/>
        <v>0</v>
      </c>
      <c r="L39" s="28">
        <f t="shared" si="2"/>
        <v>14960475.719999988</v>
      </c>
    </row>
    <row r="40" spans="2:12" ht="20.100000000000001" customHeight="1" x14ac:dyDescent="0.25">
      <c r="B40" s="25" t="s">
        <v>57</v>
      </c>
      <c r="C40" s="26">
        <v>83795309</v>
      </c>
      <c r="D40" s="26">
        <v>133946558</v>
      </c>
      <c r="E40" s="57">
        <v>127921961</v>
      </c>
      <c r="F40" s="57">
        <v>118676103.17999996</v>
      </c>
      <c r="G40" s="26">
        <v>94717029.590000018</v>
      </c>
      <c r="H40" s="26"/>
      <c r="I40" s="27"/>
      <c r="J40" s="27">
        <f t="shared" si="0"/>
        <v>0.74042821771626854</v>
      </c>
      <c r="K40" s="27">
        <f t="shared" si="1"/>
        <v>0</v>
      </c>
      <c r="L40" s="28">
        <f t="shared" si="2"/>
        <v>39229528.409999982</v>
      </c>
    </row>
    <row r="41" spans="2:12" ht="20.100000000000001" customHeight="1" x14ac:dyDescent="0.25">
      <c r="B41" s="25" t="s">
        <v>58</v>
      </c>
      <c r="C41" s="26">
        <v>207048579</v>
      </c>
      <c r="D41" s="26">
        <v>234425356</v>
      </c>
      <c r="E41" s="57">
        <v>228423388</v>
      </c>
      <c r="F41" s="57">
        <v>156654548.01000005</v>
      </c>
      <c r="G41" s="26">
        <v>143806178.86999997</v>
      </c>
      <c r="H41" s="26"/>
      <c r="I41" s="27"/>
      <c r="J41" s="27">
        <f t="shared" si="0"/>
        <v>0.62955978426342218</v>
      </c>
      <c r="K41" s="27">
        <f t="shared" si="1"/>
        <v>0</v>
      </c>
      <c r="L41" s="28">
        <f t="shared" si="2"/>
        <v>90619177.130000025</v>
      </c>
    </row>
    <row r="42" spans="2:12" ht="20.100000000000001" customHeight="1" x14ac:dyDescent="0.25">
      <c r="B42" s="25" t="s">
        <v>59</v>
      </c>
      <c r="C42" s="26">
        <v>252509881</v>
      </c>
      <c r="D42" s="26">
        <v>288292784</v>
      </c>
      <c r="E42" s="57">
        <v>284487444</v>
      </c>
      <c r="F42" s="57">
        <v>267667111.54999986</v>
      </c>
      <c r="G42" s="26">
        <v>181271839.04000002</v>
      </c>
      <c r="H42" s="26"/>
      <c r="I42" s="27"/>
      <c r="J42" s="27">
        <f t="shared" si="0"/>
        <v>0.63718748529372715</v>
      </c>
      <c r="K42" s="27">
        <f t="shared" si="1"/>
        <v>0</v>
      </c>
      <c r="L42" s="28">
        <f t="shared" si="2"/>
        <v>107020944.95999998</v>
      </c>
    </row>
    <row r="43" spans="2:12" ht="20.100000000000001" customHeight="1" x14ac:dyDescent="0.25">
      <c r="B43" s="25" t="s">
        <v>60</v>
      </c>
      <c r="C43" s="26">
        <v>284400353</v>
      </c>
      <c r="D43" s="26">
        <v>308512388</v>
      </c>
      <c r="E43" s="57">
        <v>301719290</v>
      </c>
      <c r="F43" s="57">
        <v>277665662.47000009</v>
      </c>
      <c r="G43" s="26">
        <v>180736337.77000001</v>
      </c>
      <c r="H43" s="26"/>
      <c r="I43" s="27"/>
      <c r="J43" s="27">
        <f t="shared" si="0"/>
        <v>0.59902148705838465</v>
      </c>
      <c r="K43" s="27">
        <f t="shared" si="1"/>
        <v>0</v>
      </c>
      <c r="L43" s="28">
        <f t="shared" si="2"/>
        <v>127776050.22999999</v>
      </c>
    </row>
    <row r="44" spans="2:12" ht="20.100000000000001" customHeight="1" x14ac:dyDescent="0.25">
      <c r="B44" s="25" t="s">
        <v>61</v>
      </c>
      <c r="C44" s="26">
        <v>144586232</v>
      </c>
      <c r="D44" s="26">
        <v>151366389</v>
      </c>
      <c r="E44" s="57">
        <v>151307541</v>
      </c>
      <c r="F44" s="57">
        <v>145046950.37000003</v>
      </c>
      <c r="G44" s="26">
        <v>86108664.150000006</v>
      </c>
      <c r="H44" s="26"/>
      <c r="I44" s="27"/>
      <c r="J44" s="27">
        <f t="shared" ref="J44" si="3">IF(ISERROR(+G44/E44)=TRUE,0,++G44/E44)</f>
        <v>0.56909697679906124</v>
      </c>
      <c r="K44" s="27">
        <f t="shared" ref="K44" si="4">IF(ISERROR(+H44/E44)=TRUE,0,++H44/E44)</f>
        <v>0</v>
      </c>
      <c r="L44" s="28">
        <f t="shared" ref="L44" si="5">+D44-G44</f>
        <v>65257724.849999994</v>
      </c>
    </row>
    <row r="45" spans="2:12" ht="20.100000000000001" customHeight="1" x14ac:dyDescent="0.25">
      <c r="B45" s="25" t="s">
        <v>62</v>
      </c>
      <c r="C45" s="26">
        <v>21698844</v>
      </c>
      <c r="D45" s="26">
        <v>88175371</v>
      </c>
      <c r="E45" s="57">
        <v>84439968</v>
      </c>
      <c r="F45" s="57">
        <v>79498048.439999983</v>
      </c>
      <c r="G45" s="26">
        <v>70343865.770000011</v>
      </c>
      <c r="H45" s="26"/>
      <c r="I45" s="27"/>
      <c r="J45" s="27">
        <f t="shared" si="0"/>
        <v>0.83306362420696334</v>
      </c>
      <c r="K45" s="27">
        <f t="shared" si="1"/>
        <v>0</v>
      </c>
      <c r="L45" s="28">
        <f t="shared" si="2"/>
        <v>17831505.229999989</v>
      </c>
    </row>
    <row r="46" spans="2:12" ht="23.25" customHeight="1" x14ac:dyDescent="0.25">
      <c r="B46" s="52" t="s">
        <v>4</v>
      </c>
      <c r="C46" s="53">
        <f t="shared" ref="C46:H46" si="6">SUM(C13:C45)</f>
        <v>6396413985</v>
      </c>
      <c r="D46" s="53">
        <f t="shared" si="6"/>
        <v>7074027772</v>
      </c>
      <c r="E46" s="53">
        <f>SUM(E13:E45)</f>
        <v>6144992419</v>
      </c>
      <c r="F46" s="53">
        <f t="shared" si="6"/>
        <v>5096413085.0499992</v>
      </c>
      <c r="G46" s="53">
        <f t="shared" si="6"/>
        <v>3344952469.6199999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0.54433793266816399</v>
      </c>
      <c r="K46" s="54">
        <f>IF(ISERROR(+H46/E46)=TRUE,0,++H46/E46)</f>
        <v>0</v>
      </c>
      <c r="L46" s="55">
        <f>SUM(L13:L45)</f>
        <v>3729075302.3799996</v>
      </c>
    </row>
    <row r="47" spans="2:12" x14ac:dyDescent="0.2">
      <c r="B47" s="11" t="s">
        <v>28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JULIO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24</v>
      </c>
      <c r="C53" s="67">
        <f>+C46/$C$51</f>
        <v>6396.4139850000001</v>
      </c>
      <c r="D53" s="67">
        <f>+D46/$C$51</f>
        <v>7074.0277720000004</v>
      </c>
      <c r="E53" s="33">
        <f>+E46/$C$51</f>
        <v>6144.9924190000002</v>
      </c>
      <c r="F53" s="67">
        <f>+F46/$C$51</f>
        <v>5096.4130850499996</v>
      </c>
      <c r="G53" s="67">
        <f>+G46/$C$51</f>
        <v>3344.9524696200001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27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30</v>
      </c>
      <c r="C13" s="8">
        <v>73997217</v>
      </c>
      <c r="D13" s="8">
        <v>73997217</v>
      </c>
      <c r="E13" s="56">
        <v>43440062</v>
      </c>
      <c r="F13" s="56">
        <v>33517593.459999993</v>
      </c>
      <c r="G13" s="8">
        <v>21196879.600000005</v>
      </c>
      <c r="H13" s="8"/>
      <c r="I13" s="12">
        <f>IF(ISERROR(+#REF!/E13)=TRUE,0,++#REF!/E13)</f>
        <v>0</v>
      </c>
      <c r="J13" s="12">
        <f>IF(ISERROR(+G13/E13)=TRUE,0,++G13/E13)</f>
        <v>0.4879569370780365</v>
      </c>
      <c r="K13" s="12">
        <f>IF(ISERROR(+H13/E13)=TRUE,0,++H13/E13)</f>
        <v>0</v>
      </c>
      <c r="L13" s="14">
        <f>+D13-G13</f>
        <v>52800337.399999991</v>
      </c>
    </row>
    <row r="14" spans="1:13" ht="20.100000000000001" customHeight="1" x14ac:dyDescent="0.25">
      <c r="B14" s="7" t="s">
        <v>31</v>
      </c>
      <c r="C14" s="9">
        <v>1530068</v>
      </c>
      <c r="D14" s="9">
        <v>2589701</v>
      </c>
      <c r="E14" s="58">
        <v>1967927</v>
      </c>
      <c r="F14" s="59">
        <v>900426.59</v>
      </c>
      <c r="G14" s="9">
        <v>550517.6</v>
      </c>
      <c r="H14" s="9"/>
      <c r="I14" s="13">
        <f>IF(ISERROR(+#REF!/E14)=TRUE,0,++#REF!/E14)</f>
        <v>0</v>
      </c>
      <c r="J14" s="13">
        <f t="shared" ref="J14:J45" si="0">IF(ISERROR(+G14/E14)=TRUE,0,++G14/E14)</f>
        <v>0.27974492956293601</v>
      </c>
      <c r="K14" s="13">
        <f t="shared" ref="K14:K45" si="1">IF(ISERROR(+H14/E14)=TRUE,0,++H14/E14)</f>
        <v>0</v>
      </c>
      <c r="L14" s="15">
        <f t="shared" ref="L14:L45" si="2">+D14-G14</f>
        <v>2039183.4</v>
      </c>
    </row>
    <row r="15" spans="1:13" ht="20.100000000000001" customHeight="1" x14ac:dyDescent="0.25">
      <c r="B15" s="7" t="s">
        <v>32</v>
      </c>
      <c r="C15" s="9">
        <v>4374069</v>
      </c>
      <c r="D15" s="9">
        <v>4371414</v>
      </c>
      <c r="E15" s="58">
        <v>1746488</v>
      </c>
      <c r="F15" s="59">
        <v>1102004.68</v>
      </c>
      <c r="G15" s="9">
        <v>868419.75</v>
      </c>
      <c r="H15" s="9"/>
      <c r="I15" s="13"/>
      <c r="J15" s="13">
        <f t="shared" si="0"/>
        <v>0.49723774225760498</v>
      </c>
      <c r="K15" s="13">
        <f t="shared" si="1"/>
        <v>0</v>
      </c>
      <c r="L15" s="15">
        <f t="shared" si="2"/>
        <v>3502994.25</v>
      </c>
    </row>
    <row r="16" spans="1:13" ht="20.100000000000001" customHeight="1" x14ac:dyDescent="0.25">
      <c r="B16" s="7" t="s">
        <v>33</v>
      </c>
      <c r="C16" s="9">
        <v>16597950</v>
      </c>
      <c r="D16" s="9">
        <v>4815299</v>
      </c>
      <c r="E16" s="58">
        <v>1226739</v>
      </c>
      <c r="F16" s="59">
        <v>1172229.8699999999</v>
      </c>
      <c r="G16" s="9">
        <v>408061.01000000007</v>
      </c>
      <c r="H16" s="9"/>
      <c r="I16" s="13"/>
      <c r="J16" s="13">
        <f t="shared" si="0"/>
        <v>0.33263881722191929</v>
      </c>
      <c r="K16" s="13">
        <f t="shared" si="1"/>
        <v>0</v>
      </c>
      <c r="L16" s="15">
        <f t="shared" si="2"/>
        <v>4407237.99</v>
      </c>
    </row>
    <row r="17" spans="2:12" ht="20.100000000000001" customHeight="1" x14ac:dyDescent="0.25">
      <c r="B17" s="7" t="s">
        <v>34</v>
      </c>
      <c r="C17" s="9">
        <v>3548416</v>
      </c>
      <c r="D17" s="9">
        <v>4100246</v>
      </c>
      <c r="E17" s="58">
        <v>3464327</v>
      </c>
      <c r="F17" s="59">
        <v>296832.33999999997</v>
      </c>
      <c r="G17" s="9">
        <v>264319.33999999997</v>
      </c>
      <c r="H17" s="9"/>
      <c r="I17" s="13"/>
      <c r="J17" s="13">
        <f t="shared" si="0"/>
        <v>7.6297456908657857E-2</v>
      </c>
      <c r="K17" s="13">
        <f t="shared" si="1"/>
        <v>0</v>
      </c>
      <c r="L17" s="15">
        <f t="shared" si="2"/>
        <v>3835926.66</v>
      </c>
    </row>
    <row r="18" spans="2:12" ht="20.100000000000001" customHeight="1" x14ac:dyDescent="0.25">
      <c r="B18" s="7" t="s">
        <v>35</v>
      </c>
      <c r="C18" s="9">
        <v>13773194</v>
      </c>
      <c r="D18" s="9">
        <v>11931730</v>
      </c>
      <c r="E18" s="58">
        <v>3057290</v>
      </c>
      <c r="F18" s="59">
        <v>2414279.59</v>
      </c>
      <c r="G18" s="9">
        <v>1313726.2800000003</v>
      </c>
      <c r="H18" s="9"/>
      <c r="I18" s="13"/>
      <c r="J18" s="13">
        <f t="shared" si="0"/>
        <v>0.42970286757226178</v>
      </c>
      <c r="K18" s="13">
        <f t="shared" si="1"/>
        <v>0</v>
      </c>
      <c r="L18" s="15">
        <f t="shared" si="2"/>
        <v>10618003.719999999</v>
      </c>
    </row>
    <row r="19" spans="2:12" ht="20.100000000000001" customHeight="1" x14ac:dyDescent="0.25">
      <c r="B19" s="7" t="s">
        <v>36</v>
      </c>
      <c r="C19" s="9">
        <v>6338744</v>
      </c>
      <c r="D19" s="9">
        <v>4431381</v>
      </c>
      <c r="E19" s="58">
        <v>1855503</v>
      </c>
      <c r="F19" s="59">
        <v>1684188.72</v>
      </c>
      <c r="G19" s="9">
        <v>310481.27</v>
      </c>
      <c r="H19" s="9"/>
      <c r="I19" s="13"/>
      <c r="J19" s="13">
        <f t="shared" si="0"/>
        <v>0.16732997467533064</v>
      </c>
      <c r="K19" s="13">
        <f t="shared" si="1"/>
        <v>0</v>
      </c>
      <c r="L19" s="15">
        <f t="shared" si="2"/>
        <v>4120899.73</v>
      </c>
    </row>
    <row r="20" spans="2:12" ht="20.100000000000001" customHeight="1" x14ac:dyDescent="0.25">
      <c r="B20" s="7" t="s">
        <v>37</v>
      </c>
      <c r="C20" s="9">
        <v>9930000</v>
      </c>
      <c r="D20" s="9">
        <v>8730000</v>
      </c>
      <c r="E20" s="58">
        <v>2516000</v>
      </c>
      <c r="F20" s="59">
        <v>2069610.0999999999</v>
      </c>
      <c r="G20" s="9">
        <v>1799015.4999999998</v>
      </c>
      <c r="H20" s="9"/>
      <c r="I20" s="13"/>
      <c r="J20" s="13">
        <f t="shared" si="0"/>
        <v>0.71503000794912552</v>
      </c>
      <c r="K20" s="13">
        <f t="shared" si="1"/>
        <v>0</v>
      </c>
      <c r="L20" s="15">
        <f t="shared" si="2"/>
        <v>6930984.5</v>
      </c>
    </row>
    <row r="21" spans="2:12" ht="20.100000000000001" customHeight="1" x14ac:dyDescent="0.25">
      <c r="B21" s="7" t="s">
        <v>38</v>
      </c>
      <c r="C21" s="9">
        <v>3541637</v>
      </c>
      <c r="D21" s="9">
        <v>3665192</v>
      </c>
      <c r="E21" s="58">
        <v>1440000</v>
      </c>
      <c r="F21" s="59">
        <v>1423846.1400000001</v>
      </c>
      <c r="G21" s="9">
        <v>1354686.1400000001</v>
      </c>
      <c r="H21" s="9"/>
      <c r="I21" s="13"/>
      <c r="J21" s="13">
        <f t="shared" si="0"/>
        <v>0.94075426388888894</v>
      </c>
      <c r="K21" s="13">
        <f t="shared" si="1"/>
        <v>0</v>
      </c>
      <c r="L21" s="15">
        <f t="shared" si="2"/>
        <v>2310505.86</v>
      </c>
    </row>
    <row r="22" spans="2:12" ht="20.100000000000001" customHeight="1" x14ac:dyDescent="0.25">
      <c r="B22" s="7" t="s">
        <v>39</v>
      </c>
      <c r="C22" s="9">
        <v>3486605</v>
      </c>
      <c r="D22" s="9">
        <v>4610133</v>
      </c>
      <c r="E22" s="58">
        <v>1700000</v>
      </c>
      <c r="F22" s="59">
        <v>1393933.59</v>
      </c>
      <c r="G22" s="9">
        <v>369149.18999999994</v>
      </c>
      <c r="H22" s="9"/>
      <c r="I22" s="13"/>
      <c r="J22" s="13">
        <f t="shared" si="0"/>
        <v>0.21714658235294115</v>
      </c>
      <c r="K22" s="13">
        <f t="shared" si="1"/>
        <v>0</v>
      </c>
      <c r="L22" s="15">
        <f t="shared" si="2"/>
        <v>4240983.8100000005</v>
      </c>
    </row>
    <row r="23" spans="2:12" ht="20.100000000000001" customHeight="1" x14ac:dyDescent="0.25">
      <c r="B23" s="7" t="s">
        <v>40</v>
      </c>
      <c r="C23" s="9">
        <v>10756479</v>
      </c>
      <c r="D23" s="9">
        <v>6673836</v>
      </c>
      <c r="E23" s="58">
        <v>5068059</v>
      </c>
      <c r="F23" s="59">
        <v>4360826.2299999995</v>
      </c>
      <c r="G23" s="9">
        <v>2487118.0499999998</v>
      </c>
      <c r="H23" s="9"/>
      <c r="I23" s="13"/>
      <c r="J23" s="13">
        <f t="shared" si="0"/>
        <v>0.49074370483847957</v>
      </c>
      <c r="K23" s="13">
        <f t="shared" si="1"/>
        <v>0</v>
      </c>
      <c r="L23" s="15">
        <f t="shared" si="2"/>
        <v>4186717.95</v>
      </c>
    </row>
    <row r="24" spans="2:12" ht="20.100000000000001" customHeight="1" x14ac:dyDescent="0.25">
      <c r="B24" s="7" t="s">
        <v>41</v>
      </c>
      <c r="C24" s="9">
        <v>4154496</v>
      </c>
      <c r="D24" s="9">
        <v>4760049</v>
      </c>
      <c r="E24" s="58">
        <v>3327000</v>
      </c>
      <c r="F24" s="59">
        <v>2083810.2800000003</v>
      </c>
      <c r="G24" s="9">
        <v>1345161.8699999999</v>
      </c>
      <c r="H24" s="9"/>
      <c r="I24" s="13"/>
      <c r="J24" s="13">
        <f t="shared" si="0"/>
        <v>0.40431676284941387</v>
      </c>
      <c r="K24" s="13">
        <f t="shared" si="1"/>
        <v>0</v>
      </c>
      <c r="L24" s="15">
        <f t="shared" si="2"/>
        <v>3414887.13</v>
      </c>
    </row>
    <row r="25" spans="2:12" ht="20.100000000000001" customHeight="1" x14ac:dyDescent="0.25">
      <c r="B25" s="7" t="s">
        <v>42</v>
      </c>
      <c r="C25" s="9">
        <v>20995704</v>
      </c>
      <c r="D25" s="9">
        <v>12632865</v>
      </c>
      <c r="E25" s="58">
        <v>4814951</v>
      </c>
      <c r="F25" s="59">
        <v>3625269.5399999996</v>
      </c>
      <c r="G25" s="9">
        <v>1638478.53</v>
      </c>
      <c r="H25" s="9"/>
      <c r="I25" s="13"/>
      <c r="J25" s="13">
        <f t="shared" si="0"/>
        <v>0.34028976203496153</v>
      </c>
      <c r="K25" s="13">
        <f t="shared" si="1"/>
        <v>0</v>
      </c>
      <c r="L25" s="15">
        <f t="shared" si="2"/>
        <v>10994386.470000001</v>
      </c>
    </row>
    <row r="26" spans="2:12" ht="20.100000000000001" customHeight="1" x14ac:dyDescent="0.25">
      <c r="B26" s="7" t="s">
        <v>43</v>
      </c>
      <c r="C26" s="9">
        <v>10075062</v>
      </c>
      <c r="D26" s="9">
        <v>6698066</v>
      </c>
      <c r="E26" s="58">
        <v>1615458</v>
      </c>
      <c r="F26" s="59">
        <v>1433129.7800000003</v>
      </c>
      <c r="G26" s="9">
        <v>1331949.1800000002</v>
      </c>
      <c r="H26" s="9"/>
      <c r="I26" s="13"/>
      <c r="J26" s="13">
        <f t="shared" si="0"/>
        <v>0.82450251260014196</v>
      </c>
      <c r="K26" s="13">
        <f t="shared" si="1"/>
        <v>0</v>
      </c>
      <c r="L26" s="15">
        <f t="shared" si="2"/>
        <v>5366116.82</v>
      </c>
    </row>
    <row r="27" spans="2:12" ht="20.100000000000001" customHeight="1" x14ac:dyDescent="0.25">
      <c r="B27" s="7" t="s">
        <v>44</v>
      </c>
      <c r="C27" s="9">
        <v>600000</v>
      </c>
      <c r="D27" s="9">
        <v>2049719</v>
      </c>
      <c r="E27" s="58">
        <v>1886215</v>
      </c>
      <c r="F27" s="59">
        <v>1748642.19</v>
      </c>
      <c r="G27" s="9">
        <v>1652960.88</v>
      </c>
      <c r="H27" s="9"/>
      <c r="I27" s="13"/>
      <c r="J27" s="13">
        <f t="shared" si="0"/>
        <v>0.8763374694825351</v>
      </c>
      <c r="K27" s="13">
        <f t="shared" si="1"/>
        <v>0</v>
      </c>
      <c r="L27" s="15">
        <f t="shared" si="2"/>
        <v>396758.12000000011</v>
      </c>
    </row>
    <row r="28" spans="2:12" ht="20.100000000000001" customHeight="1" x14ac:dyDescent="0.25">
      <c r="B28" s="7" t="s">
        <v>45</v>
      </c>
      <c r="C28" s="9">
        <v>8011926</v>
      </c>
      <c r="D28" s="9">
        <v>7861926</v>
      </c>
      <c r="E28" s="58">
        <v>2077408</v>
      </c>
      <c r="F28" s="59">
        <v>1065896.97</v>
      </c>
      <c r="G28" s="9">
        <v>656585.71000000008</v>
      </c>
      <c r="H28" s="9"/>
      <c r="I28" s="13"/>
      <c r="J28" s="13">
        <f t="shared" si="0"/>
        <v>0.31606006619787741</v>
      </c>
      <c r="K28" s="13">
        <f t="shared" si="1"/>
        <v>0</v>
      </c>
      <c r="L28" s="15">
        <f t="shared" si="2"/>
        <v>7205340.29</v>
      </c>
    </row>
    <row r="29" spans="2:12" ht="20.100000000000001" customHeight="1" x14ac:dyDescent="0.25">
      <c r="B29" s="7" t="s">
        <v>46</v>
      </c>
      <c r="C29" s="9">
        <v>1492331</v>
      </c>
      <c r="D29" s="9">
        <v>1146489</v>
      </c>
      <c r="E29" s="58">
        <v>318890</v>
      </c>
      <c r="F29" s="59">
        <v>296924.98</v>
      </c>
      <c r="G29" s="9">
        <v>223923.99000000005</v>
      </c>
      <c r="H29" s="9"/>
      <c r="I29" s="13"/>
      <c r="J29" s="13">
        <f t="shared" si="0"/>
        <v>0.70219821882153732</v>
      </c>
      <c r="K29" s="13">
        <f t="shared" si="1"/>
        <v>0</v>
      </c>
      <c r="L29" s="15">
        <f t="shared" si="2"/>
        <v>922565.01</v>
      </c>
    </row>
    <row r="30" spans="2:12" ht="20.100000000000001" customHeight="1" x14ac:dyDescent="0.25">
      <c r="B30" s="7" t="s">
        <v>47</v>
      </c>
      <c r="C30" s="9">
        <v>3105374</v>
      </c>
      <c r="D30" s="9">
        <v>3330912</v>
      </c>
      <c r="E30" s="58">
        <v>1643633</v>
      </c>
      <c r="F30" s="59">
        <v>1227982.79</v>
      </c>
      <c r="G30" s="9">
        <v>943972.11</v>
      </c>
      <c r="H30" s="9"/>
      <c r="I30" s="13"/>
      <c r="J30" s="13">
        <f t="shared" si="0"/>
        <v>0.57432049003640107</v>
      </c>
      <c r="K30" s="13">
        <f t="shared" si="1"/>
        <v>0</v>
      </c>
      <c r="L30" s="15">
        <f t="shared" si="2"/>
        <v>2386939.89</v>
      </c>
    </row>
    <row r="31" spans="2:12" ht="20.100000000000001" customHeight="1" x14ac:dyDescent="0.25">
      <c r="B31" s="7" t="s">
        <v>48</v>
      </c>
      <c r="C31" s="9">
        <v>4503749</v>
      </c>
      <c r="D31" s="9">
        <v>5389297</v>
      </c>
      <c r="E31" s="58">
        <v>1677109</v>
      </c>
      <c r="F31" s="59">
        <v>1672777.1400000001</v>
      </c>
      <c r="G31" s="9">
        <v>1620842.4600000002</v>
      </c>
      <c r="H31" s="9"/>
      <c r="I31" s="13"/>
      <c r="J31" s="13">
        <f t="shared" si="0"/>
        <v>0.96645027842555264</v>
      </c>
      <c r="K31" s="13">
        <f t="shared" si="1"/>
        <v>0</v>
      </c>
      <c r="L31" s="15">
        <f t="shared" si="2"/>
        <v>3768454.54</v>
      </c>
    </row>
    <row r="32" spans="2:12" ht="20.100000000000001" customHeight="1" x14ac:dyDescent="0.25">
      <c r="B32" s="7" t="s">
        <v>49</v>
      </c>
      <c r="C32" s="9">
        <v>3469590</v>
      </c>
      <c r="D32" s="9">
        <v>4749957</v>
      </c>
      <c r="E32" s="58">
        <v>875990</v>
      </c>
      <c r="F32" s="59">
        <v>855068.08000000007</v>
      </c>
      <c r="G32" s="9">
        <v>770776.08</v>
      </c>
      <c r="H32" s="9"/>
      <c r="I32" s="13"/>
      <c r="J32" s="13">
        <f t="shared" si="0"/>
        <v>0.87989141428555118</v>
      </c>
      <c r="K32" s="13">
        <f t="shared" si="1"/>
        <v>0</v>
      </c>
      <c r="L32" s="15">
        <f t="shared" si="2"/>
        <v>3979180.92</v>
      </c>
    </row>
    <row r="33" spans="2:12" ht="20.100000000000001" customHeight="1" x14ac:dyDescent="0.25">
      <c r="B33" s="7" t="s">
        <v>50</v>
      </c>
      <c r="C33" s="9">
        <v>2877544</v>
      </c>
      <c r="D33" s="9">
        <v>2788203</v>
      </c>
      <c r="E33" s="58">
        <v>1154204</v>
      </c>
      <c r="F33" s="59">
        <v>645921.52</v>
      </c>
      <c r="G33" s="9">
        <v>147984.53</v>
      </c>
      <c r="H33" s="9"/>
      <c r="I33" s="13"/>
      <c r="J33" s="13">
        <f t="shared" si="0"/>
        <v>0.12821349605442364</v>
      </c>
      <c r="K33" s="13">
        <f t="shared" si="1"/>
        <v>0</v>
      </c>
      <c r="L33" s="15">
        <f t="shared" si="2"/>
        <v>2640218.4700000002</v>
      </c>
    </row>
    <row r="34" spans="2:12" ht="20.100000000000001" customHeight="1" x14ac:dyDescent="0.25">
      <c r="B34" s="7" t="s">
        <v>51</v>
      </c>
      <c r="C34" s="9">
        <v>2448797</v>
      </c>
      <c r="D34" s="9">
        <v>2847938</v>
      </c>
      <c r="E34" s="58">
        <v>1217348</v>
      </c>
      <c r="F34" s="59">
        <v>884114.23</v>
      </c>
      <c r="G34" s="9">
        <v>798999.84000000008</v>
      </c>
      <c r="H34" s="9"/>
      <c r="I34" s="13"/>
      <c r="J34" s="13">
        <f t="shared" si="0"/>
        <v>0.65634464425948869</v>
      </c>
      <c r="K34" s="13">
        <f t="shared" si="1"/>
        <v>0</v>
      </c>
      <c r="L34" s="15">
        <f t="shared" si="2"/>
        <v>2048938.16</v>
      </c>
    </row>
    <row r="35" spans="2:12" ht="20.100000000000001" customHeight="1" x14ac:dyDescent="0.25">
      <c r="B35" s="7" t="s">
        <v>52</v>
      </c>
      <c r="C35" s="9">
        <v>4116587</v>
      </c>
      <c r="D35" s="9">
        <v>5087417</v>
      </c>
      <c r="E35" s="58">
        <v>1644050</v>
      </c>
      <c r="F35" s="59">
        <v>1448260.12</v>
      </c>
      <c r="G35" s="9">
        <v>590162.55000000005</v>
      </c>
      <c r="H35" s="9"/>
      <c r="I35" s="13"/>
      <c r="J35" s="13">
        <f t="shared" si="0"/>
        <v>0.35896873574404675</v>
      </c>
      <c r="K35" s="13">
        <f t="shared" si="1"/>
        <v>0</v>
      </c>
      <c r="L35" s="15">
        <f t="shared" si="2"/>
        <v>4497254.45</v>
      </c>
    </row>
    <row r="36" spans="2:12" ht="20.100000000000001" customHeight="1" x14ac:dyDescent="0.25">
      <c r="B36" s="7" t="s">
        <v>53</v>
      </c>
      <c r="C36" s="9">
        <v>4000000</v>
      </c>
      <c r="D36" s="9">
        <v>13624354</v>
      </c>
      <c r="E36" s="58">
        <v>12459123</v>
      </c>
      <c r="F36" s="59">
        <v>10952363.16</v>
      </c>
      <c r="G36" s="9">
        <v>9026351.2599999998</v>
      </c>
      <c r="H36" s="9"/>
      <c r="I36" s="13"/>
      <c r="J36" s="13">
        <f t="shared" si="0"/>
        <v>0.7244772573478887</v>
      </c>
      <c r="K36" s="13">
        <f t="shared" si="1"/>
        <v>0</v>
      </c>
      <c r="L36" s="15">
        <f t="shared" si="2"/>
        <v>4598002.74</v>
      </c>
    </row>
    <row r="37" spans="2:12" ht="20.100000000000001" customHeight="1" x14ac:dyDescent="0.25">
      <c r="B37" s="7" t="s">
        <v>54</v>
      </c>
      <c r="C37" s="9">
        <v>1830442</v>
      </c>
      <c r="D37" s="9">
        <v>1895958</v>
      </c>
      <c r="E37" s="58">
        <v>1895958</v>
      </c>
      <c r="F37" s="59">
        <v>1553054.45</v>
      </c>
      <c r="G37" s="9">
        <v>1553054.45</v>
      </c>
      <c r="H37" s="9"/>
      <c r="I37" s="13"/>
      <c r="J37" s="13">
        <f t="shared" si="0"/>
        <v>0.81913969085813076</v>
      </c>
      <c r="K37" s="13">
        <f t="shared" si="1"/>
        <v>0</v>
      </c>
      <c r="L37" s="15">
        <f t="shared" si="2"/>
        <v>342903.55000000005</v>
      </c>
    </row>
    <row r="38" spans="2:12" ht="20.100000000000001" customHeight="1" x14ac:dyDescent="0.25">
      <c r="B38" s="7" t="s">
        <v>55</v>
      </c>
      <c r="C38" s="9">
        <v>7176987</v>
      </c>
      <c r="D38" s="9">
        <v>7827263</v>
      </c>
      <c r="E38" s="58">
        <v>3640542</v>
      </c>
      <c r="F38" s="59">
        <v>1967153.5</v>
      </c>
      <c r="G38" s="9">
        <v>1576382.6500000001</v>
      </c>
      <c r="H38" s="9"/>
      <c r="I38" s="13"/>
      <c r="J38" s="13">
        <f t="shared" si="0"/>
        <v>0.43300768127383232</v>
      </c>
      <c r="K38" s="13">
        <f t="shared" si="1"/>
        <v>0</v>
      </c>
      <c r="L38" s="15">
        <f t="shared" si="2"/>
        <v>6250880.3499999996</v>
      </c>
    </row>
    <row r="39" spans="2:12" ht="20.100000000000001" customHeight="1" x14ac:dyDescent="0.25">
      <c r="B39" s="7" t="s">
        <v>56</v>
      </c>
      <c r="C39" s="9">
        <v>624606</v>
      </c>
      <c r="D39" s="9">
        <v>696132</v>
      </c>
      <c r="E39" s="58">
        <v>451526</v>
      </c>
      <c r="F39" s="59">
        <v>411129.5</v>
      </c>
      <c r="G39" s="9">
        <v>40329.5</v>
      </c>
      <c r="H39" s="9"/>
      <c r="I39" s="13"/>
      <c r="J39" s="13">
        <f t="shared" si="0"/>
        <v>8.9318223092357915E-2</v>
      </c>
      <c r="K39" s="13">
        <f t="shared" si="1"/>
        <v>0</v>
      </c>
      <c r="L39" s="15">
        <f t="shared" si="2"/>
        <v>655802.5</v>
      </c>
    </row>
    <row r="40" spans="2:12" ht="20.100000000000001" customHeight="1" x14ac:dyDescent="0.25">
      <c r="B40" s="7" t="s">
        <v>57</v>
      </c>
      <c r="C40" s="9">
        <v>1349653</v>
      </c>
      <c r="D40" s="9">
        <v>3540225</v>
      </c>
      <c r="E40" s="58">
        <v>3540225</v>
      </c>
      <c r="F40" s="59">
        <v>1529193.35</v>
      </c>
      <c r="G40" s="9">
        <v>991192.83</v>
      </c>
      <c r="H40" s="9"/>
      <c r="I40" s="13"/>
      <c r="J40" s="13">
        <f t="shared" si="0"/>
        <v>0.27998017922589663</v>
      </c>
      <c r="K40" s="13">
        <f t="shared" si="1"/>
        <v>0</v>
      </c>
      <c r="L40" s="15">
        <f t="shared" si="2"/>
        <v>2549032.17</v>
      </c>
    </row>
    <row r="41" spans="2:12" ht="20.100000000000001" customHeight="1" x14ac:dyDescent="0.25">
      <c r="B41" s="7" t="s">
        <v>58</v>
      </c>
      <c r="C41" s="9">
        <v>7450996</v>
      </c>
      <c r="D41" s="9">
        <v>10417884</v>
      </c>
      <c r="E41" s="58">
        <v>5917432</v>
      </c>
      <c r="F41" s="59">
        <v>4899983.4000000004</v>
      </c>
      <c r="G41" s="9">
        <v>1693302.48</v>
      </c>
      <c r="H41" s="9"/>
      <c r="I41" s="13"/>
      <c r="J41" s="13">
        <f t="shared" si="0"/>
        <v>0.28615495370289001</v>
      </c>
      <c r="K41" s="13">
        <f t="shared" si="1"/>
        <v>0</v>
      </c>
      <c r="L41" s="15">
        <f t="shared" si="2"/>
        <v>8724581.5199999996</v>
      </c>
    </row>
    <row r="42" spans="2:12" ht="20.100000000000001" customHeight="1" x14ac:dyDescent="0.25">
      <c r="B42" s="7" t="s">
        <v>59</v>
      </c>
      <c r="C42" s="9">
        <v>7630600</v>
      </c>
      <c r="D42" s="9">
        <v>7630600</v>
      </c>
      <c r="E42" s="58">
        <v>4611240</v>
      </c>
      <c r="F42" s="59">
        <v>692927.61</v>
      </c>
      <c r="G42" s="9">
        <v>628500</v>
      </c>
      <c r="H42" s="9"/>
      <c r="I42" s="13"/>
      <c r="J42" s="13">
        <f t="shared" si="0"/>
        <v>0.13629739506076458</v>
      </c>
      <c r="K42" s="13">
        <f t="shared" si="1"/>
        <v>0</v>
      </c>
      <c r="L42" s="15">
        <f t="shared" si="2"/>
        <v>7002100</v>
      </c>
    </row>
    <row r="43" spans="2:12" ht="20.100000000000001" customHeight="1" x14ac:dyDescent="0.25">
      <c r="B43" s="7" t="s">
        <v>60</v>
      </c>
      <c r="C43" s="9">
        <v>10576219</v>
      </c>
      <c r="D43" s="9">
        <v>10576219</v>
      </c>
      <c r="E43" s="58">
        <v>4958904</v>
      </c>
      <c r="F43" s="59">
        <v>4274429.6999999993</v>
      </c>
      <c r="G43" s="9">
        <v>3046489.1300000004</v>
      </c>
      <c r="H43" s="9"/>
      <c r="I43" s="13"/>
      <c r="J43" s="13">
        <f t="shared" ref="J43" si="3">IF(ISERROR(+G43/E43)=TRUE,0,++G43/E43)</f>
        <v>0.61434726907397286</v>
      </c>
      <c r="K43" s="13">
        <f t="shared" ref="K43" si="4">IF(ISERROR(+H43/E43)=TRUE,0,++H43/E43)</f>
        <v>0</v>
      </c>
      <c r="L43" s="15">
        <f t="shared" ref="L43" si="5">+D43-G43</f>
        <v>7529729.8699999992</v>
      </c>
    </row>
    <row r="44" spans="2:12" ht="20.100000000000001" customHeight="1" x14ac:dyDescent="0.25">
      <c r="B44" s="7" t="s">
        <v>61</v>
      </c>
      <c r="C44" s="9">
        <v>8142652</v>
      </c>
      <c r="D44" s="9">
        <v>9009184</v>
      </c>
      <c r="E44" s="58">
        <v>3180092</v>
      </c>
      <c r="F44" s="59">
        <v>464318.87999999995</v>
      </c>
      <c r="G44" s="9">
        <v>351452.0199999999</v>
      </c>
      <c r="H44" s="9"/>
      <c r="I44" s="13"/>
      <c r="J44" s="13">
        <f t="shared" si="0"/>
        <v>0.11051630581756751</v>
      </c>
      <c r="K44" s="13">
        <f t="shared" si="1"/>
        <v>0</v>
      </c>
      <c r="L44" s="15">
        <f t="shared" si="2"/>
        <v>8657731.9800000004</v>
      </c>
    </row>
    <row r="45" spans="2:12" ht="20.100000000000001" customHeight="1" x14ac:dyDescent="0.25">
      <c r="B45" s="7" t="s">
        <v>62</v>
      </c>
      <c r="C45" s="9">
        <v>0</v>
      </c>
      <c r="D45" s="9">
        <v>38549</v>
      </c>
      <c r="E45" s="58">
        <v>38549</v>
      </c>
      <c r="F45" s="59">
        <v>4379.24</v>
      </c>
      <c r="G45" s="9">
        <v>1320</v>
      </c>
      <c r="H45" s="9"/>
      <c r="I45" s="13"/>
      <c r="J45" s="13">
        <f t="shared" si="0"/>
        <v>3.4242133388674156E-2</v>
      </c>
      <c r="K45" s="13">
        <f t="shared" si="1"/>
        <v>0</v>
      </c>
      <c r="L45" s="15">
        <f t="shared" si="2"/>
        <v>37229</v>
      </c>
    </row>
    <row r="46" spans="2:12" ht="23.25" customHeight="1" x14ac:dyDescent="0.25">
      <c r="B46" s="52" t="s">
        <v>4</v>
      </c>
      <c r="C46" s="53">
        <f t="shared" ref="C46:H46" si="6">SUM(C13:C45)</f>
        <v>262507694</v>
      </c>
      <c r="D46" s="53">
        <f t="shared" si="6"/>
        <v>254515355</v>
      </c>
      <c r="E46" s="53">
        <f t="shared" si="6"/>
        <v>130428242</v>
      </c>
      <c r="F46" s="53">
        <f t="shared" si="6"/>
        <v>94072501.719999984</v>
      </c>
      <c r="G46" s="53">
        <f t="shared" si="6"/>
        <v>61552545.780000016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0.47192651557781495</v>
      </c>
      <c r="K46" s="54">
        <f>IF(ISERROR(+H46/E46)=TRUE,0,++H46/E46)</f>
        <v>0</v>
      </c>
      <c r="L46" s="55">
        <f>SUM(L13:L45)</f>
        <v>192962809.22</v>
      </c>
    </row>
    <row r="47" spans="2:12" x14ac:dyDescent="0.2">
      <c r="B47" s="11" t="s">
        <v>28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30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JULIO</v>
      </c>
      <c r="K52" s="23"/>
    </row>
    <row r="53" spans="2:11" s="22" customFormat="1" x14ac:dyDescent="0.25">
      <c r="B53" s="22" t="s">
        <v>24</v>
      </c>
      <c r="C53" s="39">
        <f>+C46/$C$51</f>
        <v>262.50769400000001</v>
      </c>
      <c r="D53" s="39">
        <f>+D46/$C$51</f>
        <v>254.515355</v>
      </c>
      <c r="E53" s="39">
        <f>+E46/$C$51</f>
        <v>130.42824200000001</v>
      </c>
      <c r="F53" s="39">
        <f>+F46/$C$51</f>
        <v>94.072501719999977</v>
      </c>
      <c r="G53" s="39">
        <f>+G46/$C$51</f>
        <v>61.552545780000017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27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30</v>
      </c>
      <c r="C13" s="41">
        <v>329956725</v>
      </c>
      <c r="D13" s="41">
        <v>212087058</v>
      </c>
      <c r="E13" s="62">
        <v>176145671</v>
      </c>
      <c r="F13" s="62">
        <v>164324536.54999998</v>
      </c>
      <c r="G13" s="41">
        <v>140429240.80999997</v>
      </c>
      <c r="H13" s="8"/>
      <c r="I13" s="12">
        <f>IF(ISERROR(+#REF!/E13)=TRUE,0,++#REF!/E13)</f>
        <v>0</v>
      </c>
      <c r="J13" s="12">
        <f>IF(ISERROR(+G13/E13)=TRUE,0,++G13/E13)</f>
        <v>0.79723356249839361</v>
      </c>
      <c r="K13" s="12">
        <f>IF(ISERROR(+H13/E13)=TRUE,0,++H13/E13)</f>
        <v>0</v>
      </c>
      <c r="L13" s="14">
        <f>+D13-G13</f>
        <v>71657817.190000027</v>
      </c>
    </row>
    <row r="14" spans="1:13" ht="20.100000000000001" customHeight="1" x14ac:dyDescent="0.25">
      <c r="B14" s="25" t="s">
        <v>31</v>
      </c>
      <c r="C14" s="42">
        <v>320000</v>
      </c>
      <c r="D14" s="42">
        <v>2794639</v>
      </c>
      <c r="E14" s="63">
        <v>2794639</v>
      </c>
      <c r="F14" s="63">
        <v>2633364</v>
      </c>
      <c r="G14" s="42">
        <v>1593582.17</v>
      </c>
      <c r="H14" s="26"/>
      <c r="I14" s="27"/>
      <c r="J14" s="27">
        <f t="shared" ref="J14:J44" si="0">IF(ISERROR(+G14/E14)=TRUE,0,++G14/E14)</f>
        <v>0.57022827277512411</v>
      </c>
      <c r="K14" s="27">
        <f t="shared" ref="K14:K44" si="1">IF(ISERROR(+H14/E14)=TRUE,0,++H14/E14)</f>
        <v>0</v>
      </c>
      <c r="L14" s="28">
        <f t="shared" ref="L14:L44" si="2">+D14-G14</f>
        <v>1201056.83</v>
      </c>
    </row>
    <row r="15" spans="1:13" ht="20.100000000000001" customHeight="1" x14ac:dyDescent="0.25">
      <c r="B15" s="25" t="s">
        <v>32</v>
      </c>
      <c r="C15" s="42">
        <v>0</v>
      </c>
      <c r="D15" s="42">
        <v>2559526</v>
      </c>
      <c r="E15" s="63">
        <v>2559526</v>
      </c>
      <c r="F15" s="63">
        <v>2559526</v>
      </c>
      <c r="G15" s="42">
        <v>1268309.58</v>
      </c>
      <c r="H15" s="26"/>
      <c r="I15" s="27"/>
      <c r="J15" s="27">
        <f t="shared" si="0"/>
        <v>0.49552517927147449</v>
      </c>
      <c r="K15" s="27">
        <f t="shared" si="1"/>
        <v>0</v>
      </c>
      <c r="L15" s="28">
        <f t="shared" si="2"/>
        <v>1291216.42</v>
      </c>
    </row>
    <row r="16" spans="1:13" ht="20.100000000000001" customHeight="1" x14ac:dyDescent="0.25">
      <c r="B16" s="25" t="s">
        <v>34</v>
      </c>
      <c r="C16" s="42">
        <v>1600000</v>
      </c>
      <c r="D16" s="42">
        <v>1707214</v>
      </c>
      <c r="E16" s="63">
        <v>1707214</v>
      </c>
      <c r="F16" s="63">
        <v>1268545</v>
      </c>
      <c r="G16" s="42">
        <v>814042.17999999993</v>
      </c>
      <c r="H16" s="26"/>
      <c r="I16" s="27"/>
      <c r="J16" s="27">
        <f t="shared" si="0"/>
        <v>0.47682492060163512</v>
      </c>
      <c r="K16" s="27">
        <f t="shared" si="1"/>
        <v>0</v>
      </c>
      <c r="L16" s="28">
        <f t="shared" si="2"/>
        <v>893171.82000000007</v>
      </c>
    </row>
    <row r="17" spans="2:12" ht="20.100000000000001" customHeight="1" x14ac:dyDescent="0.25">
      <c r="B17" s="25" t="s">
        <v>35</v>
      </c>
      <c r="C17" s="42">
        <v>961745</v>
      </c>
      <c r="D17" s="42">
        <v>5344604</v>
      </c>
      <c r="E17" s="63">
        <v>4151836</v>
      </c>
      <c r="F17" s="63">
        <v>4095952.24</v>
      </c>
      <c r="G17" s="42">
        <v>3490489.96</v>
      </c>
      <c r="H17" s="26"/>
      <c r="I17" s="27"/>
      <c r="J17" s="27">
        <f t="shared" si="0"/>
        <v>0.84070997987396423</v>
      </c>
      <c r="K17" s="27">
        <f t="shared" si="1"/>
        <v>0</v>
      </c>
      <c r="L17" s="28">
        <f t="shared" si="2"/>
        <v>1854114.04</v>
      </c>
    </row>
    <row r="18" spans="2:12" ht="20.100000000000001" customHeight="1" x14ac:dyDescent="0.25">
      <c r="B18" s="25" t="s">
        <v>36</v>
      </c>
      <c r="C18" s="42">
        <v>0</v>
      </c>
      <c r="D18" s="42">
        <v>7633392</v>
      </c>
      <c r="E18" s="63">
        <v>5870339</v>
      </c>
      <c r="F18" s="63">
        <v>5692938</v>
      </c>
      <c r="G18" s="42">
        <v>5073536.58</v>
      </c>
      <c r="H18" s="26"/>
      <c r="I18" s="27"/>
      <c r="J18" s="27">
        <f t="shared" si="0"/>
        <v>0.86426637030672337</v>
      </c>
      <c r="K18" s="27">
        <f t="shared" si="1"/>
        <v>0</v>
      </c>
      <c r="L18" s="28">
        <f t="shared" si="2"/>
        <v>2559855.42</v>
      </c>
    </row>
    <row r="19" spans="2:12" ht="20.100000000000001" customHeight="1" x14ac:dyDescent="0.25">
      <c r="B19" s="25" t="s">
        <v>37</v>
      </c>
      <c r="C19" s="42">
        <v>0</v>
      </c>
      <c r="D19" s="42">
        <v>13909777</v>
      </c>
      <c r="E19" s="63">
        <v>9781368</v>
      </c>
      <c r="F19" s="63">
        <v>8548957.0199999996</v>
      </c>
      <c r="G19" s="42">
        <v>8548957.0199999996</v>
      </c>
      <c r="H19" s="26"/>
      <c r="I19" s="27"/>
      <c r="J19" s="27">
        <f t="shared" si="0"/>
        <v>0.87400423130997618</v>
      </c>
      <c r="K19" s="27">
        <f t="shared" si="1"/>
        <v>0</v>
      </c>
      <c r="L19" s="28">
        <f t="shared" si="2"/>
        <v>5360819.9800000004</v>
      </c>
    </row>
    <row r="20" spans="2:12" ht="20.100000000000001" customHeight="1" x14ac:dyDescent="0.25">
      <c r="B20" s="25" t="s">
        <v>38</v>
      </c>
      <c r="C20" s="42">
        <v>0</v>
      </c>
      <c r="D20" s="42">
        <v>1814812</v>
      </c>
      <c r="E20" s="63">
        <v>1814812</v>
      </c>
      <c r="F20" s="63">
        <v>1812652</v>
      </c>
      <c r="G20" s="42">
        <v>1232918.82</v>
      </c>
      <c r="H20" s="26"/>
      <c r="I20" s="27"/>
      <c r="J20" s="27">
        <f t="shared" si="0"/>
        <v>0.67936448513675252</v>
      </c>
      <c r="K20" s="27">
        <f t="shared" si="1"/>
        <v>0</v>
      </c>
      <c r="L20" s="28">
        <f t="shared" si="2"/>
        <v>581893.17999999993</v>
      </c>
    </row>
    <row r="21" spans="2:12" ht="20.100000000000001" customHeight="1" x14ac:dyDescent="0.25">
      <c r="B21" s="25" t="s">
        <v>39</v>
      </c>
      <c r="C21" s="42">
        <v>0</v>
      </c>
      <c r="D21" s="42">
        <v>6109006</v>
      </c>
      <c r="E21" s="63">
        <v>4398023</v>
      </c>
      <c r="F21" s="63">
        <v>4297183</v>
      </c>
      <c r="G21" s="42">
        <v>4290552.91</v>
      </c>
      <c r="H21" s="26"/>
      <c r="I21" s="27"/>
      <c r="J21" s="27">
        <f t="shared" si="0"/>
        <v>0.97556400000636656</v>
      </c>
      <c r="K21" s="27">
        <f t="shared" si="1"/>
        <v>0</v>
      </c>
      <c r="L21" s="28">
        <f t="shared" si="2"/>
        <v>1818453.0899999999</v>
      </c>
    </row>
    <row r="22" spans="2:12" ht="20.100000000000001" customHeight="1" x14ac:dyDescent="0.25">
      <c r="B22" s="25" t="s">
        <v>40</v>
      </c>
      <c r="C22" s="42">
        <v>0</v>
      </c>
      <c r="D22" s="42">
        <v>13260840</v>
      </c>
      <c r="E22" s="63">
        <v>10016984</v>
      </c>
      <c r="F22" s="63">
        <v>10016984</v>
      </c>
      <c r="G22" s="42">
        <v>8001931.6799999997</v>
      </c>
      <c r="H22" s="26"/>
      <c r="I22" s="27"/>
      <c r="J22" s="27">
        <f t="shared" si="0"/>
        <v>0.79883642421710965</v>
      </c>
      <c r="K22" s="27">
        <f t="shared" si="1"/>
        <v>0</v>
      </c>
      <c r="L22" s="28">
        <f t="shared" si="2"/>
        <v>5258908.32</v>
      </c>
    </row>
    <row r="23" spans="2:12" ht="20.100000000000001" customHeight="1" x14ac:dyDescent="0.25">
      <c r="B23" s="25" t="s">
        <v>41</v>
      </c>
      <c r="C23" s="42">
        <v>0</v>
      </c>
      <c r="D23" s="42">
        <v>8988573</v>
      </c>
      <c r="E23" s="63">
        <v>7064062</v>
      </c>
      <c r="F23" s="63">
        <v>7009516</v>
      </c>
      <c r="G23" s="42">
        <v>6017260.71</v>
      </c>
      <c r="H23" s="26"/>
      <c r="I23" s="27"/>
      <c r="J23" s="27">
        <f t="shared" si="0"/>
        <v>0.85181312253488151</v>
      </c>
      <c r="K23" s="27">
        <f t="shared" si="1"/>
        <v>0</v>
      </c>
      <c r="L23" s="28">
        <f t="shared" si="2"/>
        <v>2971312.29</v>
      </c>
    </row>
    <row r="24" spans="2:12" ht="20.100000000000001" customHeight="1" x14ac:dyDescent="0.25">
      <c r="B24" s="25" t="s">
        <v>42</v>
      </c>
      <c r="C24" s="42">
        <v>0</v>
      </c>
      <c r="D24" s="42">
        <v>17460761</v>
      </c>
      <c r="E24" s="63">
        <v>17460761</v>
      </c>
      <c r="F24" s="63">
        <v>12125540</v>
      </c>
      <c r="G24" s="42">
        <v>10107558.42</v>
      </c>
      <c r="H24" s="26"/>
      <c r="I24" s="27"/>
      <c r="J24" s="27">
        <f t="shared" si="0"/>
        <v>0.57887273183568577</v>
      </c>
      <c r="K24" s="27">
        <f t="shared" si="1"/>
        <v>0</v>
      </c>
      <c r="L24" s="28">
        <f t="shared" si="2"/>
        <v>7353202.5800000001</v>
      </c>
    </row>
    <row r="25" spans="2:12" ht="20.100000000000001" customHeight="1" x14ac:dyDescent="0.25">
      <c r="B25" s="25" t="s">
        <v>43</v>
      </c>
      <c r="C25" s="42">
        <v>3726374</v>
      </c>
      <c r="D25" s="42">
        <v>18625474</v>
      </c>
      <c r="E25" s="63">
        <v>14424927</v>
      </c>
      <c r="F25" s="63">
        <v>12834035.4</v>
      </c>
      <c r="G25" s="42">
        <v>7979496.5900000008</v>
      </c>
      <c r="H25" s="26"/>
      <c r="I25" s="27"/>
      <c r="J25" s="27">
        <f t="shared" si="0"/>
        <v>0.55317414015336097</v>
      </c>
      <c r="K25" s="27">
        <f t="shared" si="1"/>
        <v>0</v>
      </c>
      <c r="L25" s="28">
        <f t="shared" si="2"/>
        <v>10645977.41</v>
      </c>
    </row>
    <row r="26" spans="2:12" ht="20.100000000000001" customHeight="1" x14ac:dyDescent="0.25">
      <c r="B26" s="25" t="s">
        <v>44</v>
      </c>
      <c r="C26" s="42">
        <v>50000</v>
      </c>
      <c r="D26" s="42">
        <v>7637845</v>
      </c>
      <c r="E26" s="63">
        <v>5056785</v>
      </c>
      <c r="F26" s="63">
        <v>5056676.88</v>
      </c>
      <c r="G26" s="42">
        <v>3430612.24</v>
      </c>
      <c r="H26" s="26"/>
      <c r="I26" s="27"/>
      <c r="J26" s="27">
        <f t="shared" si="0"/>
        <v>0.67841765865070403</v>
      </c>
      <c r="K26" s="27">
        <f t="shared" si="1"/>
        <v>0</v>
      </c>
      <c r="L26" s="28">
        <f t="shared" si="2"/>
        <v>4207232.76</v>
      </c>
    </row>
    <row r="27" spans="2:12" ht="20.100000000000001" customHeight="1" x14ac:dyDescent="0.25">
      <c r="B27" s="25" t="s">
        <v>45</v>
      </c>
      <c r="C27" s="42">
        <v>0</v>
      </c>
      <c r="D27" s="42">
        <v>3689218</v>
      </c>
      <c r="E27" s="63">
        <v>3689218</v>
      </c>
      <c r="F27" s="63">
        <v>2308222.61</v>
      </c>
      <c r="G27" s="42">
        <v>2297171.46</v>
      </c>
      <c r="H27" s="26"/>
      <c r="I27" s="27"/>
      <c r="J27" s="27">
        <f t="shared" si="0"/>
        <v>0.62267165019795523</v>
      </c>
      <c r="K27" s="27">
        <f t="shared" si="1"/>
        <v>0</v>
      </c>
      <c r="L27" s="28">
        <f t="shared" si="2"/>
        <v>1392046.54</v>
      </c>
    </row>
    <row r="28" spans="2:12" ht="20.100000000000001" customHeight="1" x14ac:dyDescent="0.25">
      <c r="B28" s="25" t="s">
        <v>46</v>
      </c>
      <c r="C28" s="42">
        <v>0</v>
      </c>
      <c r="D28" s="42">
        <v>1908231</v>
      </c>
      <c r="E28" s="63">
        <v>1593500</v>
      </c>
      <c r="F28" s="63">
        <v>1593500</v>
      </c>
      <c r="G28" s="42">
        <v>1343084.26</v>
      </c>
      <c r="H28" s="26"/>
      <c r="I28" s="27"/>
      <c r="J28" s="27">
        <f t="shared" si="0"/>
        <v>0.84285174772513338</v>
      </c>
      <c r="K28" s="27">
        <f t="shared" si="1"/>
        <v>0</v>
      </c>
      <c r="L28" s="28">
        <f t="shared" si="2"/>
        <v>565146.74</v>
      </c>
    </row>
    <row r="29" spans="2:12" ht="20.100000000000001" customHeight="1" x14ac:dyDescent="0.25">
      <c r="B29" s="25" t="s">
        <v>47</v>
      </c>
      <c r="C29" s="42">
        <v>0</v>
      </c>
      <c r="D29" s="42">
        <v>1383326</v>
      </c>
      <c r="E29" s="63">
        <v>1305103</v>
      </c>
      <c r="F29" s="63">
        <v>1282223</v>
      </c>
      <c r="G29" s="42">
        <v>1281790.77</v>
      </c>
      <c r="H29" s="26"/>
      <c r="I29" s="27"/>
      <c r="J29" s="27">
        <f t="shared" si="0"/>
        <v>0.98213763204896476</v>
      </c>
      <c r="K29" s="27">
        <f t="shared" si="1"/>
        <v>0</v>
      </c>
      <c r="L29" s="28">
        <f t="shared" si="2"/>
        <v>101535.22999999998</v>
      </c>
    </row>
    <row r="30" spans="2:12" ht="20.100000000000001" customHeight="1" x14ac:dyDescent="0.25">
      <c r="B30" s="25" t="s">
        <v>48</v>
      </c>
      <c r="C30" s="42">
        <v>0</v>
      </c>
      <c r="D30" s="42">
        <v>4077712</v>
      </c>
      <c r="E30" s="63">
        <v>3405979</v>
      </c>
      <c r="F30" s="63">
        <v>3405979</v>
      </c>
      <c r="G30" s="42">
        <v>2866819.4</v>
      </c>
      <c r="H30" s="26"/>
      <c r="I30" s="27"/>
      <c r="J30" s="27">
        <f t="shared" si="0"/>
        <v>0.8417020187147366</v>
      </c>
      <c r="K30" s="27">
        <f t="shared" si="1"/>
        <v>0</v>
      </c>
      <c r="L30" s="28">
        <f t="shared" si="2"/>
        <v>1210892.6000000001</v>
      </c>
    </row>
    <row r="31" spans="2:12" ht="20.100000000000001" customHeight="1" x14ac:dyDescent="0.25">
      <c r="B31" s="25" t="s">
        <v>49</v>
      </c>
      <c r="C31" s="42">
        <v>0</v>
      </c>
      <c r="D31" s="42">
        <v>4012742</v>
      </c>
      <c r="E31" s="63">
        <v>2920974</v>
      </c>
      <c r="F31" s="63">
        <v>2868974</v>
      </c>
      <c r="G31" s="42">
        <v>2154360.9900000002</v>
      </c>
      <c r="H31" s="26"/>
      <c r="I31" s="27"/>
      <c r="J31" s="27">
        <f t="shared" si="0"/>
        <v>0.73754884158503298</v>
      </c>
      <c r="K31" s="27">
        <f t="shared" si="1"/>
        <v>0</v>
      </c>
      <c r="L31" s="28">
        <f t="shared" si="2"/>
        <v>1858381.0099999998</v>
      </c>
    </row>
    <row r="32" spans="2:12" ht="20.100000000000001" customHeight="1" x14ac:dyDescent="0.25">
      <c r="B32" s="25" t="s">
        <v>50</v>
      </c>
      <c r="C32" s="42">
        <v>120000</v>
      </c>
      <c r="D32" s="42">
        <v>1556223</v>
      </c>
      <c r="E32" s="63">
        <v>1547049</v>
      </c>
      <c r="F32" s="63">
        <v>1542607.17</v>
      </c>
      <c r="G32" s="42">
        <v>979556.64</v>
      </c>
      <c r="H32" s="26"/>
      <c r="I32" s="27"/>
      <c r="J32" s="27">
        <f t="shared" si="0"/>
        <v>0.63317751409296019</v>
      </c>
      <c r="K32" s="27">
        <f t="shared" si="1"/>
        <v>0</v>
      </c>
      <c r="L32" s="28">
        <f t="shared" si="2"/>
        <v>576666.36</v>
      </c>
    </row>
    <row r="33" spans="2:12" ht="20.100000000000001" customHeight="1" x14ac:dyDescent="0.25">
      <c r="B33" s="25" t="s">
        <v>51</v>
      </c>
      <c r="C33" s="42">
        <v>301000</v>
      </c>
      <c r="D33" s="42">
        <v>5321073</v>
      </c>
      <c r="E33" s="63">
        <v>3984277</v>
      </c>
      <c r="F33" s="63">
        <v>3913496.74</v>
      </c>
      <c r="G33" s="42">
        <v>3983222</v>
      </c>
      <c r="H33" s="26"/>
      <c r="I33" s="27"/>
      <c r="J33" s="27">
        <f t="shared" si="0"/>
        <v>0.99973520917345859</v>
      </c>
      <c r="K33" s="27">
        <f t="shared" si="1"/>
        <v>0</v>
      </c>
      <c r="L33" s="28">
        <f t="shared" si="2"/>
        <v>1337851</v>
      </c>
    </row>
    <row r="34" spans="2:12" ht="20.100000000000001" customHeight="1" x14ac:dyDescent="0.25">
      <c r="B34" s="25" t="s">
        <v>52</v>
      </c>
      <c r="C34" s="42">
        <v>0</v>
      </c>
      <c r="D34" s="42">
        <v>2763155</v>
      </c>
      <c r="E34" s="63">
        <v>2763155</v>
      </c>
      <c r="F34" s="63">
        <v>2094018</v>
      </c>
      <c r="G34" s="42">
        <v>1957104.4799999997</v>
      </c>
      <c r="H34" s="26"/>
      <c r="I34" s="27"/>
      <c r="J34" s="27">
        <f t="shared" si="0"/>
        <v>0.70828617287122864</v>
      </c>
      <c r="K34" s="27">
        <f t="shared" si="1"/>
        <v>0</v>
      </c>
      <c r="L34" s="28">
        <f t="shared" si="2"/>
        <v>806050.52000000025</v>
      </c>
    </row>
    <row r="35" spans="2:12" ht="20.100000000000001" customHeight="1" x14ac:dyDescent="0.25">
      <c r="B35" s="25" t="s">
        <v>53</v>
      </c>
      <c r="C35" s="42">
        <v>650000000</v>
      </c>
      <c r="D35" s="42">
        <v>2616436963</v>
      </c>
      <c r="E35" s="63">
        <v>2411231364</v>
      </c>
      <c r="F35" s="63">
        <v>2295821324.1399999</v>
      </c>
      <c r="G35" s="42">
        <v>1692003437.6599998</v>
      </c>
      <c r="H35" s="26"/>
      <c r="I35" s="27"/>
      <c r="J35" s="27">
        <f t="shared" si="0"/>
        <v>0.70171758003890983</v>
      </c>
      <c r="K35" s="27">
        <f t="shared" si="1"/>
        <v>0</v>
      </c>
      <c r="L35" s="28">
        <f t="shared" si="2"/>
        <v>924433525.34000015</v>
      </c>
    </row>
    <row r="36" spans="2:12" ht="20.100000000000001" customHeight="1" x14ac:dyDescent="0.25">
      <c r="B36" s="25" t="s">
        <v>54</v>
      </c>
      <c r="C36" s="42">
        <v>414965705</v>
      </c>
      <c r="D36" s="42">
        <v>689203536</v>
      </c>
      <c r="E36" s="63">
        <v>376858270</v>
      </c>
      <c r="F36" s="63">
        <v>181147166.03999996</v>
      </c>
      <c r="G36" s="42">
        <v>122871534.44000001</v>
      </c>
      <c r="H36" s="26"/>
      <c r="I36" s="27"/>
      <c r="J36" s="13">
        <f t="shared" si="0"/>
        <v>0.32604176217228831</v>
      </c>
      <c r="K36" s="13">
        <f t="shared" si="1"/>
        <v>0</v>
      </c>
      <c r="L36" s="15">
        <f t="shared" si="2"/>
        <v>566332001.55999994</v>
      </c>
    </row>
    <row r="37" spans="2:12" ht="20.100000000000001" customHeight="1" x14ac:dyDescent="0.25">
      <c r="B37" s="25" t="s">
        <v>55</v>
      </c>
      <c r="C37" s="42">
        <v>0</v>
      </c>
      <c r="D37" s="42">
        <v>7195501</v>
      </c>
      <c r="E37" s="63">
        <v>7195501</v>
      </c>
      <c r="F37" s="63">
        <v>7195501</v>
      </c>
      <c r="G37" s="42">
        <v>3596880.0400000005</v>
      </c>
      <c r="H37" s="26"/>
      <c r="I37" s="27"/>
      <c r="J37" s="13">
        <f t="shared" si="0"/>
        <v>0.49987902718657123</v>
      </c>
      <c r="K37" s="13">
        <f t="shared" si="1"/>
        <v>0</v>
      </c>
      <c r="L37" s="15">
        <f t="shared" si="2"/>
        <v>3598620.9599999995</v>
      </c>
    </row>
    <row r="38" spans="2:12" ht="20.100000000000001" customHeight="1" x14ac:dyDescent="0.25">
      <c r="B38" s="25" t="s">
        <v>56</v>
      </c>
      <c r="C38" s="42">
        <v>245110</v>
      </c>
      <c r="D38" s="42">
        <v>3035739</v>
      </c>
      <c r="E38" s="63">
        <v>2777625</v>
      </c>
      <c r="F38" s="63">
        <v>1667187.48</v>
      </c>
      <c r="G38" s="42">
        <v>1630940.9500000002</v>
      </c>
      <c r="H38" s="26"/>
      <c r="I38" s="27"/>
      <c r="J38" s="13">
        <f t="shared" ref="J38:J41" si="3">IF(ISERROR(+G38/E38)=TRUE,0,++G38/E38)</f>
        <v>0.58717103640700241</v>
      </c>
      <c r="K38" s="13">
        <f t="shared" ref="K38:K41" si="4">IF(ISERROR(+H38/E38)=TRUE,0,++H38/E38)</f>
        <v>0</v>
      </c>
      <c r="L38" s="15">
        <f t="shared" ref="L38:L41" si="5">+D38-G38</f>
        <v>1404798.0499999998</v>
      </c>
    </row>
    <row r="39" spans="2:12" ht="20.100000000000001" customHeight="1" x14ac:dyDescent="0.25">
      <c r="B39" s="25" t="s">
        <v>57</v>
      </c>
      <c r="C39" s="42">
        <v>0</v>
      </c>
      <c r="D39" s="42">
        <v>26751971</v>
      </c>
      <c r="E39" s="63">
        <v>26751971</v>
      </c>
      <c r="F39" s="63">
        <v>26751971</v>
      </c>
      <c r="G39" s="42">
        <v>12810663.74</v>
      </c>
      <c r="H39" s="26"/>
      <c r="I39" s="27"/>
      <c r="J39" s="13">
        <f t="shared" ref="J39:J40" si="6">IF(ISERROR(+G39/E39)=TRUE,0,++G39/E39)</f>
        <v>0.47886803331238659</v>
      </c>
      <c r="K39" s="13">
        <f t="shared" ref="K39:K40" si="7">IF(ISERROR(+H39/E39)=TRUE,0,++H39/E39)</f>
        <v>0</v>
      </c>
      <c r="L39" s="15">
        <f t="shared" ref="L39:L40" si="8">+D39-G39</f>
        <v>13941307.26</v>
      </c>
    </row>
    <row r="40" spans="2:12" ht="20.100000000000001" customHeight="1" x14ac:dyDescent="0.25">
      <c r="B40" s="25" t="s">
        <v>58</v>
      </c>
      <c r="C40" s="42">
        <v>720035</v>
      </c>
      <c r="D40" s="42">
        <v>12596983</v>
      </c>
      <c r="E40" s="63">
        <v>11863302</v>
      </c>
      <c r="F40" s="63">
        <v>9099605.1999999993</v>
      </c>
      <c r="G40" s="42">
        <v>6818199.0200000005</v>
      </c>
      <c r="H40" s="26"/>
      <c r="I40" s="27"/>
      <c r="J40" s="13">
        <f t="shared" si="6"/>
        <v>0.57473029178554169</v>
      </c>
      <c r="K40" s="13">
        <f t="shared" si="7"/>
        <v>0</v>
      </c>
      <c r="L40" s="15">
        <f t="shared" si="8"/>
        <v>5778783.9799999995</v>
      </c>
    </row>
    <row r="41" spans="2:12" ht="20.100000000000001" customHeight="1" x14ac:dyDescent="0.25">
      <c r="B41" s="25" t="s">
        <v>59</v>
      </c>
      <c r="C41" s="42">
        <v>4453834</v>
      </c>
      <c r="D41" s="42">
        <v>19884385</v>
      </c>
      <c r="E41" s="63">
        <v>16148167</v>
      </c>
      <c r="F41" s="63">
        <v>13164348.41</v>
      </c>
      <c r="G41" s="42">
        <v>12639874.380000001</v>
      </c>
      <c r="H41" s="26"/>
      <c r="I41" s="27"/>
      <c r="J41" s="13">
        <f t="shared" si="3"/>
        <v>0.78274360055850312</v>
      </c>
      <c r="K41" s="13">
        <f t="shared" si="4"/>
        <v>0</v>
      </c>
      <c r="L41" s="15">
        <f t="shared" si="5"/>
        <v>7244510.6199999992</v>
      </c>
    </row>
    <row r="42" spans="2:12" ht="20.100000000000001" customHeight="1" x14ac:dyDescent="0.25">
      <c r="B42" s="25" t="s">
        <v>60</v>
      </c>
      <c r="C42" s="42">
        <v>4797830</v>
      </c>
      <c r="D42" s="42">
        <v>18440979</v>
      </c>
      <c r="E42" s="63">
        <v>18386074</v>
      </c>
      <c r="F42" s="63">
        <v>18363562.780000001</v>
      </c>
      <c r="G42" s="42">
        <v>10313366.24</v>
      </c>
      <c r="H42" s="26"/>
      <c r="I42" s="27"/>
      <c r="J42" s="13">
        <f t="shared" si="0"/>
        <v>0.56093357614028971</v>
      </c>
      <c r="K42" s="13">
        <f t="shared" si="1"/>
        <v>0</v>
      </c>
      <c r="L42" s="15">
        <f t="shared" si="2"/>
        <v>8127612.7599999998</v>
      </c>
    </row>
    <row r="43" spans="2:12" ht="20.100000000000001" customHeight="1" x14ac:dyDescent="0.25">
      <c r="B43" s="7" t="s">
        <v>61</v>
      </c>
      <c r="C43" s="43">
        <v>0</v>
      </c>
      <c r="D43" s="42">
        <v>7559570</v>
      </c>
      <c r="E43" s="63">
        <v>7559570</v>
      </c>
      <c r="F43" s="64">
        <v>7559570</v>
      </c>
      <c r="G43" s="43">
        <v>5523211.2600000007</v>
      </c>
      <c r="H43" s="9"/>
      <c r="I43" s="13"/>
      <c r="J43" s="13">
        <f t="shared" si="0"/>
        <v>0.73062505671618894</v>
      </c>
      <c r="K43" s="13">
        <f t="shared" si="1"/>
        <v>0</v>
      </c>
      <c r="L43" s="15">
        <f t="shared" si="2"/>
        <v>2036358.7399999993</v>
      </c>
    </row>
    <row r="44" spans="2:12" ht="20.100000000000001" customHeight="1" x14ac:dyDescent="0.25">
      <c r="B44" s="7" t="s">
        <v>62</v>
      </c>
      <c r="C44" s="43">
        <v>0</v>
      </c>
      <c r="D44" s="43">
        <v>24779314</v>
      </c>
      <c r="E44" s="64">
        <v>23296243</v>
      </c>
      <c r="F44" s="64">
        <v>15301195</v>
      </c>
      <c r="G44" s="43">
        <v>11324016.93</v>
      </c>
      <c r="H44" s="9"/>
      <c r="I44" s="13">
        <f>IF(ISERROR(+#REF!/E44)=TRUE,0,++#REF!/E44)</f>
        <v>0</v>
      </c>
      <c r="J44" s="13">
        <f t="shared" si="0"/>
        <v>0.48608768933256746</v>
      </c>
      <c r="K44" s="13">
        <f t="shared" si="1"/>
        <v>0</v>
      </c>
      <c r="L44" s="15">
        <f t="shared" si="2"/>
        <v>13455297.07</v>
      </c>
    </row>
    <row r="45" spans="2:12" ht="23.25" customHeight="1" x14ac:dyDescent="0.25">
      <c r="B45" s="52" t="s">
        <v>4</v>
      </c>
      <c r="C45" s="65">
        <f t="shared" ref="C45:H45" si="9">SUM(C13:C44)</f>
        <v>1412218358</v>
      </c>
      <c r="D45" s="65">
        <f t="shared" si="9"/>
        <v>3770530142</v>
      </c>
      <c r="E45" s="65">
        <f t="shared" si="9"/>
        <v>3186524289</v>
      </c>
      <c r="F45" s="65">
        <f t="shared" si="9"/>
        <v>2837356857.6599998</v>
      </c>
      <c r="G45" s="65">
        <f t="shared" si="9"/>
        <v>2098673724.3300002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0.65860904672049725</v>
      </c>
      <c r="K45" s="54">
        <f>IF(ISERROR(+H45/E45)=TRUE,0,++H45/E45)</f>
        <v>0</v>
      </c>
      <c r="L45" s="55">
        <f>SUM(L13:L44)</f>
        <v>1671856417.6699998</v>
      </c>
    </row>
    <row r="46" spans="2:12" x14ac:dyDescent="0.2">
      <c r="B46" s="11" t="s">
        <v>28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30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25</v>
      </c>
      <c r="G51" s="31" t="str">
        <f>MID(G11,1,25)</f>
        <v>DEVENGADO
AL MES DE JULIO</v>
      </c>
      <c r="K51" s="23"/>
    </row>
    <row r="52" spans="2:11" s="22" customFormat="1" x14ac:dyDescent="0.25">
      <c r="B52" s="22" t="s">
        <v>24</v>
      </c>
      <c r="C52" s="39">
        <f>+C45/$B$50</f>
        <v>1412.2183580000001</v>
      </c>
      <c r="D52" s="39">
        <f t="shared" ref="D52:G52" si="10">+D45/$B$50</f>
        <v>3770.5301420000001</v>
      </c>
      <c r="E52" s="39">
        <f t="shared" si="10"/>
        <v>3186.524289</v>
      </c>
      <c r="F52" s="39">
        <f t="shared" si="10"/>
        <v>2837.3568576600001</v>
      </c>
      <c r="G52" s="39">
        <f t="shared" si="10"/>
        <v>2098.6737243300004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27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30</v>
      </c>
      <c r="C13" s="44">
        <v>4789204</v>
      </c>
      <c r="D13" s="44">
        <v>7629204</v>
      </c>
      <c r="E13" s="60">
        <v>2316371</v>
      </c>
      <c r="F13" s="60">
        <v>245600.3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7629204</v>
      </c>
    </row>
    <row r="14" spans="1:13" ht="20.100000000000001" customHeight="1" x14ac:dyDescent="0.25">
      <c r="B14" s="29" t="s">
        <v>31</v>
      </c>
      <c r="C14" s="45">
        <v>1829510</v>
      </c>
      <c r="D14" s="45">
        <v>5420918</v>
      </c>
      <c r="E14" s="61">
        <v>5082833</v>
      </c>
      <c r="F14" s="61">
        <v>2856936.4200000004</v>
      </c>
      <c r="G14" s="42">
        <v>1881467.64</v>
      </c>
      <c r="H14" s="26"/>
      <c r="I14" s="27"/>
      <c r="J14" s="27">
        <f t="shared" ref="J14:J45" si="0">IF(ISERROR(+G14/E14)=TRUE,0,++G14/E14)</f>
        <v>0.37016121521206774</v>
      </c>
      <c r="K14" s="27">
        <f t="shared" ref="K14:K45" si="1">IF(ISERROR(+H14/E14)=TRUE,0,++H14/E14)</f>
        <v>0</v>
      </c>
      <c r="L14" s="28">
        <f t="shared" ref="L14:L45" si="2">+D14-G14</f>
        <v>3539450.3600000003</v>
      </c>
    </row>
    <row r="15" spans="1:13" ht="20.100000000000001" customHeight="1" x14ac:dyDescent="0.25">
      <c r="B15" s="29" t="s">
        <v>32</v>
      </c>
      <c r="C15" s="45">
        <v>629515</v>
      </c>
      <c r="D15" s="45">
        <v>9347719</v>
      </c>
      <c r="E15" s="61">
        <v>7763173</v>
      </c>
      <c r="F15" s="61">
        <v>5446304.1999999993</v>
      </c>
      <c r="G15" s="42">
        <v>3884688.959999999</v>
      </c>
      <c r="H15" s="26"/>
      <c r="I15" s="27"/>
      <c r="J15" s="27">
        <f t="shared" si="0"/>
        <v>0.50039963813765309</v>
      </c>
      <c r="K15" s="27">
        <f t="shared" si="1"/>
        <v>0</v>
      </c>
      <c r="L15" s="28">
        <f t="shared" si="2"/>
        <v>5463030.040000001</v>
      </c>
    </row>
    <row r="16" spans="1:13" ht="20.100000000000001" customHeight="1" x14ac:dyDescent="0.25">
      <c r="B16" s="29" t="s">
        <v>33</v>
      </c>
      <c r="C16" s="45">
        <v>49198</v>
      </c>
      <c r="D16" s="45">
        <v>9000125</v>
      </c>
      <c r="E16" s="61">
        <v>8362906</v>
      </c>
      <c r="F16" s="61">
        <v>6161752.5700000003</v>
      </c>
      <c r="G16" s="42">
        <v>4030383.65</v>
      </c>
      <c r="H16" s="26"/>
      <c r="I16" s="27"/>
      <c r="J16" s="27">
        <f t="shared" si="0"/>
        <v>0.48193578284868921</v>
      </c>
      <c r="K16" s="27">
        <f t="shared" si="1"/>
        <v>0</v>
      </c>
      <c r="L16" s="28">
        <f t="shared" si="2"/>
        <v>4969741.3499999996</v>
      </c>
    </row>
    <row r="17" spans="2:12" ht="20.100000000000001" customHeight="1" x14ac:dyDescent="0.25">
      <c r="B17" s="29" t="s">
        <v>34</v>
      </c>
      <c r="C17" s="45">
        <v>0</v>
      </c>
      <c r="D17" s="45">
        <v>1691183</v>
      </c>
      <c r="E17" s="61">
        <v>1639385</v>
      </c>
      <c r="F17" s="61">
        <v>1438411.7400000002</v>
      </c>
      <c r="G17" s="42">
        <v>908575.09</v>
      </c>
      <c r="H17" s="26"/>
      <c r="I17" s="27"/>
      <c r="J17" s="27">
        <f t="shared" si="0"/>
        <v>0.55421703260673971</v>
      </c>
      <c r="K17" s="27">
        <f t="shared" si="1"/>
        <v>0</v>
      </c>
      <c r="L17" s="28">
        <f t="shared" si="2"/>
        <v>782607.91</v>
      </c>
    </row>
    <row r="18" spans="2:12" ht="20.100000000000001" customHeight="1" x14ac:dyDescent="0.25">
      <c r="B18" s="29" t="s">
        <v>35</v>
      </c>
      <c r="C18" s="45">
        <v>2937357</v>
      </c>
      <c r="D18" s="45">
        <v>28339012</v>
      </c>
      <c r="E18" s="61">
        <v>24466768</v>
      </c>
      <c r="F18" s="61">
        <v>13520564.990000002</v>
      </c>
      <c r="G18" s="42">
        <v>10995199.619999999</v>
      </c>
      <c r="H18" s="26"/>
      <c r="I18" s="27"/>
      <c r="J18" s="27">
        <f t="shared" si="0"/>
        <v>0.44939321858939435</v>
      </c>
      <c r="K18" s="27">
        <f t="shared" si="1"/>
        <v>0</v>
      </c>
      <c r="L18" s="28">
        <f t="shared" si="2"/>
        <v>17343812.380000003</v>
      </c>
    </row>
    <row r="19" spans="2:12" ht="20.100000000000001" customHeight="1" x14ac:dyDescent="0.25">
      <c r="B19" s="29" t="s">
        <v>36</v>
      </c>
      <c r="C19" s="45">
        <v>1087586</v>
      </c>
      <c r="D19" s="45">
        <v>22611317</v>
      </c>
      <c r="E19" s="61">
        <v>22501967</v>
      </c>
      <c r="F19" s="61">
        <v>17317151.959999997</v>
      </c>
      <c r="G19" s="42">
        <v>11852653.269999998</v>
      </c>
      <c r="H19" s="26"/>
      <c r="I19" s="27"/>
      <c r="J19" s="27">
        <f t="shared" si="0"/>
        <v>0.52673854112398255</v>
      </c>
      <c r="K19" s="27">
        <f t="shared" si="1"/>
        <v>0</v>
      </c>
      <c r="L19" s="28">
        <f t="shared" si="2"/>
        <v>10758663.730000002</v>
      </c>
    </row>
    <row r="20" spans="2:12" ht="20.100000000000001" customHeight="1" x14ac:dyDescent="0.25">
      <c r="B20" s="29" t="s">
        <v>37</v>
      </c>
      <c r="C20" s="45">
        <v>318520</v>
      </c>
      <c r="D20" s="45">
        <v>31409628</v>
      </c>
      <c r="E20" s="61">
        <v>25517209</v>
      </c>
      <c r="F20" s="61">
        <v>20471373.100000009</v>
      </c>
      <c r="G20" s="42">
        <v>12351784.960000003</v>
      </c>
      <c r="H20" s="26"/>
      <c r="I20" s="27"/>
      <c r="J20" s="27">
        <f t="shared" si="0"/>
        <v>0.48405705185077263</v>
      </c>
      <c r="K20" s="27">
        <f t="shared" si="1"/>
        <v>0</v>
      </c>
      <c r="L20" s="28">
        <f t="shared" si="2"/>
        <v>19057843.039999999</v>
      </c>
    </row>
    <row r="21" spans="2:12" ht="20.100000000000001" customHeight="1" x14ac:dyDescent="0.25">
      <c r="B21" s="29" t="s">
        <v>38</v>
      </c>
      <c r="C21" s="45">
        <v>0</v>
      </c>
      <c r="D21" s="45">
        <v>5326904</v>
      </c>
      <c r="E21" s="61">
        <v>5176998</v>
      </c>
      <c r="F21" s="61">
        <v>3987770.15</v>
      </c>
      <c r="G21" s="42">
        <v>3128911.4899999998</v>
      </c>
      <c r="H21" s="26"/>
      <c r="I21" s="27"/>
      <c r="J21" s="27">
        <f t="shared" si="0"/>
        <v>0.60438723175091047</v>
      </c>
      <c r="K21" s="27">
        <f t="shared" si="1"/>
        <v>0</v>
      </c>
      <c r="L21" s="28">
        <f t="shared" si="2"/>
        <v>2197992.5100000002</v>
      </c>
    </row>
    <row r="22" spans="2:12" ht="20.100000000000001" customHeight="1" x14ac:dyDescent="0.25">
      <c r="B22" s="29" t="s">
        <v>39</v>
      </c>
      <c r="C22" s="45">
        <v>177676</v>
      </c>
      <c r="D22" s="45">
        <v>6178494</v>
      </c>
      <c r="E22" s="61">
        <v>6176001</v>
      </c>
      <c r="F22" s="61">
        <v>4837387.7499999991</v>
      </c>
      <c r="G22" s="42">
        <v>2748515.9999999995</v>
      </c>
      <c r="H22" s="26"/>
      <c r="I22" s="27"/>
      <c r="J22" s="27">
        <f t="shared" si="0"/>
        <v>0.44503166369305958</v>
      </c>
      <c r="K22" s="27">
        <f t="shared" si="1"/>
        <v>0</v>
      </c>
      <c r="L22" s="28">
        <f t="shared" si="2"/>
        <v>3429978.0000000005</v>
      </c>
    </row>
    <row r="23" spans="2:12" ht="20.100000000000001" customHeight="1" x14ac:dyDescent="0.25">
      <c r="B23" s="29" t="s">
        <v>40</v>
      </c>
      <c r="C23" s="45">
        <v>435388</v>
      </c>
      <c r="D23" s="45">
        <v>34952453</v>
      </c>
      <c r="E23" s="61">
        <v>29001001</v>
      </c>
      <c r="F23" s="61">
        <v>23548935.409999996</v>
      </c>
      <c r="G23" s="42">
        <v>19217809.240000002</v>
      </c>
      <c r="H23" s="26"/>
      <c r="I23" s="27"/>
      <c r="J23" s="27">
        <f t="shared" si="0"/>
        <v>0.66266020403916415</v>
      </c>
      <c r="K23" s="27">
        <f t="shared" si="1"/>
        <v>0</v>
      </c>
      <c r="L23" s="28">
        <f t="shared" si="2"/>
        <v>15734643.759999998</v>
      </c>
    </row>
    <row r="24" spans="2:12" ht="20.100000000000001" customHeight="1" x14ac:dyDescent="0.25">
      <c r="B24" s="29" t="s">
        <v>41</v>
      </c>
      <c r="C24" s="45">
        <v>2038976</v>
      </c>
      <c r="D24" s="45">
        <v>31831747</v>
      </c>
      <c r="E24" s="61">
        <v>26983670</v>
      </c>
      <c r="F24" s="61">
        <v>20990493.249999996</v>
      </c>
      <c r="G24" s="42">
        <v>15081979.619999999</v>
      </c>
      <c r="H24" s="26"/>
      <c r="I24" s="27"/>
      <c r="J24" s="27">
        <f t="shared" si="0"/>
        <v>0.55892988685378964</v>
      </c>
      <c r="K24" s="27">
        <f t="shared" si="1"/>
        <v>0</v>
      </c>
      <c r="L24" s="28">
        <f t="shared" si="2"/>
        <v>16749767.380000001</v>
      </c>
    </row>
    <row r="25" spans="2:12" ht="20.100000000000001" customHeight="1" x14ac:dyDescent="0.25">
      <c r="B25" s="29" t="s">
        <v>42</v>
      </c>
      <c r="C25" s="45">
        <v>3616277</v>
      </c>
      <c r="D25" s="45">
        <v>33159062</v>
      </c>
      <c r="E25" s="61">
        <v>26272446</v>
      </c>
      <c r="F25" s="61">
        <v>15395811.470000003</v>
      </c>
      <c r="G25" s="42">
        <v>10435579.35</v>
      </c>
      <c r="H25" s="26"/>
      <c r="I25" s="27"/>
      <c r="J25" s="27">
        <f t="shared" si="0"/>
        <v>0.39720623462314852</v>
      </c>
      <c r="K25" s="27">
        <f t="shared" si="1"/>
        <v>0</v>
      </c>
      <c r="L25" s="28">
        <f t="shared" si="2"/>
        <v>22723482.649999999</v>
      </c>
    </row>
    <row r="26" spans="2:12" ht="20.100000000000001" customHeight="1" x14ac:dyDescent="0.25">
      <c r="B26" s="29" t="s">
        <v>43</v>
      </c>
      <c r="C26" s="45">
        <v>1901691</v>
      </c>
      <c r="D26" s="45">
        <v>32985286</v>
      </c>
      <c r="E26" s="61">
        <v>32472616</v>
      </c>
      <c r="F26" s="61">
        <v>22232366.450000003</v>
      </c>
      <c r="G26" s="42">
        <v>18366149.030000005</v>
      </c>
      <c r="H26" s="26"/>
      <c r="I26" s="27"/>
      <c r="J26" s="27">
        <f t="shared" si="0"/>
        <v>0.56558883429656559</v>
      </c>
      <c r="K26" s="27">
        <f t="shared" si="1"/>
        <v>0</v>
      </c>
      <c r="L26" s="28">
        <f t="shared" si="2"/>
        <v>14619136.969999995</v>
      </c>
    </row>
    <row r="27" spans="2:12" ht="20.100000000000001" customHeight="1" x14ac:dyDescent="0.25">
      <c r="B27" s="29" t="s">
        <v>44</v>
      </c>
      <c r="C27" s="45">
        <v>398642</v>
      </c>
      <c r="D27" s="45">
        <v>9522891</v>
      </c>
      <c r="E27" s="61">
        <v>8507584</v>
      </c>
      <c r="F27" s="61">
        <v>5587176.209999999</v>
      </c>
      <c r="G27" s="42">
        <v>3522376.4</v>
      </c>
      <c r="H27" s="26"/>
      <c r="I27" s="27"/>
      <c r="J27" s="27">
        <f t="shared" si="0"/>
        <v>0.41402781330163768</v>
      </c>
      <c r="K27" s="27">
        <f t="shared" si="1"/>
        <v>0</v>
      </c>
      <c r="L27" s="28">
        <f t="shared" si="2"/>
        <v>6000514.5999999996</v>
      </c>
    </row>
    <row r="28" spans="2:12" ht="20.100000000000001" customHeight="1" x14ac:dyDescent="0.25">
      <c r="B28" s="29" t="s">
        <v>45</v>
      </c>
      <c r="C28" s="45">
        <v>84979</v>
      </c>
      <c r="D28" s="45">
        <v>6440501</v>
      </c>
      <c r="E28" s="61">
        <v>6397822</v>
      </c>
      <c r="F28" s="61">
        <v>5075562.41</v>
      </c>
      <c r="G28" s="42">
        <v>4099583.4</v>
      </c>
      <c r="H28" s="26"/>
      <c r="I28" s="27"/>
      <c r="J28" s="27">
        <f t="shared" si="0"/>
        <v>0.64077797100325706</v>
      </c>
      <c r="K28" s="27">
        <f t="shared" si="1"/>
        <v>0</v>
      </c>
      <c r="L28" s="28">
        <f t="shared" si="2"/>
        <v>2340917.6</v>
      </c>
    </row>
    <row r="29" spans="2:12" ht="20.100000000000001" customHeight="1" x14ac:dyDescent="0.25">
      <c r="B29" s="29" t="s">
        <v>46</v>
      </c>
      <c r="C29" s="45">
        <v>47794</v>
      </c>
      <c r="D29" s="45">
        <v>3873739</v>
      </c>
      <c r="E29" s="61">
        <v>3873739</v>
      </c>
      <c r="F29" s="61">
        <v>3129499.85</v>
      </c>
      <c r="G29" s="42">
        <v>1998302.97</v>
      </c>
      <c r="H29" s="26"/>
      <c r="I29" s="27"/>
      <c r="J29" s="27">
        <f t="shared" si="0"/>
        <v>0.51585895952205352</v>
      </c>
      <c r="K29" s="27">
        <f t="shared" si="1"/>
        <v>0</v>
      </c>
      <c r="L29" s="28">
        <f t="shared" si="2"/>
        <v>1875436.03</v>
      </c>
    </row>
    <row r="30" spans="2:12" ht="20.100000000000001" customHeight="1" x14ac:dyDescent="0.25">
      <c r="B30" s="29" t="s">
        <v>47</v>
      </c>
      <c r="C30" s="45">
        <v>456053</v>
      </c>
      <c r="D30" s="45">
        <v>5169379</v>
      </c>
      <c r="E30" s="61">
        <v>4665119</v>
      </c>
      <c r="F30" s="61">
        <v>3417165.0500000003</v>
      </c>
      <c r="G30" s="42">
        <v>2471950.89</v>
      </c>
      <c r="H30" s="26"/>
      <c r="I30" s="27"/>
      <c r="J30" s="27">
        <f t="shared" si="0"/>
        <v>0.52987949289182124</v>
      </c>
      <c r="K30" s="27">
        <f t="shared" si="1"/>
        <v>0</v>
      </c>
      <c r="L30" s="28">
        <f t="shared" si="2"/>
        <v>2697428.11</v>
      </c>
    </row>
    <row r="31" spans="2:12" ht="20.100000000000001" customHeight="1" x14ac:dyDescent="0.25">
      <c r="B31" s="29" t="s">
        <v>48</v>
      </c>
      <c r="C31" s="45">
        <v>459584</v>
      </c>
      <c r="D31" s="45">
        <v>13053983</v>
      </c>
      <c r="E31" s="61">
        <v>12860484</v>
      </c>
      <c r="F31" s="61">
        <v>10899391.379999999</v>
      </c>
      <c r="G31" s="42">
        <v>6308658.3999999985</v>
      </c>
      <c r="H31" s="26"/>
      <c r="I31" s="27"/>
      <c r="J31" s="27">
        <f t="shared" si="0"/>
        <v>0.49054595456905031</v>
      </c>
      <c r="K31" s="27">
        <f t="shared" si="1"/>
        <v>0</v>
      </c>
      <c r="L31" s="28">
        <f t="shared" si="2"/>
        <v>6745324.6000000015</v>
      </c>
    </row>
    <row r="32" spans="2:12" ht="20.100000000000001" customHeight="1" x14ac:dyDescent="0.25">
      <c r="B32" s="29" t="s">
        <v>49</v>
      </c>
      <c r="C32" s="45">
        <v>507213</v>
      </c>
      <c r="D32" s="45">
        <v>11308922</v>
      </c>
      <c r="E32" s="61">
        <v>9505881</v>
      </c>
      <c r="F32" s="61">
        <v>7226116.0099999998</v>
      </c>
      <c r="G32" s="42">
        <v>5642230.21</v>
      </c>
      <c r="H32" s="26"/>
      <c r="I32" s="27"/>
      <c r="J32" s="27">
        <f t="shared" si="0"/>
        <v>0.59355152983716075</v>
      </c>
      <c r="K32" s="27">
        <f t="shared" si="1"/>
        <v>0</v>
      </c>
      <c r="L32" s="28">
        <f t="shared" si="2"/>
        <v>5666691.79</v>
      </c>
    </row>
    <row r="33" spans="2:12" ht="20.100000000000001" customHeight="1" x14ac:dyDescent="0.25">
      <c r="B33" s="29" t="s">
        <v>50</v>
      </c>
      <c r="C33" s="45">
        <v>23229</v>
      </c>
      <c r="D33" s="45">
        <v>3586426</v>
      </c>
      <c r="E33" s="61">
        <v>3575808</v>
      </c>
      <c r="F33" s="61">
        <v>2606982.8899999997</v>
      </c>
      <c r="G33" s="42">
        <v>1929976.1800000004</v>
      </c>
      <c r="H33" s="26"/>
      <c r="I33" s="27"/>
      <c r="J33" s="27">
        <f t="shared" si="0"/>
        <v>0.53973149005763188</v>
      </c>
      <c r="K33" s="27">
        <f t="shared" si="1"/>
        <v>0</v>
      </c>
      <c r="L33" s="28">
        <f t="shared" si="2"/>
        <v>1656449.8199999996</v>
      </c>
    </row>
    <row r="34" spans="2:12" ht="20.100000000000001" customHeight="1" x14ac:dyDescent="0.25">
      <c r="B34" s="29" t="s">
        <v>51</v>
      </c>
      <c r="C34" s="45">
        <v>859434</v>
      </c>
      <c r="D34" s="45">
        <v>10153943</v>
      </c>
      <c r="E34" s="61">
        <v>10128879</v>
      </c>
      <c r="F34" s="61">
        <v>7049742.4999999991</v>
      </c>
      <c r="G34" s="42">
        <v>5040575.4799999995</v>
      </c>
      <c r="H34" s="26"/>
      <c r="I34" s="27"/>
      <c r="J34" s="27">
        <f t="shared" si="0"/>
        <v>0.49764396237727782</v>
      </c>
      <c r="K34" s="27">
        <f t="shared" si="1"/>
        <v>0</v>
      </c>
      <c r="L34" s="28">
        <f t="shared" si="2"/>
        <v>5113367.5200000005</v>
      </c>
    </row>
    <row r="35" spans="2:12" ht="20.100000000000001" customHeight="1" x14ac:dyDescent="0.25">
      <c r="B35" s="29" t="s">
        <v>52</v>
      </c>
      <c r="C35" s="45">
        <v>190941</v>
      </c>
      <c r="D35" s="45">
        <v>4946978</v>
      </c>
      <c r="E35" s="61">
        <v>4845081</v>
      </c>
      <c r="F35" s="61">
        <v>3413643.4500000007</v>
      </c>
      <c r="G35" s="42">
        <v>1916369.03</v>
      </c>
      <c r="H35" s="26"/>
      <c r="I35" s="27"/>
      <c r="J35" s="27">
        <f t="shared" si="0"/>
        <v>0.3955287909531337</v>
      </c>
      <c r="K35" s="27">
        <f t="shared" si="1"/>
        <v>0</v>
      </c>
      <c r="L35" s="28">
        <f t="shared" si="2"/>
        <v>3030608.9699999997</v>
      </c>
    </row>
    <row r="36" spans="2:12" ht="20.100000000000001" customHeight="1" x14ac:dyDescent="0.25">
      <c r="B36" s="29" t="s">
        <v>53</v>
      </c>
      <c r="C36" s="45">
        <v>21634</v>
      </c>
      <c r="D36" s="45">
        <v>957281</v>
      </c>
      <c r="E36" s="61">
        <v>910563</v>
      </c>
      <c r="F36" s="61">
        <v>895348.2</v>
      </c>
      <c r="G36" s="42">
        <v>639482.72</v>
      </c>
      <c r="H36" s="26"/>
      <c r="I36" s="27"/>
      <c r="J36" s="27">
        <f t="shared" si="0"/>
        <v>0.70229376770196017</v>
      </c>
      <c r="K36" s="27">
        <f t="shared" si="1"/>
        <v>0</v>
      </c>
      <c r="L36" s="28"/>
    </row>
    <row r="37" spans="2:12" ht="20.100000000000001" customHeight="1" x14ac:dyDescent="0.25">
      <c r="B37" s="29" t="s">
        <v>54</v>
      </c>
      <c r="C37" s="45">
        <v>0</v>
      </c>
      <c r="D37" s="45">
        <v>28213066</v>
      </c>
      <c r="E37" s="61">
        <v>3014107</v>
      </c>
      <c r="F37" s="61">
        <v>288460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28213066</v>
      </c>
    </row>
    <row r="38" spans="2:12" ht="20.100000000000001" customHeight="1" x14ac:dyDescent="0.25">
      <c r="B38" s="29" t="s">
        <v>55</v>
      </c>
      <c r="C38" s="45">
        <v>6594434</v>
      </c>
      <c r="D38" s="45">
        <v>64128294</v>
      </c>
      <c r="E38" s="61">
        <v>52261927</v>
      </c>
      <c r="F38" s="61">
        <v>37823931.75</v>
      </c>
      <c r="G38" s="42">
        <v>25036736.280000005</v>
      </c>
      <c r="H38" s="26"/>
      <c r="I38" s="27"/>
      <c r="J38" s="27">
        <f t="shared" ref="J38:J40" si="3">IF(ISERROR(+G38/E38)=TRUE,0,++G38/E38)</f>
        <v>0.47906263157881657</v>
      </c>
      <c r="K38" s="27">
        <f t="shared" ref="K38:K40" si="4">IF(ISERROR(+H38/E38)=TRUE,0,++H38/E38)</f>
        <v>0</v>
      </c>
      <c r="L38" s="28">
        <f t="shared" ref="L38:L40" si="5">+D38-G38</f>
        <v>39091557.719999999</v>
      </c>
    </row>
    <row r="39" spans="2:12" ht="20.100000000000001" customHeight="1" x14ac:dyDescent="0.25">
      <c r="B39" s="29" t="s">
        <v>56</v>
      </c>
      <c r="C39" s="45">
        <v>675576</v>
      </c>
      <c r="D39" s="45">
        <v>4597384</v>
      </c>
      <c r="E39" s="61">
        <v>4466023</v>
      </c>
      <c r="F39" s="61">
        <v>2465699.39</v>
      </c>
      <c r="G39" s="42">
        <v>1937263.8300000003</v>
      </c>
      <c r="H39" s="26"/>
      <c r="I39" s="27"/>
      <c r="J39" s="27">
        <f t="shared" si="3"/>
        <v>0.43377829223002218</v>
      </c>
      <c r="K39" s="27">
        <f t="shared" si="4"/>
        <v>0</v>
      </c>
      <c r="L39" s="28">
        <f t="shared" si="5"/>
        <v>2660120.17</v>
      </c>
    </row>
    <row r="40" spans="2:12" ht="20.100000000000001" customHeight="1" x14ac:dyDescent="0.25">
      <c r="B40" s="29" t="s">
        <v>57</v>
      </c>
      <c r="C40" s="45">
        <v>990050</v>
      </c>
      <c r="D40" s="45">
        <v>27221550</v>
      </c>
      <c r="E40" s="61">
        <v>23960784</v>
      </c>
      <c r="F40" s="61">
        <v>14052975.319999998</v>
      </c>
      <c r="G40" s="42">
        <v>8032064.0999999996</v>
      </c>
      <c r="H40" s="26"/>
      <c r="I40" s="27"/>
      <c r="J40" s="27">
        <f t="shared" si="3"/>
        <v>0.33521708221233493</v>
      </c>
      <c r="K40" s="27">
        <f t="shared" si="4"/>
        <v>0</v>
      </c>
      <c r="L40" s="28">
        <f t="shared" si="5"/>
        <v>19189485.899999999</v>
      </c>
    </row>
    <row r="41" spans="2:12" ht="20.100000000000001" customHeight="1" x14ac:dyDescent="0.25">
      <c r="B41" s="29" t="s">
        <v>58</v>
      </c>
      <c r="C41" s="45">
        <v>515951</v>
      </c>
      <c r="D41" s="45">
        <v>39848982</v>
      </c>
      <c r="E41" s="61">
        <v>32978851</v>
      </c>
      <c r="F41" s="61">
        <v>15810741.030000001</v>
      </c>
      <c r="G41" s="42">
        <v>6979442.6399999987</v>
      </c>
      <c r="H41" s="26"/>
      <c r="I41" s="27"/>
      <c r="J41" s="27">
        <f t="shared" si="0"/>
        <v>0.21163389349131656</v>
      </c>
      <c r="K41" s="27">
        <f t="shared" si="1"/>
        <v>0</v>
      </c>
      <c r="L41" s="28">
        <f t="shared" si="2"/>
        <v>32869539.359999999</v>
      </c>
    </row>
    <row r="42" spans="2:12" ht="20.100000000000001" customHeight="1" x14ac:dyDescent="0.25">
      <c r="B42" s="29" t="s">
        <v>59</v>
      </c>
      <c r="C42" s="45">
        <v>717317</v>
      </c>
      <c r="D42" s="45">
        <v>38454717</v>
      </c>
      <c r="E42" s="61">
        <v>36537815</v>
      </c>
      <c r="F42" s="61">
        <v>21934252.589999996</v>
      </c>
      <c r="G42" s="42">
        <v>10955808.930000003</v>
      </c>
      <c r="H42" s="26"/>
      <c r="I42" s="27"/>
      <c r="J42" s="27">
        <f t="shared" si="0"/>
        <v>0.29984849750867704</v>
      </c>
      <c r="K42" s="27">
        <f t="shared" si="1"/>
        <v>0</v>
      </c>
      <c r="L42" s="28">
        <f t="shared" si="2"/>
        <v>27498908.069999997</v>
      </c>
    </row>
    <row r="43" spans="2:12" ht="20.100000000000001" customHeight="1" x14ac:dyDescent="0.25">
      <c r="B43" s="29" t="s">
        <v>60</v>
      </c>
      <c r="C43" s="45">
        <v>1835450</v>
      </c>
      <c r="D43" s="45">
        <v>34048550</v>
      </c>
      <c r="E43" s="61">
        <v>29052365</v>
      </c>
      <c r="F43" s="61">
        <v>11054265.760000002</v>
      </c>
      <c r="G43" s="42">
        <v>6289279.1799999997</v>
      </c>
      <c r="H43" s="26"/>
      <c r="I43" s="27"/>
      <c r="J43" s="27">
        <f t="shared" ref="J43" si="6">IF(ISERROR(+G43/E43)=TRUE,0,++G43/E43)</f>
        <v>0.21648079872327089</v>
      </c>
      <c r="K43" s="27">
        <f t="shared" ref="K43" si="7">IF(ISERROR(+H43/E43)=TRUE,0,++H43/E43)</f>
        <v>0</v>
      </c>
      <c r="L43" s="28">
        <f t="shared" ref="L43" si="8">+D43-G43</f>
        <v>27759270.82</v>
      </c>
    </row>
    <row r="44" spans="2:12" ht="20.100000000000001" customHeight="1" x14ac:dyDescent="0.25">
      <c r="B44" s="29" t="s">
        <v>61</v>
      </c>
      <c r="C44" s="45">
        <v>2218589</v>
      </c>
      <c r="D44" s="45">
        <v>25076581</v>
      </c>
      <c r="E44" s="61">
        <v>22331910</v>
      </c>
      <c r="F44" s="61">
        <v>15294973.860000003</v>
      </c>
      <c r="G44" s="42">
        <v>10139608.230000004</v>
      </c>
      <c r="H44" s="26"/>
      <c r="I44" s="27"/>
      <c r="J44" s="27">
        <f t="shared" si="0"/>
        <v>0.45404124546444996</v>
      </c>
      <c r="K44" s="27">
        <f t="shared" si="1"/>
        <v>0</v>
      </c>
      <c r="L44" s="28">
        <f t="shared" si="2"/>
        <v>14936972.769999996</v>
      </c>
    </row>
    <row r="45" spans="2:12" ht="20.100000000000001" customHeight="1" x14ac:dyDescent="0.25">
      <c r="B45" s="29" t="s">
        <v>62</v>
      </c>
      <c r="C45" s="45">
        <v>0</v>
      </c>
      <c r="D45" s="45">
        <v>12381305</v>
      </c>
      <c r="E45" s="61">
        <v>6820408</v>
      </c>
      <c r="F45" s="61">
        <v>2677327.75</v>
      </c>
      <c r="G45" s="42">
        <v>1302473.2799999998</v>
      </c>
      <c r="H45" s="26"/>
      <c r="I45" s="27"/>
      <c r="J45" s="27">
        <f t="shared" si="0"/>
        <v>0.19096706238101882</v>
      </c>
      <c r="K45" s="27">
        <f t="shared" si="1"/>
        <v>0</v>
      </c>
      <c r="L45" s="28">
        <f t="shared" si="2"/>
        <v>11078831.720000001</v>
      </c>
    </row>
    <row r="46" spans="2:12" ht="23.25" customHeight="1" x14ac:dyDescent="0.25">
      <c r="B46" s="52" t="s">
        <v>4</v>
      </c>
      <c r="C46" s="65">
        <f t="shared" ref="C46:H46" si="9">SUM(C13:C45)</f>
        <v>36407768</v>
      </c>
      <c r="D46" s="65">
        <f t="shared" si="9"/>
        <v>602867524</v>
      </c>
      <c r="E46" s="65">
        <f t="shared" si="9"/>
        <v>500428494</v>
      </c>
      <c r="F46" s="65">
        <f t="shared" si="9"/>
        <v>329154115.15999991</v>
      </c>
      <c r="G46" s="65">
        <f t="shared" si="9"/>
        <v>219125880.07000002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0.43787650522953642</v>
      </c>
      <c r="K46" s="54">
        <f>IF(ISERROR(+H46/E46)=TRUE,0,++H46/E46)</f>
        <v>0</v>
      </c>
      <c r="L46" s="55">
        <f>SUM(L13:L45)</f>
        <v>383423845.64999998</v>
      </c>
    </row>
    <row r="47" spans="2:12" x14ac:dyDescent="0.2">
      <c r="B47" s="11" t="s">
        <v>28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30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JULIO</v>
      </c>
      <c r="K52" s="23"/>
    </row>
    <row r="53" spans="2:11" s="22" customFormat="1" x14ac:dyDescent="0.25">
      <c r="B53" s="22" t="s">
        <v>24</v>
      </c>
      <c r="C53" s="66">
        <f>+C46/$C$51</f>
        <v>36.407767999999997</v>
      </c>
      <c r="D53" s="40">
        <f>+D46/$C$51</f>
        <v>602.867524</v>
      </c>
      <c r="E53" s="40">
        <f>+E46/$C$51</f>
        <v>500.428494</v>
      </c>
      <c r="F53" s="40">
        <f>+F46/$C$51</f>
        <v>329.15411515999989</v>
      </c>
      <c r="G53" s="40">
        <f>+G46/$C$51</f>
        <v>219.12588007000002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29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58</v>
      </c>
      <c r="C13" s="18">
        <v>0</v>
      </c>
      <c r="D13" s="18">
        <v>1705121</v>
      </c>
      <c r="E13" s="76">
        <v>1551417</v>
      </c>
      <c r="F13" s="73">
        <v>987200</v>
      </c>
      <c r="G13" s="8">
        <v>366380</v>
      </c>
      <c r="H13" s="8"/>
      <c r="I13" s="12">
        <f>IF(ISERROR(+#REF!/E13)=TRUE,0,++#REF!/E13)</f>
        <v>0</v>
      </c>
      <c r="J13" s="12">
        <f>IF(ISERROR(+G13/E13)=TRUE,0,++G13/E13)</f>
        <v>0.23615829915490161</v>
      </c>
      <c r="K13" s="12">
        <f>IF(ISERROR(+H13/E13)=TRUE,0,++H13/E13)</f>
        <v>0</v>
      </c>
      <c r="L13" s="14">
        <f>+D13-G13</f>
        <v>1338741</v>
      </c>
    </row>
    <row r="14" spans="1:13" ht="20.100000000000001" customHeight="1" x14ac:dyDescent="0.25">
      <c r="B14" s="16" t="s">
        <v>59</v>
      </c>
      <c r="C14" s="19">
        <v>0</v>
      </c>
      <c r="D14" s="19">
        <v>1506933</v>
      </c>
      <c r="E14" s="59">
        <v>1503193</v>
      </c>
      <c r="F14" s="59">
        <v>1303500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1506933</v>
      </c>
    </row>
    <row r="15" spans="1:13" ht="20.100000000000001" customHeight="1" x14ac:dyDescent="0.25">
      <c r="B15" s="16" t="s">
        <v>60</v>
      </c>
      <c r="C15" s="19">
        <v>0</v>
      </c>
      <c r="D15" s="19">
        <v>1031887</v>
      </c>
      <c r="E15" s="59">
        <v>922807</v>
      </c>
      <c r="F15" s="59">
        <v>4700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1031887</v>
      </c>
    </row>
    <row r="16" spans="1:13" ht="20.100000000000001" customHeight="1" x14ac:dyDescent="0.25">
      <c r="B16" s="68" t="s">
        <v>61</v>
      </c>
      <c r="C16" s="69">
        <v>0</v>
      </c>
      <c r="D16" s="69">
        <v>870778</v>
      </c>
      <c r="E16" s="74">
        <v>870778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870778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5114719</v>
      </c>
      <c r="E17" s="65">
        <f t="shared" si="0"/>
        <v>4848195</v>
      </c>
      <c r="F17" s="65">
        <f t="shared" si="0"/>
        <v>2295400</v>
      </c>
      <c r="G17" s="65">
        <f t="shared" si="0"/>
        <v>366380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7.5570392692538152E-2</v>
      </c>
      <c r="K17" s="54">
        <f>IF(ISERROR(+H17/E17)=TRUE,0,++H17/E17)</f>
        <v>0</v>
      </c>
      <c r="L17" s="55">
        <f>SUM(L13:L16)</f>
        <v>4748339</v>
      </c>
    </row>
    <row r="18" spans="2:12" x14ac:dyDescent="0.2">
      <c r="B18" s="11" t="s">
        <v>28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JULIO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5.114719</v>
      </c>
      <c r="E24" s="40">
        <f>+E17/$C$22</f>
        <v>4.8481949999999996</v>
      </c>
      <c r="F24" s="40">
        <f>+F17/$C$22</f>
        <v>2.2953999999999999</v>
      </c>
      <c r="G24" s="40">
        <f>+G17/$C$22</f>
        <v>0.36637999999999998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2021-08-13T17:36:20Z</dcterms:modified>
</cp:coreProperties>
</file>