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1\5.- Informacion Portal MINSA - Transparencia\PCA - 2021\9. Setiembre - 2021\"/>
    </mc:Choice>
  </mc:AlternateContent>
  <xr:revisionPtr revIDLastSave="0" documentId="13_ncr:1_{EFD4C347-2E96-4BC9-B466-DF991F50F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6" l="1"/>
  <c r="K42" i="6"/>
  <c r="J42" i="6"/>
  <c r="L37" i="5"/>
  <c r="K37" i="5"/>
  <c r="J37" i="5"/>
  <c r="C45" i="5"/>
  <c r="D45" i="5"/>
  <c r="L17" i="4"/>
  <c r="K17" i="4"/>
  <c r="J17" i="4"/>
  <c r="C46" i="4"/>
  <c r="D46" i="4"/>
  <c r="E45" i="5"/>
  <c r="L18" i="5"/>
  <c r="K18" i="5"/>
  <c r="J18" i="5"/>
  <c r="L41" i="5" l="1"/>
  <c r="K41" i="5"/>
  <c r="J41" i="5"/>
  <c r="L40" i="5"/>
  <c r="K40" i="5"/>
  <c r="J40" i="5"/>
  <c r="J36" i="6" l="1"/>
  <c r="K36" i="6"/>
  <c r="L44" i="5" l="1"/>
  <c r="L43" i="5"/>
  <c r="L42" i="5"/>
  <c r="L39" i="5"/>
  <c r="L38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6" i="6"/>
  <c r="D46" i="6"/>
  <c r="K19" i="5" l="1"/>
  <c r="J19" i="5"/>
  <c r="J38" i="6"/>
  <c r="K20" i="5" l="1"/>
  <c r="J20" i="5"/>
  <c r="G23" i="7"/>
  <c r="G52" i="6"/>
  <c r="G51" i="5"/>
  <c r="G52" i="4"/>
  <c r="G52" i="1"/>
  <c r="K21" i="5" l="1"/>
  <c r="J21" i="5"/>
  <c r="K37" i="6"/>
  <c r="J22" i="5" l="1"/>
  <c r="K22" i="5"/>
  <c r="J37" i="6"/>
  <c r="L37" i="6"/>
  <c r="K23" i="5" l="1"/>
  <c r="J23" i="5"/>
  <c r="L40" i="6"/>
  <c r="K40" i="6"/>
  <c r="J40" i="6"/>
  <c r="L39" i="6"/>
  <c r="K39" i="6"/>
  <c r="J39" i="6"/>
  <c r="L38" i="6"/>
  <c r="K38" i="6"/>
  <c r="C53" i="6"/>
  <c r="D53" i="6"/>
  <c r="K24" i="5" l="1"/>
  <c r="J24" i="5"/>
  <c r="G45" i="5"/>
  <c r="G52" i="5" s="1"/>
  <c r="F45" i="5"/>
  <c r="F52" i="5" s="1"/>
  <c r="D52" i="5"/>
  <c r="C52" i="5"/>
  <c r="J25" i="5" l="1"/>
  <c r="K25" i="5"/>
  <c r="G46" i="6"/>
  <c r="G53" i="6" s="1"/>
  <c r="F46" i="6"/>
  <c r="F53" i="6" s="1"/>
  <c r="E46" i="6"/>
  <c r="E53" i="6" s="1"/>
  <c r="K26" i="5" l="1"/>
  <c r="J26" i="5"/>
  <c r="L45" i="6"/>
  <c r="K45" i="6"/>
  <c r="J45" i="6"/>
  <c r="L44" i="6"/>
  <c r="K44" i="6"/>
  <c r="J44" i="6"/>
  <c r="L43" i="6"/>
  <c r="K43" i="6"/>
  <c r="J43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7" i="5" l="1"/>
  <c r="J27" i="5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8" i="5" l="1"/>
  <c r="J28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9" i="5" l="1"/>
  <c r="J29" i="5"/>
  <c r="C53" i="4"/>
  <c r="J30" i="5" l="1"/>
  <c r="K30" i="5"/>
  <c r="G46" i="4"/>
  <c r="G53" i="4" s="1"/>
  <c r="F46" i="4"/>
  <c r="F53" i="4" s="1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1" i="5" l="1"/>
  <c r="J31" i="5"/>
  <c r="L16" i="7"/>
  <c r="L15" i="7"/>
  <c r="L14" i="7"/>
  <c r="L13" i="4"/>
  <c r="L13" i="6"/>
  <c r="L13" i="5"/>
  <c r="L13" i="7"/>
  <c r="L13" i="1"/>
  <c r="E46" i="4"/>
  <c r="E53" i="4" s="1"/>
  <c r="K32" i="5" l="1"/>
  <c r="J32" i="5"/>
  <c r="E53" i="1"/>
  <c r="J33" i="5" l="1"/>
  <c r="K33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K34" i="5" l="1"/>
  <c r="J34" i="5"/>
  <c r="L45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5" i="5" l="1"/>
  <c r="J35" i="5"/>
  <c r="I46" i="1"/>
  <c r="J46" i="1"/>
  <c r="K36" i="5" l="1"/>
  <c r="J36" i="5"/>
  <c r="K38" i="5" l="1"/>
  <c r="J38" i="5"/>
  <c r="J39" i="5" l="1"/>
  <c r="K39" i="5"/>
  <c r="K42" i="5" l="1"/>
  <c r="J42" i="5"/>
  <c r="K43" i="5" l="1"/>
  <c r="J43" i="5"/>
  <c r="J44" i="5" l="1"/>
  <c r="K44" i="5"/>
  <c r="I44" i="5"/>
  <c r="E52" i="5" l="1"/>
  <c r="J45" i="5"/>
  <c r="I45" i="5"/>
  <c r="K45" i="5"/>
</calcChain>
</file>

<file path=xl/sharedStrings.xml><?xml version="1.0" encoding="utf-8"?>
<sst xmlns="http://schemas.openxmlformats.org/spreadsheetml/2006/main" count="262" uniqueCount="64">
  <si>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</si>
  <si>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</si>
  <si>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</si>
  <si>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</si>
  <si>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</si>
  <si>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</si>
  <si>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</si>
  <si>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</si>
  <si>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</si>
  <si>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</si>
  <si>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</si>
  <si>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</si>
  <si>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</si>
  <si>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</si>
  <si>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</si>
  <si>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</si>
  <si>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</si>
  <si>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</si>
  <si>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</si>
  <si>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</si>
  <si>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</si>
  <si>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</si>
  <si>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</si>
  <si>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</si>
  <si>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</si>
  <si>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</si>
  <si>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</si>
  <si>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</si>
  <si>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</si>
  <si>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</si>
  <si>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</si>
  <si>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</si>
  <si>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</si>
  <si>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</si>
  <si>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</si>
  <si>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</si>
  <si>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</si>
  <si>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</si>
  <si>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</si>
  <si>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</si>
  <si>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</si>
  <si>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</si>
  <si>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</si>
  <si>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</si>
  <si>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</si>
  <si>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</si>
  <si>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</si>
  <si>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</si>
  <si>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</si>
  <si>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</si>
  <si>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</si>
  <si>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</si>
  <si>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</si>
  <si>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</si>
  <si>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</si>
  <si>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</si>
  <si>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</si>
  <si>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148  HOSPITAL EMERGENCIA ATE VITARTE</t>
  </si>
  <si>
    <t>042  HOSPITAL JOSE AGURTO TELLO DE CHOSICA""</t>
  </si>
  <si>
    <t>DEVENGADO
A SETIEMBRE
(4)</t>
  </si>
  <si>
    <t>EJECUCION PRESUPUESTAL MENSUALIZADA DE GASTOS 
AL MES DE SETIEMBRE 2021</t>
  </si>
  <si>
    <t>Fuente: SIAF, Consulta Amigable y Base de Datos al 30 de Setiembre del 2021</t>
  </si>
  <si>
    <t xml:space="preserve">042  HOSPITAL  JOSE AGURTO TELLO DE CHOSICA </t>
  </si>
  <si>
    <t>13,493,200 1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</si>
</sst>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6928.6277529999998</c:v>
                </c:pt>
                <c:pt idx="2" formatCode="#,##0">
                  <c:v>6360.3118130000003</c:v>
                </c:pt>
                <c:pt idx="3">
                  <c:v>5561.0512117799963</c:v>
                </c:pt>
                <c:pt idx="4">
                  <c:v>4446.2213099100036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42199488"/>
        <c:axId val="622566304"/>
        <c:axId val="0"/>
      </c:bar3DChart>
      <c:catAx>
        <c:axId val="94219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22566304"/>
        <c:crosses val="autoZero"/>
        <c:auto val="1"/>
        <c:lblAlgn val="ctr"/>
        <c:lblOffset val="100"/>
        <c:noMultiLvlLbl val="0"/>
      </c:catAx>
      <c:valAx>
        <c:axId val="62256630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942199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155.81030699999999</c:v>
                </c:pt>
                <c:pt idx="3">
                  <c:v>120.15371152</c:v>
                </c:pt>
                <c:pt idx="4">
                  <c:v>86.927179909999992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70656"/>
        <c:axId val="622565760"/>
        <c:axId val="0"/>
      </c:bar3DChart>
      <c:catAx>
        <c:axId val="62257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5760"/>
        <c:crosses val="autoZero"/>
        <c:auto val="1"/>
        <c:lblAlgn val="ctr"/>
        <c:lblOffset val="100"/>
        <c:noMultiLvlLbl val="0"/>
      </c:catAx>
      <c:valAx>
        <c:axId val="6225657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2257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SETIEMBRE
(4)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2279.6638640000001</c:v>
                </c:pt>
                <c:pt idx="2">
                  <c:v>4882.1371939999999</c:v>
                </c:pt>
                <c:pt idx="3">
                  <c:v>1610.1405784000003</c:v>
                </c:pt>
                <c:pt idx="4">
                  <c:v>1307.3840248700001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63584"/>
        <c:axId val="622567936"/>
        <c:axId val="0"/>
      </c:bar3DChart>
      <c:catAx>
        <c:axId val="6225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7936"/>
        <c:crosses val="autoZero"/>
        <c:auto val="1"/>
        <c:lblAlgn val="ctr"/>
        <c:lblOffset val="100"/>
        <c:noMultiLvlLbl val="0"/>
      </c:catAx>
      <c:valAx>
        <c:axId val="622567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2256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644.78983300000004</c:v>
                </c:pt>
                <c:pt idx="2">
                  <c:v>564.91834200000005</c:v>
                </c:pt>
                <c:pt idx="3">
                  <c:v>423.54863647999997</c:v>
                </c:pt>
                <c:pt idx="4">
                  <c:v>321.09892677999989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22564128"/>
        <c:axId val="622569024"/>
        <c:axId val="0"/>
      </c:bar3DChart>
      <c:catAx>
        <c:axId val="622564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22569024"/>
        <c:crosses val="autoZero"/>
        <c:auto val="1"/>
        <c:lblAlgn val="ctr"/>
        <c:lblOffset val="100"/>
        <c:noMultiLvlLbl val="0"/>
      </c:catAx>
      <c:valAx>
        <c:axId val="62256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62256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SETIEMBRE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5.114719</c:v>
                </c:pt>
                <c:pt idx="2">
                  <c:v>4.8481949999999996</c:v>
                </c:pt>
                <c:pt idx="3">
                  <c:v>3.0853790000000001</c:v>
                </c:pt>
                <c:pt idx="4">
                  <c:v>2.7038769999999999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564672"/>
        <c:axId val="622565216"/>
        <c:axId val="0"/>
      </c:bar3DChart>
      <c:catAx>
        <c:axId val="6225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2565216"/>
        <c:crosses val="autoZero"/>
        <c:auto val="1"/>
        <c:lblAlgn val="ctr"/>
        <c:lblOffset val="100"/>
        <c:noMultiLvlLbl val="0"/>
      </c:catAx>
      <c:valAx>
        <c:axId val="62256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2256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tabSelected="1" topLeftCell="A4" zoomScale="130" zoomScaleNormal="130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2195055582</v>
      </c>
      <c r="D13" s="8">
        <v>1935127218</v>
      </c>
      <c r="E13" s="56">
        <v>1599032384</v>
      </c>
      <c r="F13" s="56">
        <v>1395065128.9699974</v>
      </c>
      <c r="G13" s="8">
        <v>978944922.3200022</v>
      </c>
      <c r="H13" s="8"/>
      <c r="I13" s="12">
        <f>IF(ISERROR(+#REF!/E13)=TRUE,0,++#REF!/E13)</f>
        <v>0</v>
      </c>
      <c r="J13" s="12">
        <f>IF(ISERROR(+G13/E13)=TRUE,0,++G13/E13)</f>
        <v>0.61221081706372882</v>
      </c>
      <c r="K13" s="12">
        <f>IF(ISERROR(+H13/E13)=TRUE,0,++H13/E13)</f>
        <v>0</v>
      </c>
      <c r="L13" s="14">
        <f>+D13-G13</f>
        <v>956182295.6799978</v>
      </c>
    </row>
    <row r="14" spans="1:13" ht="20.100000000000001" customHeight="1" x14ac:dyDescent="0.25">
      <c r="B14" s="25" t="s">
        <v>24</v>
      </c>
      <c r="C14" s="26">
        <v>36897267</v>
      </c>
      <c r="D14" s="26">
        <v>38730424</v>
      </c>
      <c r="E14" s="57">
        <v>38114405</v>
      </c>
      <c r="F14" s="57">
        <v>37040093.530000001</v>
      </c>
      <c r="G14" s="26">
        <v>27360888.270000007</v>
      </c>
      <c r="H14" s="26"/>
      <c r="I14" s="27"/>
      <c r="J14" s="27">
        <f t="shared" ref="J14:J45" si="0">IF(ISERROR(+G14/E14)=TRUE,0,++G14/E14)</f>
        <v>0.71786213821257361</v>
      </c>
      <c r="K14" s="27">
        <f t="shared" ref="K14:K45" si="1">IF(ISERROR(+H14/E14)=TRUE,0,++H14/E14)</f>
        <v>0</v>
      </c>
      <c r="L14" s="28">
        <f t="shared" ref="L14:L45" si="2">+D14-G14</f>
        <v>11369535.729999993</v>
      </c>
    </row>
    <row r="15" spans="1:13" ht="20.100000000000001" customHeight="1" x14ac:dyDescent="0.25">
      <c r="B15" s="25" t="s">
        <v>25</v>
      </c>
      <c r="C15" s="26">
        <v>47566106</v>
      </c>
      <c r="D15" s="26">
        <v>55661304</v>
      </c>
      <c r="E15" s="57">
        <v>54493704</v>
      </c>
      <c r="F15" s="57">
        <v>52362601.579999991</v>
      </c>
      <c r="G15" s="26">
        <v>38996005.240000032</v>
      </c>
      <c r="H15" s="26"/>
      <c r="I15" s="27"/>
      <c r="J15" s="27">
        <f t="shared" si="0"/>
        <v>0.7156057007980231</v>
      </c>
      <c r="K15" s="27">
        <f t="shared" si="1"/>
        <v>0</v>
      </c>
      <c r="L15" s="28">
        <f t="shared" si="2"/>
        <v>16665298.759999968</v>
      </c>
    </row>
    <row r="16" spans="1:13" ht="20.100000000000001" customHeight="1" x14ac:dyDescent="0.25">
      <c r="B16" s="25" t="s">
        <v>26</v>
      </c>
      <c r="C16" s="26">
        <v>29819316</v>
      </c>
      <c r="D16" s="26">
        <v>35335642</v>
      </c>
      <c r="E16" s="57">
        <v>33675895</v>
      </c>
      <c r="F16" s="57">
        <v>32382780.640000004</v>
      </c>
      <c r="G16" s="26">
        <v>23585422.040000003</v>
      </c>
      <c r="H16" s="26"/>
      <c r="I16" s="27"/>
      <c r="J16" s="27">
        <f t="shared" si="0"/>
        <v>0.70036511397841106</v>
      </c>
      <c r="K16" s="27">
        <f t="shared" si="1"/>
        <v>0</v>
      </c>
      <c r="L16" s="28">
        <f t="shared" si="2"/>
        <v>11750219.959999997</v>
      </c>
    </row>
    <row r="17" spans="2:12" ht="20.100000000000001" customHeight="1" x14ac:dyDescent="0.25">
      <c r="B17" s="25" t="s">
        <v>27</v>
      </c>
      <c r="C17" s="26">
        <v>35469502</v>
      </c>
      <c r="D17" s="26">
        <v>41436414</v>
      </c>
      <c r="E17" s="57">
        <v>40918306</v>
      </c>
      <c r="F17" s="57">
        <v>39487591.089999996</v>
      </c>
      <c r="G17" s="26">
        <v>30580480.890000027</v>
      </c>
      <c r="H17" s="26"/>
      <c r="I17" s="27"/>
      <c r="J17" s="27">
        <f t="shared" si="0"/>
        <v>0.74735451878188763</v>
      </c>
      <c r="K17" s="27">
        <f t="shared" si="1"/>
        <v>0</v>
      </c>
      <c r="L17" s="28">
        <f t="shared" si="2"/>
        <v>10855933.109999973</v>
      </c>
    </row>
    <row r="18" spans="2:12" ht="20.100000000000001" customHeight="1" x14ac:dyDescent="0.25">
      <c r="B18" s="25" t="s">
        <v>28</v>
      </c>
      <c r="C18" s="26">
        <v>174427518</v>
      </c>
      <c r="D18" s="26">
        <v>188352812</v>
      </c>
      <c r="E18" s="57">
        <v>186211930</v>
      </c>
      <c r="F18" s="57">
        <v>182314541.91000018</v>
      </c>
      <c r="G18" s="26">
        <v>132839959.48000008</v>
      </c>
      <c r="H18" s="26"/>
      <c r="I18" s="27"/>
      <c r="J18" s="27">
        <f t="shared" si="0"/>
        <v>0.71338049866085418</v>
      </c>
      <c r="K18" s="27">
        <f t="shared" si="1"/>
        <v>0</v>
      </c>
      <c r="L18" s="28">
        <f t="shared" si="2"/>
        <v>55512852.519999921</v>
      </c>
    </row>
    <row r="19" spans="2:12" ht="20.100000000000001" customHeight="1" x14ac:dyDescent="0.25">
      <c r="B19" s="25" t="s">
        <v>29</v>
      </c>
      <c r="C19" s="26">
        <v>116530703</v>
      </c>
      <c r="D19" s="26">
        <v>135384570</v>
      </c>
      <c r="E19" s="57">
        <v>132465742</v>
      </c>
      <c r="F19" s="57">
        <v>131168412.27999997</v>
      </c>
      <c r="G19" s="26">
        <v>103305487.20999999</v>
      </c>
      <c r="H19" s="26"/>
      <c r="I19" s="27"/>
      <c r="J19" s="27">
        <f t="shared" si="0"/>
        <v>0.77986568942481738</v>
      </c>
      <c r="K19" s="27">
        <f t="shared" si="1"/>
        <v>0</v>
      </c>
      <c r="L19" s="28">
        <f t="shared" si="2"/>
        <v>32079082.790000007</v>
      </c>
    </row>
    <row r="20" spans="2:12" ht="20.100000000000001" customHeight="1" x14ac:dyDescent="0.25">
      <c r="B20" s="25" t="s">
        <v>30</v>
      </c>
      <c r="C20" s="26">
        <v>143731722</v>
      </c>
      <c r="D20" s="26">
        <v>184215686</v>
      </c>
      <c r="E20" s="57">
        <v>179875104</v>
      </c>
      <c r="F20" s="57">
        <v>142932802.21000004</v>
      </c>
      <c r="G20" s="26">
        <v>141462653.02999994</v>
      </c>
      <c r="H20" s="26"/>
      <c r="I20" s="27"/>
      <c r="J20" s="27">
        <f t="shared" si="0"/>
        <v>0.78644931891185976</v>
      </c>
      <c r="K20" s="27">
        <f t="shared" si="1"/>
        <v>0</v>
      </c>
      <c r="L20" s="28">
        <f t="shared" si="2"/>
        <v>42753032.970000058</v>
      </c>
    </row>
    <row r="21" spans="2:12" ht="20.100000000000001" customHeight="1" x14ac:dyDescent="0.25">
      <c r="B21" s="25" t="s">
        <v>31</v>
      </c>
      <c r="C21" s="26">
        <v>37120097</v>
      </c>
      <c r="D21" s="26">
        <v>43243789</v>
      </c>
      <c r="E21" s="57">
        <v>42790620</v>
      </c>
      <c r="F21" s="57">
        <v>40247372.25</v>
      </c>
      <c r="G21" s="26">
        <v>31292196.210000012</v>
      </c>
      <c r="H21" s="26"/>
      <c r="I21" s="27"/>
      <c r="J21" s="27">
        <f t="shared" si="0"/>
        <v>0.73128634756869637</v>
      </c>
      <c r="K21" s="27">
        <f t="shared" si="1"/>
        <v>0</v>
      </c>
      <c r="L21" s="28">
        <f t="shared" si="2"/>
        <v>11951592.789999988</v>
      </c>
    </row>
    <row r="22" spans="2:12" ht="20.100000000000001" customHeight="1" x14ac:dyDescent="0.25">
      <c r="B22" s="25" t="s">
        <v>32</v>
      </c>
      <c r="C22" s="26">
        <v>80559079</v>
      </c>
      <c r="D22" s="26">
        <v>93233907</v>
      </c>
      <c r="E22" s="57">
        <v>91884265</v>
      </c>
      <c r="F22" s="57">
        <v>62974281.919999972</v>
      </c>
      <c r="G22" s="26">
        <v>68326346.549999937</v>
      </c>
      <c r="H22" s="26"/>
      <c r="I22" s="27"/>
      <c r="J22" s="27">
        <f t="shared" si="0"/>
        <v>0.74361313713506805</v>
      </c>
      <c r="K22" s="27">
        <f t="shared" si="1"/>
        <v>0</v>
      </c>
      <c r="L22" s="28">
        <f t="shared" si="2"/>
        <v>24907560.450000063</v>
      </c>
    </row>
    <row r="23" spans="2:12" ht="20.100000000000001" customHeight="1" x14ac:dyDescent="0.25">
      <c r="B23" s="25" t="s">
        <v>33</v>
      </c>
      <c r="C23" s="26">
        <v>148131955</v>
      </c>
      <c r="D23" s="26">
        <v>179828617</v>
      </c>
      <c r="E23" s="57">
        <v>176002345</v>
      </c>
      <c r="F23" s="57">
        <v>170819368.36999997</v>
      </c>
      <c r="G23" s="26">
        <v>136587783.35999984</v>
      </c>
      <c r="H23" s="26"/>
      <c r="I23" s="27"/>
      <c r="J23" s="27">
        <f t="shared" si="0"/>
        <v>0.77605661083663313</v>
      </c>
      <c r="K23" s="27">
        <f t="shared" si="1"/>
        <v>0</v>
      </c>
      <c r="L23" s="28">
        <f t="shared" si="2"/>
        <v>43240833.640000165</v>
      </c>
    </row>
    <row r="24" spans="2:12" ht="20.100000000000001" customHeight="1" x14ac:dyDescent="0.25">
      <c r="B24" s="25" t="s">
        <v>34</v>
      </c>
      <c r="C24" s="26">
        <v>131962658</v>
      </c>
      <c r="D24" s="26">
        <v>151406793</v>
      </c>
      <c r="E24" s="57">
        <v>149213734</v>
      </c>
      <c r="F24" s="57">
        <v>148388716.26000017</v>
      </c>
      <c r="G24" s="26">
        <v>116140237.01000006</v>
      </c>
      <c r="H24" s="26"/>
      <c r="I24" s="27"/>
      <c r="J24" s="27">
        <f t="shared" si="0"/>
        <v>0.77834817142234414</v>
      </c>
      <c r="K24" s="27">
        <f t="shared" si="1"/>
        <v>0</v>
      </c>
      <c r="L24" s="28">
        <f t="shared" si="2"/>
        <v>35266555.989999935</v>
      </c>
    </row>
    <row r="25" spans="2:12" ht="20.100000000000001" customHeight="1" x14ac:dyDescent="0.25">
      <c r="B25" s="25" t="s">
        <v>35</v>
      </c>
      <c r="C25" s="26">
        <v>195521621</v>
      </c>
      <c r="D25" s="26">
        <v>238591371</v>
      </c>
      <c r="E25" s="57">
        <v>235509535</v>
      </c>
      <c r="F25" s="57">
        <v>224123794.86999986</v>
      </c>
      <c r="G25" s="26">
        <v>181007725.32000017</v>
      </c>
      <c r="H25" s="26"/>
      <c r="I25" s="27"/>
      <c r="J25" s="27">
        <f t="shared" si="0"/>
        <v>0.76857918011684823</v>
      </c>
      <c r="K25" s="27">
        <f t="shared" si="1"/>
        <v>0</v>
      </c>
      <c r="L25" s="28">
        <f t="shared" si="2"/>
        <v>57583645.679999828</v>
      </c>
    </row>
    <row r="26" spans="2:12" ht="20.100000000000001" customHeight="1" x14ac:dyDescent="0.25">
      <c r="B26" s="25" t="s">
        <v>36</v>
      </c>
      <c r="C26" s="26">
        <v>175988356</v>
      </c>
      <c r="D26" s="26">
        <v>216894556</v>
      </c>
      <c r="E26" s="57">
        <v>214778868</v>
      </c>
      <c r="F26" s="57">
        <v>199853961.23000002</v>
      </c>
      <c r="G26" s="26">
        <v>159690940.3899999</v>
      </c>
      <c r="H26" s="26"/>
      <c r="I26" s="27"/>
      <c r="J26" s="27">
        <f t="shared" si="0"/>
        <v>0.74351327892276575</v>
      </c>
      <c r="K26" s="27">
        <f t="shared" si="1"/>
        <v>0</v>
      </c>
      <c r="L26" s="28">
        <f t="shared" si="2"/>
        <v>57203615.610000104</v>
      </c>
    </row>
    <row r="27" spans="2:12" ht="20.100000000000001" customHeight="1" x14ac:dyDescent="0.25">
      <c r="B27" s="25" t="s">
        <v>37</v>
      </c>
      <c r="C27" s="26">
        <v>89501719</v>
      </c>
      <c r="D27" s="26">
        <v>110381114</v>
      </c>
      <c r="E27" s="57">
        <v>108649766</v>
      </c>
      <c r="F27" s="57">
        <v>105740326.79999995</v>
      </c>
      <c r="G27" s="26">
        <v>89475052.059999943</v>
      </c>
      <c r="H27" s="26"/>
      <c r="I27" s="27"/>
      <c r="J27" s="27">
        <f t="shared" si="0"/>
        <v>0.82351812943619174</v>
      </c>
      <c r="K27" s="27">
        <f t="shared" si="1"/>
        <v>0</v>
      </c>
      <c r="L27" s="28">
        <f t="shared" si="2"/>
        <v>20906061.940000057</v>
      </c>
    </row>
    <row r="28" spans="2:12" ht="20.100000000000001" customHeight="1" x14ac:dyDescent="0.25">
      <c r="B28" s="25" t="s">
        <v>38</v>
      </c>
      <c r="C28" s="26">
        <v>62976195</v>
      </c>
      <c r="D28" s="26">
        <v>72474849</v>
      </c>
      <c r="E28" s="57">
        <v>70764047</v>
      </c>
      <c r="F28" s="57">
        <v>67522594.800000012</v>
      </c>
      <c r="G28" s="26">
        <v>53808540.190000065</v>
      </c>
      <c r="H28" s="26"/>
      <c r="I28" s="27"/>
      <c r="J28" s="27">
        <f t="shared" si="0"/>
        <v>0.76039376591901342</v>
      </c>
      <c r="K28" s="27">
        <f t="shared" si="1"/>
        <v>0</v>
      </c>
      <c r="L28" s="28">
        <f t="shared" si="2"/>
        <v>18666308.809999935</v>
      </c>
    </row>
    <row r="29" spans="2:12" ht="20.100000000000001" customHeight="1" x14ac:dyDescent="0.25">
      <c r="B29" s="25" t="s">
        <v>39</v>
      </c>
      <c r="C29" s="26">
        <v>41558974</v>
      </c>
      <c r="D29" s="26">
        <v>48207854</v>
      </c>
      <c r="E29" s="57">
        <v>48086167</v>
      </c>
      <c r="F29" s="57">
        <v>46701695.270000003</v>
      </c>
      <c r="G29" s="26">
        <v>37176793.720000021</v>
      </c>
      <c r="H29" s="26"/>
      <c r="I29" s="27"/>
      <c r="J29" s="27">
        <f t="shared" si="0"/>
        <v>0.77312865714582779</v>
      </c>
      <c r="K29" s="27">
        <f t="shared" si="1"/>
        <v>0</v>
      </c>
      <c r="L29" s="28">
        <f t="shared" si="2"/>
        <v>11031060.279999979</v>
      </c>
    </row>
    <row r="30" spans="2:12" ht="20.100000000000001" customHeight="1" x14ac:dyDescent="0.25">
      <c r="B30" s="25" t="s">
        <v>40</v>
      </c>
      <c r="C30" s="26">
        <v>53196957</v>
      </c>
      <c r="D30" s="26">
        <v>57049203</v>
      </c>
      <c r="E30" s="57">
        <v>56474853</v>
      </c>
      <c r="F30" s="57">
        <v>54845958.179999985</v>
      </c>
      <c r="G30" s="26">
        <v>38536018.29999996</v>
      </c>
      <c r="H30" s="26"/>
      <c r="I30" s="27"/>
      <c r="J30" s="27">
        <f t="shared" si="0"/>
        <v>0.68235712450637032</v>
      </c>
      <c r="K30" s="27">
        <f t="shared" si="1"/>
        <v>0</v>
      </c>
      <c r="L30" s="28">
        <f t="shared" si="2"/>
        <v>18513184.70000004</v>
      </c>
    </row>
    <row r="31" spans="2:12" ht="20.100000000000001" customHeight="1" x14ac:dyDescent="0.25">
      <c r="B31" s="25" t="s">
        <v>41</v>
      </c>
      <c r="C31" s="26">
        <v>93627889</v>
      </c>
      <c r="D31" s="26">
        <v>108318241</v>
      </c>
      <c r="E31" s="57">
        <v>106403654</v>
      </c>
      <c r="F31" s="57">
        <v>104762487.91000006</v>
      </c>
      <c r="G31" s="26">
        <v>82636229.749999776</v>
      </c>
      <c r="H31" s="26"/>
      <c r="I31" s="27"/>
      <c r="J31" s="27">
        <f t="shared" si="0"/>
        <v>0.77662962354657272</v>
      </c>
      <c r="K31" s="27">
        <f t="shared" si="1"/>
        <v>0</v>
      </c>
      <c r="L31" s="28">
        <f t="shared" si="2"/>
        <v>25682011.250000224</v>
      </c>
    </row>
    <row r="32" spans="2:12" ht="20.100000000000001" customHeight="1" x14ac:dyDescent="0.25">
      <c r="B32" s="25" t="s">
        <v>42</v>
      </c>
      <c r="C32" s="26">
        <v>46717089</v>
      </c>
      <c r="D32" s="26">
        <v>57623668</v>
      </c>
      <c r="E32" s="57">
        <v>56490621</v>
      </c>
      <c r="F32" s="57">
        <v>55042239.280000009</v>
      </c>
      <c r="G32" s="26">
        <v>44229437.940000013</v>
      </c>
      <c r="H32" s="26"/>
      <c r="I32" s="27"/>
      <c r="J32" s="27">
        <f t="shared" si="0"/>
        <v>0.7829518804546336</v>
      </c>
      <c r="K32" s="27">
        <f t="shared" si="1"/>
        <v>0</v>
      </c>
      <c r="L32" s="28">
        <f t="shared" si="2"/>
        <v>13394230.059999987</v>
      </c>
    </row>
    <row r="33" spans="2:12" ht="20.100000000000001" customHeight="1" x14ac:dyDescent="0.25">
      <c r="B33" s="25" t="s">
        <v>58</v>
      </c>
      <c r="C33" s="26">
        <v>28156932</v>
      </c>
      <c r="D33" s="26">
        <v>35433215</v>
      </c>
      <c r="E33" s="57">
        <v>35433215</v>
      </c>
      <c r="F33" s="57">
        <v>33550123.919999994</v>
      </c>
      <c r="G33" s="26">
        <v>26008417.800000019</v>
      </c>
      <c r="H33" s="26"/>
      <c r="I33" s="27"/>
      <c r="J33" s="27">
        <f t="shared" si="0"/>
        <v>0.73401236100082989</v>
      </c>
      <c r="K33" s="27">
        <f t="shared" si="1"/>
        <v>0</v>
      </c>
      <c r="L33" s="28">
        <f t="shared" si="2"/>
        <v>9424797.1999999806</v>
      </c>
    </row>
    <row r="34" spans="2:12" ht="20.100000000000001" customHeight="1" x14ac:dyDescent="0.25">
      <c r="B34" s="25" t="s">
        <v>43</v>
      </c>
      <c r="C34" s="26">
        <v>57177279</v>
      </c>
      <c r="D34" s="26">
        <v>79156267</v>
      </c>
      <c r="E34" s="57">
        <v>79156267</v>
      </c>
      <c r="F34" s="57">
        <v>65400169.650000013</v>
      </c>
      <c r="G34" s="26">
        <v>63919303.350000031</v>
      </c>
      <c r="H34" s="26"/>
      <c r="I34" s="27"/>
      <c r="J34" s="27">
        <f t="shared" si="0"/>
        <v>0.80750780415150236</v>
      </c>
      <c r="K34" s="27">
        <f t="shared" si="1"/>
        <v>0</v>
      </c>
      <c r="L34" s="28">
        <f t="shared" si="2"/>
        <v>15236963.649999969</v>
      </c>
    </row>
    <row r="35" spans="2:12" ht="20.100000000000001" customHeight="1" x14ac:dyDescent="0.25">
      <c r="B35" s="25" t="s">
        <v>44</v>
      </c>
      <c r="C35" s="26">
        <v>55144994</v>
      </c>
      <c r="D35" s="26">
        <v>62977922</v>
      </c>
      <c r="E35" s="57">
        <v>61155769</v>
      </c>
      <c r="F35" s="57">
        <v>60252211.440000027</v>
      </c>
      <c r="G35" s="26">
        <v>45852163.399999946</v>
      </c>
      <c r="H35" s="26"/>
      <c r="I35" s="27"/>
      <c r="J35" s="27">
        <f t="shared" si="0"/>
        <v>0.749760229488733</v>
      </c>
      <c r="K35" s="27">
        <f t="shared" si="1"/>
        <v>0</v>
      </c>
      <c r="L35" s="28">
        <f t="shared" si="2"/>
        <v>17125758.600000054</v>
      </c>
    </row>
    <row r="36" spans="2:12" ht="20.100000000000001" customHeight="1" x14ac:dyDescent="0.25">
      <c r="B36" s="25" t="s">
        <v>45</v>
      </c>
      <c r="C36" s="26">
        <v>1124144636</v>
      </c>
      <c r="D36" s="26">
        <v>1198943676</v>
      </c>
      <c r="E36" s="57">
        <v>1019994827</v>
      </c>
      <c r="F36" s="57">
        <v>693865712.86999846</v>
      </c>
      <c r="G36" s="26">
        <v>588967458.27999997</v>
      </c>
      <c r="H36" s="26"/>
      <c r="I36" s="27"/>
      <c r="J36" s="27">
        <f t="shared" si="0"/>
        <v>0.5774220051804243</v>
      </c>
      <c r="K36" s="27">
        <f t="shared" si="1"/>
        <v>0</v>
      </c>
      <c r="L36" s="28">
        <f t="shared" si="2"/>
        <v>609976217.72000003</v>
      </c>
    </row>
    <row r="37" spans="2:12" ht="20.100000000000001" customHeight="1" x14ac:dyDescent="0.25">
      <c r="B37" s="25" t="s">
        <v>46</v>
      </c>
      <c r="C37" s="26">
        <v>65953571</v>
      </c>
      <c r="D37" s="26">
        <v>182122853</v>
      </c>
      <c r="E37" s="57">
        <v>181872853</v>
      </c>
      <c r="F37" s="57">
        <v>168313016.50999999</v>
      </c>
      <c r="G37" s="26">
        <v>151219065.38000003</v>
      </c>
      <c r="H37" s="26"/>
      <c r="I37" s="27"/>
      <c r="J37" s="27">
        <f t="shared" si="0"/>
        <v>0.83145484818451731</v>
      </c>
      <c r="K37" s="27">
        <f t="shared" si="1"/>
        <v>0</v>
      </c>
      <c r="L37" s="28">
        <f t="shared" si="2"/>
        <v>30903787.619999975</v>
      </c>
    </row>
    <row r="38" spans="2:12" ht="20.100000000000001" customHeight="1" x14ac:dyDescent="0.25">
      <c r="B38" s="25" t="s">
        <v>47</v>
      </c>
      <c r="C38" s="26">
        <v>107955381</v>
      </c>
      <c r="D38" s="26">
        <v>127880443</v>
      </c>
      <c r="E38" s="57">
        <v>127103524</v>
      </c>
      <c r="F38" s="57">
        <v>121989950.96999997</v>
      </c>
      <c r="G38" s="26">
        <v>98602507.189999998</v>
      </c>
      <c r="H38" s="26"/>
      <c r="I38" s="27"/>
      <c r="J38" s="27">
        <f t="shared" si="0"/>
        <v>0.77576532960643951</v>
      </c>
      <c r="K38" s="27">
        <f t="shared" si="1"/>
        <v>0</v>
      </c>
      <c r="L38" s="28">
        <f t="shared" si="2"/>
        <v>29277935.810000002</v>
      </c>
    </row>
    <row r="39" spans="2:12" ht="20.100000000000001" customHeight="1" x14ac:dyDescent="0.25">
      <c r="B39" s="25" t="s">
        <v>48</v>
      </c>
      <c r="C39" s="26">
        <v>27481689</v>
      </c>
      <c r="D39" s="26">
        <v>36756297</v>
      </c>
      <c r="E39" s="57">
        <v>35513349</v>
      </c>
      <c r="F39" s="57">
        <v>32256766.199999996</v>
      </c>
      <c r="G39" s="26">
        <v>26291460.880000018</v>
      </c>
      <c r="H39" s="26"/>
      <c r="I39" s="27"/>
      <c r="J39" s="27">
        <f t="shared" si="0"/>
        <v>0.74032614834495103</v>
      </c>
      <c r="K39" s="27">
        <f t="shared" si="1"/>
        <v>0</v>
      </c>
      <c r="L39" s="28">
        <f t="shared" si="2"/>
        <v>10464836.119999982</v>
      </c>
    </row>
    <row r="40" spans="2:12" ht="20.100000000000001" customHeight="1" x14ac:dyDescent="0.25">
      <c r="B40" s="25" t="s">
        <v>49</v>
      </c>
      <c r="C40" s="26">
        <v>83795309</v>
      </c>
      <c r="D40" s="26">
        <v>134153870</v>
      </c>
      <c r="E40" s="57">
        <v>131621977</v>
      </c>
      <c r="F40" s="57">
        <v>123347355.62999988</v>
      </c>
      <c r="G40" s="26">
        <v>106243263.06999995</v>
      </c>
      <c r="H40" s="26"/>
      <c r="I40" s="27"/>
      <c r="J40" s="27">
        <f t="shared" si="0"/>
        <v>0.80718482955167847</v>
      </c>
      <c r="K40" s="27">
        <f t="shared" si="1"/>
        <v>0</v>
      </c>
      <c r="L40" s="28">
        <f t="shared" si="2"/>
        <v>27910606.930000052</v>
      </c>
    </row>
    <row r="41" spans="2:12" ht="20.100000000000001" customHeight="1" x14ac:dyDescent="0.25">
      <c r="B41" s="25" t="s">
        <v>50</v>
      </c>
      <c r="C41" s="26">
        <v>207048579</v>
      </c>
      <c r="D41" s="26">
        <v>238956527</v>
      </c>
      <c r="E41" s="57">
        <v>231033031</v>
      </c>
      <c r="F41" s="57">
        <v>186007917.20000008</v>
      </c>
      <c r="G41" s="26">
        <v>179337208.68000022</v>
      </c>
      <c r="H41" s="26"/>
      <c r="I41" s="27"/>
      <c r="J41" s="27">
        <f t="shared" si="0"/>
        <v>0.77624055704831318</v>
      </c>
      <c r="K41" s="27">
        <f t="shared" si="1"/>
        <v>0</v>
      </c>
      <c r="L41" s="28">
        <f t="shared" si="2"/>
        <v>59619318.319999784</v>
      </c>
    </row>
    <row r="42" spans="2:12" ht="20.100000000000001" customHeight="1" x14ac:dyDescent="0.25">
      <c r="B42" s="25" t="s">
        <v>51</v>
      </c>
      <c r="C42" s="26">
        <v>252509881</v>
      </c>
      <c r="D42" s="26">
        <v>290639323</v>
      </c>
      <c r="E42" s="57">
        <v>290018222</v>
      </c>
      <c r="F42" s="57">
        <v>276195486.06999975</v>
      </c>
      <c r="G42" s="26">
        <v>224344273.97000021</v>
      </c>
      <c r="H42" s="26"/>
      <c r="I42" s="27"/>
      <c r="J42" s="27">
        <f t="shared" si="0"/>
        <v>0.77355233896303321</v>
      </c>
      <c r="K42" s="27">
        <f t="shared" si="1"/>
        <v>0</v>
      </c>
      <c r="L42" s="28">
        <f t="shared" si="2"/>
        <v>66295049.029999793</v>
      </c>
    </row>
    <row r="43" spans="2:12" ht="20.100000000000001" customHeight="1" x14ac:dyDescent="0.25">
      <c r="B43" s="25" t="s">
        <v>52</v>
      </c>
      <c r="C43" s="26">
        <v>284400353</v>
      </c>
      <c r="D43" s="26">
        <v>309390855</v>
      </c>
      <c r="E43" s="57">
        <v>305899039</v>
      </c>
      <c r="F43" s="57">
        <v>279246079.18999994</v>
      </c>
      <c r="G43" s="26">
        <v>228998862.23999971</v>
      </c>
      <c r="H43" s="26"/>
      <c r="I43" s="27"/>
      <c r="J43" s="27">
        <f t="shared" si="0"/>
        <v>0.74860928948521377</v>
      </c>
      <c r="K43" s="27">
        <f t="shared" si="1"/>
        <v>0</v>
      </c>
      <c r="L43" s="28">
        <f t="shared" si="2"/>
        <v>80391992.760000288</v>
      </c>
    </row>
    <row r="44" spans="2:12" ht="20.100000000000001" customHeight="1" x14ac:dyDescent="0.25">
      <c r="B44" s="25" t="s">
        <v>53</v>
      </c>
      <c r="C44" s="26">
        <v>144586232</v>
      </c>
      <c r="D44" s="26">
        <v>151576484</v>
      </c>
      <c r="E44" s="57">
        <v>151564324</v>
      </c>
      <c r="F44" s="57">
        <v>144833908.74999994</v>
      </c>
      <c r="G44" s="26">
        <v>111940042.28999999</v>
      </c>
      <c r="H44" s="26"/>
      <c r="I44" s="27"/>
      <c r="J44" s="27">
        <f t="shared" ref="J44" si="3">IF(ISERROR(+G44/E44)=TRUE,0,++G44/E44)</f>
        <v>0.73856458654478607</v>
      </c>
      <c r="K44" s="27">
        <f t="shared" ref="K44" si="4">IF(ISERROR(+H44/E44)=TRUE,0,++H44/E44)</f>
        <v>0</v>
      </c>
      <c r="L44" s="28">
        <f t="shared" ref="L44" si="5">+D44-G44</f>
        <v>39636441.710000008</v>
      </c>
    </row>
    <row r="45" spans="2:12" ht="20.100000000000001" customHeight="1" x14ac:dyDescent="0.25">
      <c r="B45" s="25" t="s">
        <v>57</v>
      </c>
      <c r="C45" s="26">
        <v>21698844</v>
      </c>
      <c r="D45" s="26">
        <v>89141989</v>
      </c>
      <c r="E45" s="57">
        <v>88109471</v>
      </c>
      <c r="F45" s="57">
        <v>82015764.030000031</v>
      </c>
      <c r="G45" s="26">
        <v>78514164.099999994</v>
      </c>
      <c r="H45" s="26"/>
      <c r="I45" s="27"/>
      <c r="J45" s="27">
        <f t="shared" si="0"/>
        <v>0.89109789457253685</v>
      </c>
      <c r="K45" s="27">
        <f t="shared" si="1"/>
        <v>0</v>
      </c>
      <c r="L45" s="28">
        <f t="shared" si="2"/>
        <v>10627824.900000006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6928627753</v>
      </c>
      <c r="E46" s="53">
        <f>SUM(E13:E45)</f>
        <v>6360311813</v>
      </c>
      <c r="F46" s="53">
        <f t="shared" si="6"/>
        <v>5561051211.7799959</v>
      </c>
      <c r="G46" s="53">
        <f t="shared" si="6"/>
        <v>4446221309.9100037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0.69905712811473508</v>
      </c>
      <c r="K46" s="54">
        <f>IF(ISERROR(+H46/E46)=TRUE,0,++H46/E46)</f>
        <v>0</v>
      </c>
      <c r="L46" s="55">
        <f>SUM(L13:L45)</f>
        <v>2482406443.0899978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54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55</v>
      </c>
      <c r="C53" s="67">
        <f>+C46/$C$51</f>
        <v>6396.4139850000001</v>
      </c>
      <c r="D53" s="67">
        <f>+D46/$C$51</f>
        <v>6928.6277529999998</v>
      </c>
      <c r="E53" s="33">
        <f>+E46/$C$51</f>
        <v>6360.3118130000003</v>
      </c>
      <c r="F53" s="67">
        <f>+F46/$C$51</f>
        <v>5561.0512117799963</v>
      </c>
      <c r="G53" s="67">
        <f>+G46/$C$51</f>
        <v>4446.2213099100036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8">
        <v>73997217</v>
      </c>
      <c r="D13" s="8">
        <v>73997217</v>
      </c>
      <c r="E13" s="56">
        <v>55142243</v>
      </c>
      <c r="F13" s="56">
        <v>37462965.780000001</v>
      </c>
      <c r="G13" s="8">
        <v>28450786.219999995</v>
      </c>
      <c r="H13" s="8"/>
      <c r="I13" s="12">
        <f>IF(ISERROR(+#REF!/E13)=TRUE,0,++#REF!/E13)</f>
        <v>0</v>
      </c>
      <c r="J13" s="12">
        <f>IF(ISERROR(+G13/E13)=TRUE,0,++G13/E13)</f>
        <v>0.51595264668504681</v>
      </c>
      <c r="K13" s="12">
        <f>IF(ISERROR(+H13/E13)=TRUE,0,++H13/E13)</f>
        <v>0</v>
      </c>
      <c r="L13" s="14">
        <f>+D13-G13</f>
        <v>45546430.780000001</v>
      </c>
    </row>
    <row r="14" spans="1:13" ht="20.100000000000001" customHeight="1" x14ac:dyDescent="0.25">
      <c r="B14" s="7" t="s">
        <v>24</v>
      </c>
      <c r="C14" s="9">
        <v>1530068</v>
      </c>
      <c r="D14" s="9">
        <v>2589701</v>
      </c>
      <c r="E14" s="58">
        <v>2102381</v>
      </c>
      <c r="F14" s="59">
        <v>1010160.23</v>
      </c>
      <c r="G14" s="9">
        <v>932187.14</v>
      </c>
      <c r="H14" s="9"/>
      <c r="I14" s="13">
        <f>IF(ISERROR(+#REF!/E14)=TRUE,0,++#REF!/E14)</f>
        <v>0</v>
      </c>
      <c r="J14" s="13">
        <f t="shared" ref="J14:J45" si="0">IF(ISERROR(+G14/E14)=TRUE,0,++G14/E14)</f>
        <v>0.44339591158786157</v>
      </c>
      <c r="K14" s="13">
        <f t="shared" ref="K14:K45" si="1">IF(ISERROR(+H14/E14)=TRUE,0,++H14/E14)</f>
        <v>0</v>
      </c>
      <c r="L14" s="15">
        <f t="shared" ref="L14:L45" si="2">+D14-G14</f>
        <v>1657513.8599999999</v>
      </c>
    </row>
    <row r="15" spans="1:13" ht="20.100000000000001" customHeight="1" x14ac:dyDescent="0.25">
      <c r="B15" s="7" t="s">
        <v>25</v>
      </c>
      <c r="C15" s="9">
        <v>4374069</v>
      </c>
      <c r="D15" s="9">
        <v>4371414</v>
      </c>
      <c r="E15" s="58">
        <v>1749488</v>
      </c>
      <c r="F15" s="59">
        <v>1531441.8499999999</v>
      </c>
      <c r="G15" s="9">
        <v>1041804.18</v>
      </c>
      <c r="H15" s="9"/>
      <c r="I15" s="13"/>
      <c r="J15" s="13">
        <f t="shared" si="0"/>
        <v>0.59549089790841669</v>
      </c>
      <c r="K15" s="13">
        <f t="shared" si="1"/>
        <v>0</v>
      </c>
      <c r="L15" s="15">
        <f t="shared" si="2"/>
        <v>3329609.82</v>
      </c>
    </row>
    <row r="16" spans="1:13" ht="20.100000000000001" customHeight="1" x14ac:dyDescent="0.25">
      <c r="B16" s="7" t="s">
        <v>26</v>
      </c>
      <c r="C16" s="9">
        <v>16597950</v>
      </c>
      <c r="D16" s="9">
        <v>4815299</v>
      </c>
      <c r="E16" s="58">
        <v>1917666</v>
      </c>
      <c r="F16" s="59">
        <v>1730178.4700000002</v>
      </c>
      <c r="G16" s="9">
        <v>781101.66</v>
      </c>
      <c r="H16" s="9"/>
      <c r="I16" s="13"/>
      <c r="J16" s="13">
        <f t="shared" si="0"/>
        <v>0.40731892832224176</v>
      </c>
      <c r="K16" s="13">
        <f t="shared" si="1"/>
        <v>0</v>
      </c>
      <c r="L16" s="15">
        <f t="shared" si="2"/>
        <v>4034197.34</v>
      </c>
    </row>
    <row r="17" spans="2:12" ht="20.100000000000001" customHeight="1" x14ac:dyDescent="0.25">
      <c r="B17" s="7" t="s">
        <v>27</v>
      </c>
      <c r="C17" s="9">
        <v>3548416</v>
      </c>
      <c r="D17" s="9">
        <v>4100246</v>
      </c>
      <c r="E17" s="58">
        <v>3228126</v>
      </c>
      <c r="F17" s="59">
        <v>2191519.9300000002</v>
      </c>
      <c r="G17" s="9">
        <v>1318874.43</v>
      </c>
      <c r="H17" s="9"/>
      <c r="I17" s="13"/>
      <c r="J17" s="13">
        <f t="shared" ref="J17" si="3">IF(ISERROR(+G17/E17)=TRUE,0,++G17/E17)</f>
        <v>0.40855729609067304</v>
      </c>
      <c r="K17" s="13">
        <f t="shared" ref="K17" si="4">IF(ISERROR(+H17/E17)=TRUE,0,++H17/E17)</f>
        <v>0</v>
      </c>
      <c r="L17" s="15">
        <f t="shared" ref="L17" si="5">+D17-G17</f>
        <v>2781371.5700000003</v>
      </c>
    </row>
    <row r="18" spans="2:12" ht="20.100000000000001" customHeight="1" x14ac:dyDescent="0.25">
      <c r="B18" s="7" t="s">
        <v>28</v>
      </c>
      <c r="C18" s="9">
        <v>13773194</v>
      </c>
      <c r="D18" s="9">
        <v>11823280</v>
      </c>
      <c r="E18" s="58">
        <v>7719072</v>
      </c>
      <c r="F18" s="59">
        <v>5547732.6800000016</v>
      </c>
      <c r="G18" s="9">
        <v>3627876.620000002</v>
      </c>
      <c r="H18" s="9"/>
      <c r="I18" s="13"/>
      <c r="J18" s="13">
        <f t="shared" si="0"/>
        <v>0.469988700714283</v>
      </c>
      <c r="K18" s="13">
        <f t="shared" si="1"/>
        <v>0</v>
      </c>
      <c r="L18" s="15">
        <f t="shared" si="2"/>
        <v>8195403.379999998</v>
      </c>
    </row>
    <row r="19" spans="2:12" ht="20.100000000000001" customHeight="1" x14ac:dyDescent="0.25">
      <c r="B19" s="7" t="s">
        <v>29</v>
      </c>
      <c r="C19" s="9">
        <v>6338744</v>
      </c>
      <c r="D19" s="9">
        <v>3864628</v>
      </c>
      <c r="E19" s="58">
        <v>1826583</v>
      </c>
      <c r="F19" s="59">
        <v>1809165.4900000002</v>
      </c>
      <c r="G19" s="9">
        <v>425359.41</v>
      </c>
      <c r="H19" s="9"/>
      <c r="I19" s="13"/>
      <c r="J19" s="13">
        <f t="shared" si="0"/>
        <v>0.23287165707772381</v>
      </c>
      <c r="K19" s="13">
        <f t="shared" si="1"/>
        <v>0</v>
      </c>
      <c r="L19" s="15">
        <f t="shared" si="2"/>
        <v>3439268.59</v>
      </c>
    </row>
    <row r="20" spans="2:12" ht="20.100000000000001" customHeight="1" x14ac:dyDescent="0.25">
      <c r="B20" s="7" t="s">
        <v>30</v>
      </c>
      <c r="C20" s="9">
        <v>9930000</v>
      </c>
      <c r="D20" s="9">
        <v>7850366</v>
      </c>
      <c r="E20" s="58">
        <v>2516000</v>
      </c>
      <c r="F20" s="59">
        <v>2206780.1</v>
      </c>
      <c r="G20" s="9">
        <v>2067869.3299999998</v>
      </c>
      <c r="H20" s="9"/>
      <c r="I20" s="13"/>
      <c r="J20" s="13">
        <f t="shared" si="0"/>
        <v>0.82188765103338624</v>
      </c>
      <c r="K20" s="13">
        <f t="shared" si="1"/>
        <v>0</v>
      </c>
      <c r="L20" s="15">
        <f t="shared" si="2"/>
        <v>5782496.6699999999</v>
      </c>
    </row>
    <row r="21" spans="2:12" ht="20.100000000000001" customHeight="1" x14ac:dyDescent="0.25">
      <c r="B21" s="7" t="s">
        <v>31</v>
      </c>
      <c r="C21" s="9">
        <v>3541637</v>
      </c>
      <c r="D21" s="9">
        <v>3665192</v>
      </c>
      <c r="E21" s="58">
        <v>1493000</v>
      </c>
      <c r="F21" s="59">
        <v>1482401.1400000001</v>
      </c>
      <c r="G21" s="9">
        <v>1466041.1400000001</v>
      </c>
      <c r="H21" s="9"/>
      <c r="I21" s="13"/>
      <c r="J21" s="13">
        <f t="shared" si="0"/>
        <v>0.98194316141995985</v>
      </c>
      <c r="K21" s="13">
        <f t="shared" si="1"/>
        <v>0</v>
      </c>
      <c r="L21" s="15">
        <f t="shared" si="2"/>
        <v>2199150.86</v>
      </c>
    </row>
    <row r="22" spans="2:12" ht="20.100000000000001" customHeight="1" x14ac:dyDescent="0.25">
      <c r="B22" s="7" t="s">
        <v>32</v>
      </c>
      <c r="C22" s="9">
        <v>3486605</v>
      </c>
      <c r="D22" s="9">
        <v>4610133</v>
      </c>
      <c r="E22" s="58">
        <v>1700000</v>
      </c>
      <c r="F22" s="59">
        <v>1437612.9599999997</v>
      </c>
      <c r="G22" s="9">
        <v>884265.95999999985</v>
      </c>
      <c r="H22" s="9"/>
      <c r="I22" s="13"/>
      <c r="J22" s="13">
        <f t="shared" si="0"/>
        <v>0.52015644705882347</v>
      </c>
      <c r="K22" s="13">
        <f t="shared" si="1"/>
        <v>0</v>
      </c>
      <c r="L22" s="15">
        <f t="shared" si="2"/>
        <v>3725867.04</v>
      </c>
    </row>
    <row r="23" spans="2:12" ht="20.100000000000001" customHeight="1" x14ac:dyDescent="0.25">
      <c r="B23" s="7" t="s">
        <v>33</v>
      </c>
      <c r="C23" s="9">
        <v>10756479</v>
      </c>
      <c r="D23" s="9">
        <v>6673836</v>
      </c>
      <c r="E23" s="58">
        <v>5490486</v>
      </c>
      <c r="F23" s="59">
        <v>4787071.6900000004</v>
      </c>
      <c r="G23" s="9">
        <v>4347650.0199999986</v>
      </c>
      <c r="H23" s="9"/>
      <c r="I23" s="13"/>
      <c r="J23" s="13">
        <f t="shared" si="0"/>
        <v>0.79185158108043596</v>
      </c>
      <c r="K23" s="13">
        <f t="shared" si="1"/>
        <v>0</v>
      </c>
      <c r="L23" s="15">
        <f t="shared" si="2"/>
        <v>2326185.9800000014</v>
      </c>
    </row>
    <row r="24" spans="2:12" ht="20.100000000000001" customHeight="1" x14ac:dyDescent="0.25">
      <c r="B24" s="7" t="s">
        <v>34</v>
      </c>
      <c r="C24" s="9">
        <v>4154496</v>
      </c>
      <c r="D24" s="9">
        <v>4760049</v>
      </c>
      <c r="E24" s="58">
        <v>3329600</v>
      </c>
      <c r="F24" s="59">
        <v>2016404.7799999998</v>
      </c>
      <c r="G24" s="9">
        <v>1448294.3399999996</v>
      </c>
      <c r="H24" s="9"/>
      <c r="I24" s="13"/>
      <c r="J24" s="13">
        <f t="shared" si="0"/>
        <v>0.43497547453147511</v>
      </c>
      <c r="K24" s="13">
        <f t="shared" si="1"/>
        <v>0</v>
      </c>
      <c r="L24" s="15">
        <f t="shared" si="2"/>
        <v>3311754.66</v>
      </c>
    </row>
    <row r="25" spans="2:12" ht="20.100000000000001" customHeight="1" x14ac:dyDescent="0.25">
      <c r="B25" s="7" t="s">
        <v>35</v>
      </c>
      <c r="C25" s="9">
        <v>20995704</v>
      </c>
      <c r="D25" s="9">
        <v>12632865</v>
      </c>
      <c r="E25" s="58">
        <v>4934583</v>
      </c>
      <c r="F25" s="59">
        <v>4579496.21</v>
      </c>
      <c r="G25" s="9">
        <v>3065363.2300000004</v>
      </c>
      <c r="H25" s="9"/>
      <c r="I25" s="13"/>
      <c r="J25" s="13">
        <f t="shared" si="0"/>
        <v>0.6212000547969303</v>
      </c>
      <c r="K25" s="13">
        <f t="shared" si="1"/>
        <v>0</v>
      </c>
      <c r="L25" s="15">
        <f t="shared" si="2"/>
        <v>9567501.7699999996</v>
      </c>
    </row>
    <row r="26" spans="2:12" ht="20.100000000000001" customHeight="1" x14ac:dyDescent="0.25">
      <c r="B26" s="7" t="s">
        <v>36</v>
      </c>
      <c r="C26" s="9">
        <v>10075062</v>
      </c>
      <c r="D26" s="9">
        <v>6698066</v>
      </c>
      <c r="E26" s="58">
        <v>3486331</v>
      </c>
      <c r="F26" s="59">
        <v>1544942.5499999998</v>
      </c>
      <c r="G26" s="9">
        <v>1483329.55</v>
      </c>
      <c r="H26" s="9"/>
      <c r="I26" s="13"/>
      <c r="J26" s="13">
        <f t="shared" si="0"/>
        <v>0.42547008588685353</v>
      </c>
      <c r="K26" s="13">
        <f t="shared" si="1"/>
        <v>0</v>
      </c>
      <c r="L26" s="15">
        <f t="shared" si="2"/>
        <v>5214736.45</v>
      </c>
    </row>
    <row r="27" spans="2:12" ht="20.100000000000001" customHeight="1" x14ac:dyDescent="0.25">
      <c r="B27" s="7" t="s">
        <v>37</v>
      </c>
      <c r="C27" s="9">
        <v>600000</v>
      </c>
      <c r="D27" s="9">
        <v>3749719</v>
      </c>
      <c r="E27" s="58">
        <v>3588933</v>
      </c>
      <c r="F27" s="59">
        <v>2849637.49</v>
      </c>
      <c r="G27" s="9">
        <v>2759066.9299999997</v>
      </c>
      <c r="H27" s="9"/>
      <c r="I27" s="13"/>
      <c r="J27" s="13">
        <f t="shared" si="0"/>
        <v>0.7687708101544386</v>
      </c>
      <c r="K27" s="13">
        <f t="shared" si="1"/>
        <v>0</v>
      </c>
      <c r="L27" s="15">
        <f t="shared" si="2"/>
        <v>990652.0700000003</v>
      </c>
    </row>
    <row r="28" spans="2:12" ht="20.100000000000001" customHeight="1" x14ac:dyDescent="0.25">
      <c r="B28" s="7" t="s">
        <v>38</v>
      </c>
      <c r="C28" s="9">
        <v>8011926</v>
      </c>
      <c r="D28" s="9">
        <v>7131926</v>
      </c>
      <c r="E28" s="58">
        <v>2325953</v>
      </c>
      <c r="F28" s="59">
        <v>2162848.5699999994</v>
      </c>
      <c r="G28" s="9">
        <v>1392391.4299999995</v>
      </c>
      <c r="H28" s="9"/>
      <c r="I28" s="13"/>
      <c r="J28" s="13">
        <f t="shared" si="0"/>
        <v>0.59863265938735621</v>
      </c>
      <c r="K28" s="13">
        <f t="shared" si="1"/>
        <v>0</v>
      </c>
      <c r="L28" s="15">
        <f t="shared" si="2"/>
        <v>5739534.5700000003</v>
      </c>
    </row>
    <row r="29" spans="2:12" ht="20.100000000000001" customHeight="1" x14ac:dyDescent="0.25">
      <c r="B29" s="7" t="s">
        <v>39</v>
      </c>
      <c r="C29" s="9">
        <v>1492331</v>
      </c>
      <c r="D29" s="9">
        <v>1146489</v>
      </c>
      <c r="E29" s="58">
        <v>458890</v>
      </c>
      <c r="F29" s="59">
        <v>435890</v>
      </c>
      <c r="G29" s="9">
        <v>403235.01999999996</v>
      </c>
      <c r="H29" s="9"/>
      <c r="I29" s="13"/>
      <c r="J29" s="13">
        <f t="shared" si="0"/>
        <v>0.87871825491947952</v>
      </c>
      <c r="K29" s="13">
        <f t="shared" si="1"/>
        <v>0</v>
      </c>
      <c r="L29" s="15">
        <f t="shared" si="2"/>
        <v>743253.98</v>
      </c>
    </row>
    <row r="30" spans="2:12" ht="20.100000000000001" customHeight="1" x14ac:dyDescent="0.25">
      <c r="B30" s="7" t="s">
        <v>40</v>
      </c>
      <c r="C30" s="9">
        <v>3105374</v>
      </c>
      <c r="D30" s="9">
        <v>3330912</v>
      </c>
      <c r="E30" s="58">
        <v>1646612</v>
      </c>
      <c r="F30" s="59">
        <v>1264634.73</v>
      </c>
      <c r="G30" s="9">
        <v>1044244.52</v>
      </c>
      <c r="H30" s="9"/>
      <c r="I30" s="13"/>
      <c r="J30" s="13">
        <f t="shared" si="0"/>
        <v>0.63417764476391525</v>
      </c>
      <c r="K30" s="13">
        <f t="shared" si="1"/>
        <v>0</v>
      </c>
      <c r="L30" s="15">
        <f t="shared" si="2"/>
        <v>2286667.48</v>
      </c>
    </row>
    <row r="31" spans="2:12" ht="20.100000000000001" customHeight="1" x14ac:dyDescent="0.25">
      <c r="B31" s="7" t="s">
        <v>41</v>
      </c>
      <c r="C31" s="9">
        <v>4503749</v>
      </c>
      <c r="D31" s="9">
        <v>5389297</v>
      </c>
      <c r="E31" s="58">
        <v>1922283</v>
      </c>
      <c r="F31" s="59">
        <v>1869443.2399999998</v>
      </c>
      <c r="G31" s="9">
        <v>1781247.4800000002</v>
      </c>
      <c r="H31" s="9"/>
      <c r="I31" s="13"/>
      <c r="J31" s="13">
        <f t="shared" si="0"/>
        <v>0.92663124004113873</v>
      </c>
      <c r="K31" s="13">
        <f t="shared" si="1"/>
        <v>0</v>
      </c>
      <c r="L31" s="15">
        <f t="shared" si="2"/>
        <v>3608049.5199999996</v>
      </c>
    </row>
    <row r="32" spans="2:12" ht="20.100000000000001" customHeight="1" x14ac:dyDescent="0.25">
      <c r="B32" s="7" t="s">
        <v>42</v>
      </c>
      <c r="C32" s="9">
        <v>3469590</v>
      </c>
      <c r="D32" s="9">
        <v>4749957</v>
      </c>
      <c r="E32" s="58">
        <v>1429990</v>
      </c>
      <c r="F32" s="59">
        <v>1252910.77</v>
      </c>
      <c r="G32" s="9">
        <v>1222063.08</v>
      </c>
      <c r="H32" s="9"/>
      <c r="I32" s="13"/>
      <c r="J32" s="13">
        <f t="shared" si="0"/>
        <v>0.85459554262617221</v>
      </c>
      <c r="K32" s="13">
        <f t="shared" si="1"/>
        <v>0</v>
      </c>
      <c r="L32" s="15">
        <f t="shared" si="2"/>
        <v>3527893.92</v>
      </c>
    </row>
    <row r="33" spans="2:12" ht="20.100000000000001" customHeight="1" x14ac:dyDescent="0.25">
      <c r="B33" s="7" t="s">
        <v>62</v>
      </c>
      <c r="C33" s="9">
        <v>2877544</v>
      </c>
      <c r="D33" s="9">
        <v>2788203</v>
      </c>
      <c r="E33" s="58">
        <v>1354204</v>
      </c>
      <c r="F33" s="59">
        <v>678567.67</v>
      </c>
      <c r="G33" s="9">
        <v>255805.49000000005</v>
      </c>
      <c r="H33" s="9"/>
      <c r="I33" s="13"/>
      <c r="J33" s="13">
        <f t="shared" si="0"/>
        <v>0.18889730793883347</v>
      </c>
      <c r="K33" s="13">
        <f t="shared" si="1"/>
        <v>0</v>
      </c>
      <c r="L33" s="15">
        <f t="shared" si="2"/>
        <v>2532397.5099999998</v>
      </c>
    </row>
    <row r="34" spans="2:12" ht="20.100000000000001" customHeight="1" x14ac:dyDescent="0.25">
      <c r="B34" s="7" t="s">
        <v>43</v>
      </c>
      <c r="C34" s="9">
        <v>2448797</v>
      </c>
      <c r="D34" s="9">
        <v>2847938</v>
      </c>
      <c r="E34" s="58">
        <v>1249401</v>
      </c>
      <c r="F34" s="59">
        <v>910256.89999999991</v>
      </c>
      <c r="G34" s="9">
        <v>895612.71000000008</v>
      </c>
      <c r="H34" s="9"/>
      <c r="I34" s="13"/>
      <c r="J34" s="13">
        <f t="shared" si="0"/>
        <v>0.71683367469691484</v>
      </c>
      <c r="K34" s="13">
        <f t="shared" si="1"/>
        <v>0</v>
      </c>
      <c r="L34" s="15">
        <f t="shared" si="2"/>
        <v>1952325.29</v>
      </c>
    </row>
    <row r="35" spans="2:12" ht="20.100000000000001" customHeight="1" x14ac:dyDescent="0.25">
      <c r="B35" s="7" t="s">
        <v>44</v>
      </c>
      <c r="C35" s="9">
        <v>4116587</v>
      </c>
      <c r="D35" s="9">
        <v>5087417</v>
      </c>
      <c r="E35" s="58">
        <v>1648450</v>
      </c>
      <c r="F35" s="59">
        <v>1457276.79</v>
      </c>
      <c r="G35" s="9">
        <v>913426.63000000012</v>
      </c>
      <c r="H35" s="9"/>
      <c r="I35" s="13"/>
      <c r="J35" s="13">
        <f t="shared" si="0"/>
        <v>0.55411242682519946</v>
      </c>
      <c r="K35" s="13">
        <f t="shared" si="1"/>
        <v>0</v>
      </c>
      <c r="L35" s="15">
        <f t="shared" si="2"/>
        <v>4173990.37</v>
      </c>
    </row>
    <row r="36" spans="2:12" ht="20.100000000000001" customHeight="1" x14ac:dyDescent="0.25">
      <c r="B36" s="7" t="s">
        <v>45</v>
      </c>
      <c r="C36" s="9">
        <v>4000000</v>
      </c>
      <c r="D36" s="9">
        <v>13624354</v>
      </c>
      <c r="E36" s="58">
        <v>12459123</v>
      </c>
      <c r="F36" s="59">
        <v>11149850.769999996</v>
      </c>
      <c r="G36" s="9">
        <v>9979156.8000000007</v>
      </c>
      <c r="H36" s="9"/>
      <c r="I36" s="13"/>
      <c r="J36" s="13">
        <f t="shared" si="0"/>
        <v>0.80095178448755988</v>
      </c>
      <c r="K36" s="13">
        <f t="shared" si="1"/>
        <v>0</v>
      </c>
      <c r="L36" s="15">
        <f t="shared" si="2"/>
        <v>3645197.1999999993</v>
      </c>
    </row>
    <row r="37" spans="2:12" ht="20.100000000000001" customHeight="1" x14ac:dyDescent="0.25">
      <c r="B37" s="7" t="s">
        <v>46</v>
      </c>
      <c r="C37" s="9">
        <v>1830442</v>
      </c>
      <c r="D37" s="9">
        <v>2305592</v>
      </c>
      <c r="E37" s="58">
        <v>2009331</v>
      </c>
      <c r="F37" s="59">
        <v>1773171.95</v>
      </c>
      <c r="G37" s="9">
        <v>1629674.45</v>
      </c>
      <c r="H37" s="9"/>
      <c r="I37" s="13"/>
      <c r="J37" s="13">
        <f t="shared" si="0"/>
        <v>0.81105325603397349</v>
      </c>
      <c r="K37" s="13">
        <f t="shared" si="1"/>
        <v>0</v>
      </c>
      <c r="L37" s="15">
        <f t="shared" si="2"/>
        <v>675917.55</v>
      </c>
    </row>
    <row r="38" spans="2:12" ht="20.100000000000001" customHeight="1" x14ac:dyDescent="0.25">
      <c r="B38" s="7" t="s">
        <v>47</v>
      </c>
      <c r="C38" s="9">
        <v>7176987</v>
      </c>
      <c r="D38" s="9">
        <v>8002466</v>
      </c>
      <c r="E38" s="58">
        <v>5119665</v>
      </c>
      <c r="F38" s="59">
        <v>4754011.67</v>
      </c>
      <c r="G38" s="9">
        <v>2035270.2899999998</v>
      </c>
      <c r="H38" s="9"/>
      <c r="I38" s="13"/>
      <c r="J38" s="13">
        <f t="shared" si="0"/>
        <v>0.3975397394165438</v>
      </c>
      <c r="K38" s="13">
        <f t="shared" si="1"/>
        <v>0</v>
      </c>
      <c r="L38" s="15">
        <f t="shared" si="2"/>
        <v>5967195.71</v>
      </c>
    </row>
    <row r="39" spans="2:12" ht="20.100000000000001" customHeight="1" x14ac:dyDescent="0.25">
      <c r="B39" s="7" t="s">
        <v>48</v>
      </c>
      <c r="C39" s="9">
        <v>624606</v>
      </c>
      <c r="D39" s="9">
        <v>696132</v>
      </c>
      <c r="E39" s="58">
        <v>452726</v>
      </c>
      <c r="F39" s="59">
        <v>412329.5</v>
      </c>
      <c r="G39" s="9">
        <v>40329.5</v>
      </c>
      <c r="H39" s="9"/>
      <c r="I39" s="13"/>
      <c r="J39" s="13">
        <f t="shared" si="0"/>
        <v>8.9081475329448712E-2</v>
      </c>
      <c r="K39" s="13">
        <f t="shared" si="1"/>
        <v>0</v>
      </c>
      <c r="L39" s="15">
        <f t="shared" si="2"/>
        <v>655802.5</v>
      </c>
    </row>
    <row r="40" spans="2:12" ht="20.100000000000001" customHeight="1" x14ac:dyDescent="0.25">
      <c r="B40" s="7" t="s">
        <v>49</v>
      </c>
      <c r="C40" s="9">
        <v>1349653</v>
      </c>
      <c r="D40" s="9">
        <v>3540225</v>
      </c>
      <c r="E40" s="58">
        <v>3515225</v>
      </c>
      <c r="F40" s="59">
        <v>2040471.9999999998</v>
      </c>
      <c r="G40" s="9">
        <v>1356573.9900000002</v>
      </c>
      <c r="H40" s="9"/>
      <c r="I40" s="13"/>
      <c r="J40" s="13">
        <f t="shared" si="0"/>
        <v>0.38591384335284379</v>
      </c>
      <c r="K40" s="13">
        <f t="shared" si="1"/>
        <v>0</v>
      </c>
      <c r="L40" s="15">
        <f t="shared" si="2"/>
        <v>2183651.0099999998</v>
      </c>
    </row>
    <row r="41" spans="2:12" ht="20.100000000000001" customHeight="1" x14ac:dyDescent="0.25">
      <c r="B41" s="7" t="s">
        <v>50</v>
      </c>
      <c r="C41" s="9">
        <v>7450996</v>
      </c>
      <c r="D41" s="9">
        <v>10417884</v>
      </c>
      <c r="E41" s="58">
        <v>6497087</v>
      </c>
      <c r="F41" s="59">
        <v>5487806.5399999991</v>
      </c>
      <c r="G41" s="9">
        <v>3136487.1399999997</v>
      </c>
      <c r="H41" s="9"/>
      <c r="I41" s="13"/>
      <c r="J41" s="13">
        <f t="shared" si="0"/>
        <v>0.48275283061470464</v>
      </c>
      <c r="K41" s="13">
        <f t="shared" si="1"/>
        <v>0</v>
      </c>
      <c r="L41" s="15">
        <f t="shared" si="2"/>
        <v>7281396.8600000003</v>
      </c>
    </row>
    <row r="42" spans="2:12" ht="20.100000000000001" customHeight="1" x14ac:dyDescent="0.25">
      <c r="B42" s="7" t="s">
        <v>51</v>
      </c>
      <c r="C42" s="9">
        <v>7630600</v>
      </c>
      <c r="D42" s="9">
        <v>7630600</v>
      </c>
      <c r="E42" s="58">
        <v>4752010</v>
      </c>
      <c r="F42" s="59">
        <v>4711360</v>
      </c>
      <c r="G42" s="9">
        <v>2063000</v>
      </c>
      <c r="H42" s="9"/>
      <c r="I42" s="13"/>
      <c r="J42" s="13">
        <f t="shared" si="0"/>
        <v>0.43413208305538076</v>
      </c>
      <c r="K42" s="13">
        <f t="shared" si="1"/>
        <v>0</v>
      </c>
      <c r="L42" s="15">
        <f t="shared" si="2"/>
        <v>5567600</v>
      </c>
    </row>
    <row r="43" spans="2:12" ht="20.100000000000001" customHeight="1" x14ac:dyDescent="0.25">
      <c r="B43" s="7" t="s">
        <v>52</v>
      </c>
      <c r="C43" s="9">
        <v>10576219</v>
      </c>
      <c r="D43" s="9">
        <v>10576219</v>
      </c>
      <c r="E43" s="58">
        <v>5438904</v>
      </c>
      <c r="F43" s="59">
        <v>4463559.1999999993</v>
      </c>
      <c r="G43" s="9">
        <v>4190083.17</v>
      </c>
      <c r="H43" s="9"/>
      <c r="I43" s="13"/>
      <c r="J43" s="13">
        <f t="shared" si="0"/>
        <v>0.77039108798390266</v>
      </c>
      <c r="K43" s="13">
        <f t="shared" si="1"/>
        <v>0</v>
      </c>
      <c r="L43" s="15">
        <f t="shared" si="2"/>
        <v>6386135.8300000001</v>
      </c>
    </row>
    <row r="44" spans="2:12" ht="20.100000000000001" customHeight="1" x14ac:dyDescent="0.25">
      <c r="B44" s="7" t="s">
        <v>53</v>
      </c>
      <c r="C44" s="9">
        <v>8142652</v>
      </c>
      <c r="D44" s="9">
        <v>9009184</v>
      </c>
      <c r="E44" s="58">
        <v>3267412</v>
      </c>
      <c r="F44" s="59">
        <v>3117056.43</v>
      </c>
      <c r="G44" s="9">
        <v>484989.6100000001</v>
      </c>
      <c r="H44" s="9"/>
      <c r="I44" s="13"/>
      <c r="J44" s="13">
        <f t="shared" si="0"/>
        <v>0.14843234033540922</v>
      </c>
      <c r="K44" s="13">
        <f t="shared" si="1"/>
        <v>0</v>
      </c>
      <c r="L44" s="15">
        <f t="shared" si="2"/>
        <v>8524194.3900000006</v>
      </c>
    </row>
    <row r="45" spans="2:12" ht="20.100000000000001" customHeight="1" x14ac:dyDescent="0.25">
      <c r="B45" s="7" t="s">
        <v>57</v>
      </c>
      <c r="C45" s="9">
        <v>0</v>
      </c>
      <c r="D45" s="9">
        <v>38549</v>
      </c>
      <c r="E45" s="58">
        <v>38549</v>
      </c>
      <c r="F45" s="59">
        <v>24753.440000000002</v>
      </c>
      <c r="G45" s="9">
        <v>3718.44</v>
      </c>
      <c r="H45" s="9"/>
      <c r="I45" s="13"/>
      <c r="J45" s="13">
        <f t="shared" si="0"/>
        <v>9.6460089755895095E-2</v>
      </c>
      <c r="K45" s="13">
        <f t="shared" si="1"/>
        <v>0</v>
      </c>
      <c r="L45" s="15">
        <f t="shared" si="2"/>
        <v>34830.559999999998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155810307</v>
      </c>
      <c r="F46" s="53">
        <f t="shared" si="6"/>
        <v>120153711.52</v>
      </c>
      <c r="G46" s="53">
        <f t="shared" si="6"/>
        <v>86927179.909999996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0.55790391267247808</v>
      </c>
      <c r="K46" s="54">
        <f>IF(ISERROR(+H46/E46)=TRUE,0,++H46/E46)</f>
        <v>0</v>
      </c>
      <c r="L46" s="55">
        <f>SUM(L13:L45)</f>
        <v>167588175.09000003</v>
      </c>
    </row>
    <row r="47" spans="2:12" x14ac:dyDescent="0.2">
      <c r="B47" s="11" t="s">
        <v>61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54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K52" s="23"/>
    </row>
    <row r="53" spans="2:11" s="22" customFormat="1" x14ac:dyDescent="0.25">
      <c r="B53" s="22" t="s">
        <v>55</v>
      </c>
      <c r="C53" s="39">
        <f>+C46/$C$51</f>
        <v>262.50769400000001</v>
      </c>
      <c r="D53" s="39">
        <f>+D46/$C$51</f>
        <v>254.515355</v>
      </c>
      <c r="E53" s="39">
        <f>+E46/$C$51</f>
        <v>155.81030699999999</v>
      </c>
      <c r="F53" s="39">
        <f>+F46/$C$51</f>
        <v>120.15371152</v>
      </c>
      <c r="G53" s="39">
        <f>+G46/$C$51</f>
        <v>86.927179909999992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23</v>
      </c>
      <c r="C13" s="41">
        <v>329956725</v>
      </c>
      <c r="D13" s="41">
        <v>305772313</v>
      </c>
      <c r="E13" s="62">
        <v>253928558</v>
      </c>
      <c r="F13" s="62">
        <v>225855106.51999992</v>
      </c>
      <c r="G13" s="41">
        <v>213274812.00999996</v>
      </c>
      <c r="H13" s="8"/>
      <c r="I13" s="12">
        <f>IF(ISERROR(+#REF!/E13)=TRUE,0,++#REF!/E13)</f>
        <v>0</v>
      </c>
      <c r="J13" s="12">
        <f>IF(ISERROR(+G13/E13)=TRUE,0,++G13/E13)</f>
        <v>0.83990085120713343</v>
      </c>
      <c r="K13" s="12">
        <f>IF(ISERROR(+H13/E13)=TRUE,0,++H13/E13)</f>
        <v>0</v>
      </c>
      <c r="L13" s="14">
        <f>+D13-G13</f>
        <v>92497500.990000039</v>
      </c>
    </row>
    <row r="14" spans="1:13" ht="20.100000000000001" customHeight="1" x14ac:dyDescent="0.25">
      <c r="B14" s="25" t="s">
        <v>24</v>
      </c>
      <c r="C14" s="42">
        <v>320000</v>
      </c>
      <c r="D14" s="42">
        <v>2870025</v>
      </c>
      <c r="E14" s="63">
        <v>2870025</v>
      </c>
      <c r="F14" s="63">
        <v>2695472</v>
      </c>
      <c r="G14" s="42">
        <v>2127848.33</v>
      </c>
      <c r="H14" s="26"/>
      <c r="I14" s="27"/>
      <c r="J14" s="27">
        <f t="shared" ref="J14:J44" si="0">IF(ISERROR(+G14/E14)=TRUE,0,++G14/E14)</f>
        <v>0.74140410972029858</v>
      </c>
      <c r="K14" s="27">
        <f t="shared" ref="K14:K44" si="1">IF(ISERROR(+H14/E14)=TRUE,0,++H14/E14)</f>
        <v>0</v>
      </c>
      <c r="L14" s="28">
        <f t="shared" ref="L14:L44" si="2">+D14-G14</f>
        <v>742176.66999999993</v>
      </c>
    </row>
    <row r="15" spans="1:13" ht="20.100000000000001" customHeight="1" x14ac:dyDescent="0.25">
      <c r="B15" s="25" t="s">
        <v>25</v>
      </c>
      <c r="C15" s="42">
        <v>0</v>
      </c>
      <c r="D15" s="42">
        <v>3280043</v>
      </c>
      <c r="E15" s="63">
        <v>3280043</v>
      </c>
      <c r="F15" s="63">
        <v>3097165</v>
      </c>
      <c r="G15" s="42">
        <v>1933618.9700000004</v>
      </c>
      <c r="H15" s="26"/>
      <c r="I15" s="27"/>
      <c r="J15" s="27">
        <f t="shared" si="0"/>
        <v>0.58951025032293802</v>
      </c>
      <c r="K15" s="27">
        <f t="shared" si="1"/>
        <v>0</v>
      </c>
      <c r="L15" s="28">
        <f t="shared" si="2"/>
        <v>1346424.0299999996</v>
      </c>
    </row>
    <row r="16" spans="1:13" ht="20.100000000000001" customHeight="1" x14ac:dyDescent="0.25">
      <c r="B16" s="25" t="s">
        <v>27</v>
      </c>
      <c r="C16" s="42">
        <v>1600000</v>
      </c>
      <c r="D16" s="42">
        <v>1967832</v>
      </c>
      <c r="E16" s="63">
        <v>1967832</v>
      </c>
      <c r="F16" s="63">
        <v>1526723</v>
      </c>
      <c r="G16" s="42">
        <v>1423587.57</v>
      </c>
      <c r="H16" s="26"/>
      <c r="I16" s="27"/>
      <c r="J16" s="27">
        <f t="shared" si="0"/>
        <v>0.72342942385325582</v>
      </c>
      <c r="K16" s="27">
        <f t="shared" si="1"/>
        <v>0</v>
      </c>
      <c r="L16" s="28">
        <f t="shared" si="2"/>
        <v>544244.42999999993</v>
      </c>
    </row>
    <row r="17" spans="2:12" ht="20.100000000000001" customHeight="1" x14ac:dyDescent="0.25">
      <c r="B17" s="25" t="s">
        <v>28</v>
      </c>
      <c r="C17" s="42">
        <v>961745</v>
      </c>
      <c r="D17" s="42">
        <v>6562499</v>
      </c>
      <c r="E17" s="63">
        <v>6524183</v>
      </c>
      <c r="F17" s="63">
        <v>5360815.63</v>
      </c>
      <c r="G17" s="42">
        <v>5053464.33</v>
      </c>
      <c r="H17" s="26"/>
      <c r="I17" s="27"/>
      <c r="J17" s="27">
        <f t="shared" si="0"/>
        <v>0.77457427696310788</v>
      </c>
      <c r="K17" s="27">
        <f t="shared" si="1"/>
        <v>0</v>
      </c>
      <c r="L17" s="28">
        <f t="shared" si="2"/>
        <v>1509034.67</v>
      </c>
    </row>
    <row r="18" spans="2:12" ht="20.100000000000001" customHeight="1" x14ac:dyDescent="0.25">
      <c r="B18" s="25" t="s">
        <v>29</v>
      </c>
      <c r="C18" s="42">
        <v>0</v>
      </c>
      <c r="D18" s="42">
        <v>10074364</v>
      </c>
      <c r="E18" s="63">
        <v>9297822</v>
      </c>
      <c r="F18" s="63">
        <v>8266636</v>
      </c>
      <c r="G18" s="42">
        <v>7643872.5200000005</v>
      </c>
      <c r="H18" s="26"/>
      <c r="I18" s="27"/>
      <c r="J18" s="27">
        <f t="shared" ref="J18" si="3">IF(ISERROR(+G18/E18)=TRUE,0,++G18/E18)</f>
        <v>0.82211431021157433</v>
      </c>
      <c r="K18" s="27">
        <f t="shared" ref="K18" si="4">IF(ISERROR(+H18/E18)=TRUE,0,++H18/E18)</f>
        <v>0</v>
      </c>
      <c r="L18" s="28">
        <f t="shared" ref="L18" si="5">+D18-G18</f>
        <v>2430491.4799999995</v>
      </c>
    </row>
    <row r="19" spans="2:12" ht="20.100000000000001" customHeight="1" x14ac:dyDescent="0.25">
      <c r="B19" s="25" t="s">
        <v>30</v>
      </c>
      <c r="C19" s="42">
        <v>0</v>
      </c>
      <c r="D19" s="42">
        <v>19648255</v>
      </c>
      <c r="E19" s="63">
        <v>18521144</v>
      </c>
      <c r="F19" s="63">
        <v>15258293.050000001</v>
      </c>
      <c r="G19" s="42">
        <v>15258293.050000001</v>
      </c>
      <c r="H19" s="26"/>
      <c r="I19" s="27"/>
      <c r="J19" s="27">
        <f t="shared" si="0"/>
        <v>0.82383102523256668</v>
      </c>
      <c r="K19" s="27">
        <f t="shared" si="1"/>
        <v>0</v>
      </c>
      <c r="L19" s="28">
        <f t="shared" si="2"/>
        <v>4389961.9499999993</v>
      </c>
    </row>
    <row r="20" spans="2:12" ht="20.100000000000001" customHeight="1" x14ac:dyDescent="0.25">
      <c r="B20" s="25" t="s">
        <v>31</v>
      </c>
      <c r="C20" s="42">
        <v>0</v>
      </c>
      <c r="D20" s="42">
        <v>2349323</v>
      </c>
      <c r="E20" s="63">
        <v>2349323</v>
      </c>
      <c r="F20" s="63">
        <v>2188376</v>
      </c>
      <c r="G20" s="42">
        <v>1875825.2899999998</v>
      </c>
      <c r="H20" s="26"/>
      <c r="I20" s="27"/>
      <c r="J20" s="27">
        <f t="shared" si="0"/>
        <v>0.79845355023553588</v>
      </c>
      <c r="K20" s="27">
        <f t="shared" si="1"/>
        <v>0</v>
      </c>
      <c r="L20" s="28">
        <f t="shared" si="2"/>
        <v>473497.7100000002</v>
      </c>
    </row>
    <row r="21" spans="2:12" ht="20.100000000000001" customHeight="1" x14ac:dyDescent="0.25">
      <c r="B21" s="25" t="s">
        <v>32</v>
      </c>
      <c r="C21" s="42">
        <v>0</v>
      </c>
      <c r="D21" s="42">
        <v>8384012</v>
      </c>
      <c r="E21" s="63">
        <v>8355312</v>
      </c>
      <c r="F21" s="63">
        <v>7433451.6300000008</v>
      </c>
      <c r="G21" s="42">
        <v>7405445.4300000006</v>
      </c>
      <c r="H21" s="26"/>
      <c r="I21" s="27"/>
      <c r="J21" s="27">
        <f t="shared" si="0"/>
        <v>0.88631584673319208</v>
      </c>
      <c r="K21" s="27">
        <f t="shared" si="1"/>
        <v>0</v>
      </c>
      <c r="L21" s="28">
        <f t="shared" si="2"/>
        <v>978566.56999999937</v>
      </c>
    </row>
    <row r="22" spans="2:12" ht="20.100000000000001" customHeight="1" x14ac:dyDescent="0.25">
      <c r="B22" s="25" t="s">
        <v>33</v>
      </c>
      <c r="C22" s="42">
        <v>0</v>
      </c>
      <c r="D22" s="42">
        <v>17154099</v>
      </c>
      <c r="E22" s="63">
        <v>17154099</v>
      </c>
      <c r="F22" s="63">
        <v>17114300</v>
      </c>
      <c r="G22" s="42">
        <v>13671507.34</v>
      </c>
      <c r="H22" s="26"/>
      <c r="I22" s="27"/>
      <c r="J22" s="27">
        <f t="shared" si="0"/>
        <v>0.79698195399245397</v>
      </c>
      <c r="K22" s="27">
        <f t="shared" si="1"/>
        <v>0</v>
      </c>
      <c r="L22" s="28">
        <f t="shared" si="2"/>
        <v>3482591.66</v>
      </c>
    </row>
    <row r="23" spans="2:12" ht="20.100000000000001" customHeight="1" x14ac:dyDescent="0.25">
      <c r="B23" s="25" t="s">
        <v>34</v>
      </c>
      <c r="C23" s="42">
        <v>0</v>
      </c>
      <c r="D23" s="42">
        <v>11794682</v>
      </c>
      <c r="E23" s="63">
        <v>10869148</v>
      </c>
      <c r="F23" s="63">
        <v>10061833.870000001</v>
      </c>
      <c r="G23" s="42">
        <v>9517886.9100000001</v>
      </c>
      <c r="H23" s="26"/>
      <c r="I23" s="27"/>
      <c r="J23" s="27">
        <f t="shared" si="0"/>
        <v>0.87567920779071184</v>
      </c>
      <c r="K23" s="27">
        <f t="shared" si="1"/>
        <v>0</v>
      </c>
      <c r="L23" s="28">
        <f t="shared" si="2"/>
        <v>2276795.09</v>
      </c>
    </row>
    <row r="24" spans="2:12" ht="20.100000000000001" customHeight="1" x14ac:dyDescent="0.25">
      <c r="B24" s="25" t="s">
        <v>35</v>
      </c>
      <c r="C24" s="42">
        <v>0</v>
      </c>
      <c r="D24" s="42">
        <v>24251624</v>
      </c>
      <c r="E24" s="63">
        <v>24251624</v>
      </c>
      <c r="F24" s="63">
        <v>21660627</v>
      </c>
      <c r="G24" s="42">
        <v>18863713.77</v>
      </c>
      <c r="H24" s="26"/>
      <c r="I24" s="27"/>
      <c r="J24" s="27">
        <f t="shared" si="0"/>
        <v>0.777833013162335</v>
      </c>
      <c r="K24" s="27">
        <f t="shared" si="1"/>
        <v>0</v>
      </c>
      <c r="L24" s="28">
        <f t="shared" si="2"/>
        <v>5387910.2300000004</v>
      </c>
    </row>
    <row r="25" spans="2:12" ht="20.100000000000001" customHeight="1" x14ac:dyDescent="0.25">
      <c r="B25" s="25" t="s">
        <v>36</v>
      </c>
      <c r="C25" s="42">
        <v>3726374</v>
      </c>
      <c r="D25" s="42">
        <v>24464829</v>
      </c>
      <c r="E25" s="63">
        <v>24441940</v>
      </c>
      <c r="F25" s="63">
        <v>21034458.75</v>
      </c>
      <c r="G25" s="42">
        <v>19982775.829999994</v>
      </c>
      <c r="H25" s="26"/>
      <c r="I25" s="27"/>
      <c r="J25" s="27">
        <f t="shared" si="0"/>
        <v>0.81756095588157052</v>
      </c>
      <c r="K25" s="27">
        <f t="shared" si="1"/>
        <v>0</v>
      </c>
      <c r="L25" s="28">
        <f t="shared" si="2"/>
        <v>4482053.1700000055</v>
      </c>
    </row>
    <row r="26" spans="2:12" ht="20.100000000000001" customHeight="1" x14ac:dyDescent="0.25">
      <c r="B26" s="25" t="s">
        <v>37</v>
      </c>
      <c r="C26" s="42">
        <v>50000</v>
      </c>
      <c r="D26" s="42">
        <v>10363129</v>
      </c>
      <c r="E26" s="63">
        <v>10363129</v>
      </c>
      <c r="F26" s="63">
        <v>10139881.550000001</v>
      </c>
      <c r="G26" s="42">
        <v>8228477.2599999998</v>
      </c>
      <c r="H26" s="26"/>
      <c r="I26" s="27"/>
      <c r="J26" s="27">
        <f t="shared" si="0"/>
        <v>0.79401474786234927</v>
      </c>
      <c r="K26" s="27">
        <f t="shared" si="1"/>
        <v>0</v>
      </c>
      <c r="L26" s="28">
        <f t="shared" si="2"/>
        <v>2134651.7400000002</v>
      </c>
    </row>
    <row r="27" spans="2:12" ht="20.100000000000001" customHeight="1" x14ac:dyDescent="0.25">
      <c r="B27" s="25" t="s">
        <v>38</v>
      </c>
      <c r="C27" s="42">
        <v>0</v>
      </c>
      <c r="D27" s="42">
        <v>5836305</v>
      </c>
      <c r="E27" s="63">
        <v>5836305</v>
      </c>
      <c r="F27" s="63">
        <v>5395347</v>
      </c>
      <c r="G27" s="42">
        <v>4451574.8100000005</v>
      </c>
      <c r="H27" s="26"/>
      <c r="I27" s="27"/>
      <c r="J27" s="27">
        <f t="shared" si="0"/>
        <v>0.76273854947608133</v>
      </c>
      <c r="K27" s="27">
        <f t="shared" si="1"/>
        <v>0</v>
      </c>
      <c r="L27" s="28">
        <f t="shared" si="2"/>
        <v>1384730.1899999995</v>
      </c>
    </row>
    <row r="28" spans="2:12" ht="20.100000000000001" customHeight="1" x14ac:dyDescent="0.25">
      <c r="B28" s="25" t="s">
        <v>39</v>
      </c>
      <c r="C28" s="42">
        <v>0</v>
      </c>
      <c r="D28" s="42">
        <v>2624595</v>
      </c>
      <c r="E28" s="63">
        <v>2624595</v>
      </c>
      <c r="F28" s="63">
        <v>2209265</v>
      </c>
      <c r="G28" s="42">
        <v>1848893.2</v>
      </c>
      <c r="H28" s="26"/>
      <c r="I28" s="27"/>
      <c r="J28" s="27">
        <f t="shared" si="0"/>
        <v>0.70444895307656985</v>
      </c>
      <c r="K28" s="27">
        <f t="shared" si="1"/>
        <v>0</v>
      </c>
      <c r="L28" s="28">
        <f t="shared" si="2"/>
        <v>775701.8</v>
      </c>
    </row>
    <row r="29" spans="2:12" ht="20.100000000000001" customHeight="1" x14ac:dyDescent="0.25">
      <c r="B29" s="25" t="s">
        <v>40</v>
      </c>
      <c r="C29" s="42">
        <v>0</v>
      </c>
      <c r="D29" s="42">
        <v>1449610</v>
      </c>
      <c r="E29" s="63">
        <v>1449610</v>
      </c>
      <c r="F29" s="63">
        <v>1286955</v>
      </c>
      <c r="G29" s="42">
        <v>1397612.77</v>
      </c>
      <c r="H29" s="26"/>
      <c r="I29" s="27"/>
      <c r="J29" s="27">
        <f t="shared" si="0"/>
        <v>0.96413019363828889</v>
      </c>
      <c r="K29" s="27">
        <f t="shared" si="1"/>
        <v>0</v>
      </c>
      <c r="L29" s="28">
        <f t="shared" si="2"/>
        <v>51997.229999999981</v>
      </c>
    </row>
    <row r="30" spans="2:12" ht="20.100000000000001" customHeight="1" x14ac:dyDescent="0.25">
      <c r="B30" s="25" t="s">
        <v>41</v>
      </c>
      <c r="C30" s="42">
        <v>0</v>
      </c>
      <c r="D30" s="42">
        <v>5599822</v>
      </c>
      <c r="E30" s="63">
        <v>5599822</v>
      </c>
      <c r="F30" s="63">
        <v>5170389</v>
      </c>
      <c r="G30" s="42">
        <v>4139157.38</v>
      </c>
      <c r="H30" s="26"/>
      <c r="I30" s="27"/>
      <c r="J30" s="27">
        <f t="shared" si="0"/>
        <v>0.73915874111712832</v>
      </c>
      <c r="K30" s="27">
        <f t="shared" si="1"/>
        <v>0</v>
      </c>
      <c r="L30" s="28">
        <f t="shared" si="2"/>
        <v>1460664.62</v>
      </c>
    </row>
    <row r="31" spans="2:12" ht="20.100000000000001" customHeight="1" x14ac:dyDescent="0.25">
      <c r="B31" s="25" t="s">
        <v>42</v>
      </c>
      <c r="C31" s="42">
        <v>0</v>
      </c>
      <c r="D31" s="42">
        <v>7187392</v>
      </c>
      <c r="E31" s="63">
        <v>7037392</v>
      </c>
      <c r="F31" s="63">
        <v>4784971</v>
      </c>
      <c r="G31" s="42">
        <v>3930585.45</v>
      </c>
      <c r="H31" s="26"/>
      <c r="I31" s="27"/>
      <c r="J31" s="27">
        <f t="shared" si="0"/>
        <v>0.55852870637304275</v>
      </c>
      <c r="K31" s="27">
        <f t="shared" si="1"/>
        <v>0</v>
      </c>
      <c r="L31" s="28">
        <f t="shared" si="2"/>
        <v>3256806.55</v>
      </c>
    </row>
    <row r="32" spans="2:12" ht="20.100000000000001" customHeight="1" x14ac:dyDescent="0.25">
      <c r="B32" s="25" t="s">
        <v>62</v>
      </c>
      <c r="C32" s="42">
        <v>120000</v>
      </c>
      <c r="D32" s="42">
        <v>2575101</v>
      </c>
      <c r="E32" s="63">
        <v>2575101</v>
      </c>
      <c r="F32" s="63">
        <v>2460071.1799999997</v>
      </c>
      <c r="G32" s="42">
        <v>1729683.73</v>
      </c>
      <c r="H32" s="26"/>
      <c r="I32" s="27"/>
      <c r="J32" s="27">
        <f t="shared" si="0"/>
        <v>0.6716954907788083</v>
      </c>
      <c r="K32" s="27">
        <f t="shared" si="1"/>
        <v>0</v>
      </c>
      <c r="L32" s="28">
        <f t="shared" si="2"/>
        <v>845417.27</v>
      </c>
    </row>
    <row r="33" spans="2:12" ht="20.100000000000001" customHeight="1" x14ac:dyDescent="0.25">
      <c r="B33" s="25" t="s">
        <v>43</v>
      </c>
      <c r="C33" s="42">
        <v>301000</v>
      </c>
      <c r="D33" s="42">
        <v>8435847</v>
      </c>
      <c r="E33" s="63">
        <v>8432461</v>
      </c>
      <c r="F33" s="63">
        <v>7244651.46</v>
      </c>
      <c r="G33" s="42">
        <v>7244650.46</v>
      </c>
      <c r="H33" s="26"/>
      <c r="I33" s="27"/>
      <c r="J33" s="27">
        <f t="shared" si="0"/>
        <v>0.8591383298422608</v>
      </c>
      <c r="K33" s="27">
        <f t="shared" si="1"/>
        <v>0</v>
      </c>
      <c r="L33" s="28">
        <f t="shared" si="2"/>
        <v>1191196.54</v>
      </c>
    </row>
    <row r="34" spans="2:12" ht="20.100000000000001" customHeight="1" x14ac:dyDescent="0.25">
      <c r="B34" s="25" t="s">
        <v>44</v>
      </c>
      <c r="C34" s="42">
        <v>0</v>
      </c>
      <c r="D34" s="42">
        <v>3949134</v>
      </c>
      <c r="E34" s="63">
        <v>3793949</v>
      </c>
      <c r="F34" s="63">
        <v>3059338</v>
      </c>
      <c r="G34" s="42">
        <v>2943312.3500000006</v>
      </c>
      <c r="H34" s="26"/>
      <c r="I34" s="27"/>
      <c r="J34" s="27">
        <f t="shared" si="0"/>
        <v>0.77579122703020009</v>
      </c>
      <c r="K34" s="27">
        <f t="shared" si="1"/>
        <v>0</v>
      </c>
      <c r="L34" s="28">
        <f t="shared" si="2"/>
        <v>1005821.6499999994</v>
      </c>
    </row>
    <row r="35" spans="2:12" ht="20.100000000000001" customHeight="1" x14ac:dyDescent="0.25">
      <c r="B35" s="25" t="s">
        <v>45</v>
      </c>
      <c r="C35" s="42">
        <v>650000000</v>
      </c>
      <c r="D35" s="42">
        <v>918327933</v>
      </c>
      <c r="E35" s="63">
        <v>3795689338</v>
      </c>
      <c r="F35" s="63">
        <v>804941283.47000003</v>
      </c>
      <c r="G35" s="42">
        <v>636930300.72000003</v>
      </c>
      <c r="H35" s="26"/>
      <c r="I35" s="27"/>
      <c r="J35" s="27">
        <f t="shared" si="0"/>
        <v>0.16780359086384219</v>
      </c>
      <c r="K35" s="27">
        <f t="shared" si="1"/>
        <v>0</v>
      </c>
      <c r="L35" s="28">
        <f t="shared" si="2"/>
        <v>281397632.27999997</v>
      </c>
    </row>
    <row r="36" spans="2:12" ht="20.100000000000001" customHeight="1" x14ac:dyDescent="0.25">
      <c r="B36" s="25" t="s">
        <v>46</v>
      </c>
      <c r="C36" s="42">
        <v>414965705</v>
      </c>
      <c r="D36" s="42">
        <v>684239688</v>
      </c>
      <c r="E36" s="63">
        <v>469532148</v>
      </c>
      <c r="F36" s="63">
        <v>258726769.04000017</v>
      </c>
      <c r="G36" s="42">
        <v>180738946.05000007</v>
      </c>
      <c r="H36" s="26"/>
      <c r="I36" s="27"/>
      <c r="J36" s="27">
        <f t="shared" si="0"/>
        <v>0.38493412393564175</v>
      </c>
      <c r="K36" s="27">
        <f t="shared" si="1"/>
        <v>0</v>
      </c>
      <c r="L36" s="28">
        <f t="shared" si="2"/>
        <v>503500741.94999993</v>
      </c>
    </row>
    <row r="37" spans="2:12" ht="20.100000000000001" customHeight="1" x14ac:dyDescent="0.25">
      <c r="B37" s="25" t="s">
        <v>47</v>
      </c>
      <c r="C37" s="42">
        <v>0</v>
      </c>
      <c r="D37" s="42">
        <v>11259399</v>
      </c>
      <c r="E37" s="63">
        <v>11257114</v>
      </c>
      <c r="F37" s="63">
        <v>9338548</v>
      </c>
      <c r="G37" s="42">
        <v>8816181.0299999975</v>
      </c>
      <c r="H37" s="26"/>
      <c r="I37" s="27"/>
      <c r="J37" s="27">
        <f t="shared" ref="J37" si="6">IF(ISERROR(+G37/E37)=TRUE,0,++G37/E37)</f>
        <v>0.78316529707347704</v>
      </c>
      <c r="K37" s="27">
        <f t="shared" ref="K37" si="7">IF(ISERROR(+H37/E37)=TRUE,0,++H37/E37)</f>
        <v>0</v>
      </c>
      <c r="L37" s="28">
        <f t="shared" ref="L37" si="8">+D37-G37</f>
        <v>2443217.9700000025</v>
      </c>
    </row>
    <row r="38" spans="2:12" ht="20.100000000000001" customHeight="1" x14ac:dyDescent="0.25">
      <c r="B38" s="25" t="s">
        <v>48</v>
      </c>
      <c r="C38" s="42">
        <v>245110</v>
      </c>
      <c r="D38" s="42">
        <v>4791594</v>
      </c>
      <c r="E38" s="63">
        <v>4394854</v>
      </c>
      <c r="F38" s="63">
        <v>2606157.9000000004</v>
      </c>
      <c r="G38" s="42">
        <v>3388600.5500000003</v>
      </c>
      <c r="H38" s="26"/>
      <c r="I38" s="27"/>
      <c r="J38" s="13">
        <f t="shared" si="0"/>
        <v>0.77103825292034733</v>
      </c>
      <c r="K38" s="13">
        <f t="shared" si="1"/>
        <v>0</v>
      </c>
      <c r="L38" s="15">
        <f t="shared" si="2"/>
        <v>1402993.4499999997</v>
      </c>
    </row>
    <row r="39" spans="2:12" ht="20.100000000000001" customHeight="1" x14ac:dyDescent="0.25">
      <c r="B39" s="25" t="s">
        <v>49</v>
      </c>
      <c r="C39" s="42">
        <v>0</v>
      </c>
      <c r="D39" s="42">
        <v>37705875</v>
      </c>
      <c r="E39" s="63">
        <v>37705875</v>
      </c>
      <c r="F39" s="63">
        <v>36044013.990000002</v>
      </c>
      <c r="G39" s="42">
        <v>33649410.379999995</v>
      </c>
      <c r="H39" s="26"/>
      <c r="I39" s="27"/>
      <c r="J39" s="13">
        <f t="shared" si="0"/>
        <v>0.89241823402851661</v>
      </c>
      <c r="K39" s="13">
        <f t="shared" si="1"/>
        <v>0</v>
      </c>
      <c r="L39" s="15">
        <f t="shared" si="2"/>
        <v>4056464.6200000048</v>
      </c>
    </row>
    <row r="40" spans="2:12" ht="20.100000000000001" customHeight="1" x14ac:dyDescent="0.25">
      <c r="B40" s="25" t="s">
        <v>50</v>
      </c>
      <c r="C40" s="42">
        <v>720035</v>
      </c>
      <c r="D40" s="42">
        <v>26598254</v>
      </c>
      <c r="E40" s="63">
        <v>24636397</v>
      </c>
      <c r="F40" s="63">
        <v>19183627.02</v>
      </c>
      <c r="G40" s="42">
        <v>13808120.100000001</v>
      </c>
      <c r="H40" s="26"/>
      <c r="I40" s="27"/>
      <c r="J40" s="13">
        <f t="shared" ref="J40:J41" si="9">IF(ISERROR(+G40/E40)=TRUE,0,++G40/E40)</f>
        <v>0.56047644060939594</v>
      </c>
      <c r="K40" s="13">
        <f t="shared" ref="K40:K41" si="10">IF(ISERROR(+H40/E40)=TRUE,0,++H40/E40)</f>
        <v>0</v>
      </c>
      <c r="L40" s="15">
        <f t="shared" ref="L40:L41" si="11">+D40-G40</f>
        <v>12790133.899999999</v>
      </c>
    </row>
    <row r="41" spans="2:12" ht="20.100000000000001" customHeight="1" x14ac:dyDescent="0.25">
      <c r="B41" s="25" t="s">
        <v>51</v>
      </c>
      <c r="C41" s="42">
        <v>4453834</v>
      </c>
      <c r="D41" s="42">
        <v>33098704</v>
      </c>
      <c r="E41" s="63">
        <v>32492004</v>
      </c>
      <c r="F41" s="63">
        <v>28983285.41</v>
      </c>
      <c r="G41" s="42">
        <v>18902930.350000001</v>
      </c>
      <c r="H41" s="26"/>
      <c r="I41" s="27"/>
      <c r="J41" s="13">
        <f t="shared" si="9"/>
        <v>0.581771759907453</v>
      </c>
      <c r="K41" s="13">
        <f t="shared" si="10"/>
        <v>0</v>
      </c>
      <c r="L41" s="15">
        <f t="shared" si="11"/>
        <v>14195773.649999999</v>
      </c>
    </row>
    <row r="42" spans="2:12" ht="20.100000000000001" customHeight="1" x14ac:dyDescent="0.25">
      <c r="B42" s="25" t="s">
        <v>52</v>
      </c>
      <c r="C42" s="42">
        <v>4797830</v>
      </c>
      <c r="D42" s="42">
        <v>29176842</v>
      </c>
      <c r="E42" s="63">
        <v>29110738</v>
      </c>
      <c r="F42" s="63">
        <v>23387286.009999998</v>
      </c>
      <c r="G42" s="42">
        <v>20926054.680000003</v>
      </c>
      <c r="H42" s="26"/>
      <c r="I42" s="27"/>
      <c r="J42" s="13">
        <f t="shared" si="0"/>
        <v>0.71884315265384213</v>
      </c>
      <c r="K42" s="13">
        <f t="shared" si="1"/>
        <v>0</v>
      </c>
      <c r="L42" s="15">
        <f t="shared" si="2"/>
        <v>8250787.3199999966</v>
      </c>
    </row>
    <row r="43" spans="2:12" ht="20.100000000000001" customHeight="1" x14ac:dyDescent="0.25">
      <c r="B43" s="7" t="s">
        <v>53</v>
      </c>
      <c r="C43" s="43">
        <v>0</v>
      </c>
      <c r="D43" s="42">
        <v>12199910</v>
      </c>
      <c r="E43" s="63">
        <v>12199910</v>
      </c>
      <c r="F43" s="64">
        <v>11825401.92</v>
      </c>
      <c r="G43" s="43">
        <v>7685504.3000000007</v>
      </c>
      <c r="H43" s="9"/>
      <c r="I43" s="13"/>
      <c r="J43" s="13">
        <f t="shared" si="0"/>
        <v>0.62996401612798791</v>
      </c>
      <c r="K43" s="13">
        <f t="shared" si="1"/>
        <v>0</v>
      </c>
      <c r="L43" s="15">
        <f t="shared" si="2"/>
        <v>4514405.6999999993</v>
      </c>
    </row>
    <row r="44" spans="2:12" ht="20.100000000000001" customHeight="1" x14ac:dyDescent="0.25">
      <c r="B44" s="7" t="s">
        <v>57</v>
      </c>
      <c r="C44" s="43">
        <v>0</v>
      </c>
      <c r="D44" s="43">
        <v>35670830</v>
      </c>
      <c r="E44" s="64">
        <v>33595399</v>
      </c>
      <c r="F44" s="64">
        <v>31800078</v>
      </c>
      <c r="G44" s="43">
        <v>28591377.950000003</v>
      </c>
      <c r="H44" s="9"/>
      <c r="I44" s="13">
        <f>IF(ISERROR(+#REF!/E44)=TRUE,0,++#REF!/E44)</f>
        <v>0</v>
      </c>
      <c r="J44" s="13">
        <f t="shared" si="0"/>
        <v>0.85105040574157198</v>
      </c>
      <c r="K44" s="13">
        <f t="shared" si="1"/>
        <v>0</v>
      </c>
      <c r="L44" s="15">
        <f t="shared" si="2"/>
        <v>7079452.049999997</v>
      </c>
    </row>
    <row r="45" spans="2:12" ht="23.25" customHeight="1" x14ac:dyDescent="0.25">
      <c r="B45" s="52" t="s">
        <v>4</v>
      </c>
      <c r="C45" s="65">
        <f t="shared" ref="C45:H45" si="12">SUM(C13:C44)</f>
        <v>1412218358</v>
      </c>
      <c r="D45" s="65">
        <f t="shared" si="12"/>
        <v>2279663864</v>
      </c>
      <c r="E45" s="65">
        <f t="shared" si="12"/>
        <v>4882137194</v>
      </c>
      <c r="F45" s="65">
        <f t="shared" si="12"/>
        <v>1610140578.4000003</v>
      </c>
      <c r="G45" s="65">
        <f t="shared" si="12"/>
        <v>1307384024.8700001</v>
      </c>
      <c r="H45" s="53">
        <f t="shared" si="12"/>
        <v>0</v>
      </c>
      <c r="I45" s="54">
        <f>IF(ISERROR(+#REF!/E45)=TRUE,0,++#REF!/E45)</f>
        <v>0</v>
      </c>
      <c r="J45" s="54">
        <f>IF(ISERROR(+G45/E45)=TRUE,0,++G45/E45)</f>
        <v>0.26778928426606607</v>
      </c>
      <c r="K45" s="54">
        <f>IF(ISERROR(+H45/E45)=TRUE,0,++H45/E45)</f>
        <v>0</v>
      </c>
      <c r="L45" s="55">
        <f>SUM(L13:L44)</f>
        <v>972279839.13000011</v>
      </c>
    </row>
    <row r="46" spans="2:12" x14ac:dyDescent="0.2">
      <c r="B46" s="11" t="s">
        <v>61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45" x14ac:dyDescent="0.25">
      <c r="B51" s="30" t="s">
        <v>54</v>
      </c>
      <c r="C51" s="30" t="s">
        <v>3</v>
      </c>
      <c r="D51" s="30" t="s">
        <v>2</v>
      </c>
      <c r="E51" s="31" t="s">
        <v>18</v>
      </c>
      <c r="F51" s="31" t="s">
        <v>56</v>
      </c>
      <c r="G51" s="31" t="str">
        <f>MID(G11,1,25)</f>
        <v>DEVENGADO
A SETIEMBRE
(4)</v>
      </c>
      <c r="K51" s="23"/>
    </row>
    <row r="52" spans="2:11" s="22" customFormat="1" x14ac:dyDescent="0.25">
      <c r="B52" s="22" t="s">
        <v>55</v>
      </c>
      <c r="C52" s="39">
        <f>+C45/$B$50</f>
        <v>1412.2183580000001</v>
      </c>
      <c r="D52" s="39">
        <f t="shared" ref="D52:G52" si="13">+D45/$B$50</f>
        <v>2279.6638640000001</v>
      </c>
      <c r="E52" s="39">
        <f t="shared" si="13"/>
        <v>4882.1371939999999</v>
      </c>
      <c r="F52" s="39">
        <f t="shared" si="13"/>
        <v>1610.1405784000003</v>
      </c>
      <c r="G52" s="39">
        <f t="shared" si="13"/>
        <v>1307.3840248700001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23</v>
      </c>
      <c r="C13" s="44">
        <v>4789204</v>
      </c>
      <c r="D13" s="44">
        <v>9016404</v>
      </c>
      <c r="E13" s="60">
        <v>2316371</v>
      </c>
      <c r="F13" s="60">
        <v>148524.12</v>
      </c>
      <c r="G13" s="41">
        <v>56281.51</v>
      </c>
      <c r="H13" s="8"/>
      <c r="I13" s="12">
        <f>IF(ISERROR(+#REF!/E13)=TRUE,0,++#REF!/E13)</f>
        <v>0</v>
      </c>
      <c r="J13" s="12">
        <f>IF(ISERROR(+G13/E13)=TRUE,0,++G13/E13)</f>
        <v>2.4297277940364476E-2</v>
      </c>
      <c r="K13" s="12">
        <f>IF(ISERROR(+H13/E13)=TRUE,0,++H13/E13)</f>
        <v>0</v>
      </c>
      <c r="L13" s="14">
        <f>+D13-G13</f>
        <v>8960122.4900000002</v>
      </c>
    </row>
    <row r="14" spans="1:13" ht="20.100000000000001" customHeight="1" x14ac:dyDescent="0.25">
      <c r="B14" s="29" t="s">
        <v>24</v>
      </c>
      <c r="C14" s="45">
        <v>1829510</v>
      </c>
      <c r="D14" s="45">
        <v>5526738</v>
      </c>
      <c r="E14" s="61">
        <v>5019567</v>
      </c>
      <c r="F14" s="61">
        <v>2954453.0300000003</v>
      </c>
      <c r="G14" s="42">
        <v>2620835.1199999996</v>
      </c>
      <c r="H14" s="26"/>
      <c r="I14" s="27"/>
      <c r="J14" s="27">
        <f t="shared" ref="J14:J45" si="0">IF(ISERROR(+G14/E14)=TRUE,0,++G14/E14)</f>
        <v>0.52212374493656522</v>
      </c>
      <c r="K14" s="27">
        <f t="shared" ref="K14:K45" si="1">IF(ISERROR(+H14/E14)=TRUE,0,++H14/E14)</f>
        <v>0</v>
      </c>
      <c r="L14" s="28">
        <f t="shared" ref="L14:L45" si="2">+D14-G14</f>
        <v>2905902.8800000004</v>
      </c>
    </row>
    <row r="15" spans="1:13" ht="20.100000000000001" customHeight="1" x14ac:dyDescent="0.25">
      <c r="B15" s="29" t="s">
        <v>25</v>
      </c>
      <c r="C15" s="45">
        <v>629515</v>
      </c>
      <c r="D15" s="45">
        <v>9357147</v>
      </c>
      <c r="E15" s="61">
        <v>9351102</v>
      </c>
      <c r="F15" s="61">
        <v>6036113.0700000003</v>
      </c>
      <c r="G15" s="42">
        <v>4960405.2499999991</v>
      </c>
      <c r="H15" s="26"/>
      <c r="I15" s="27"/>
      <c r="J15" s="27">
        <f t="shared" si="0"/>
        <v>0.53046210489416101</v>
      </c>
      <c r="K15" s="27">
        <f t="shared" si="1"/>
        <v>0</v>
      </c>
      <c r="L15" s="28">
        <f t="shared" si="2"/>
        <v>4396741.7500000009</v>
      </c>
    </row>
    <row r="16" spans="1:13" ht="20.100000000000001" customHeight="1" x14ac:dyDescent="0.25">
      <c r="B16" s="29" t="s">
        <v>26</v>
      </c>
      <c r="C16" s="45">
        <v>49198</v>
      </c>
      <c r="D16" s="45">
        <v>10817862</v>
      </c>
      <c r="E16" s="61">
        <v>10105553</v>
      </c>
      <c r="F16" s="61">
        <v>6918592.330000001</v>
      </c>
      <c r="G16" s="42">
        <v>5852202.5100000007</v>
      </c>
      <c r="H16" s="26"/>
      <c r="I16" s="27"/>
      <c r="J16" s="27">
        <f t="shared" si="0"/>
        <v>0.57910759658575839</v>
      </c>
      <c r="K16" s="27">
        <f t="shared" si="1"/>
        <v>0</v>
      </c>
      <c r="L16" s="28">
        <f t="shared" si="2"/>
        <v>4965659.4899999993</v>
      </c>
    </row>
    <row r="17" spans="2:12" ht="20.100000000000001" customHeight="1" x14ac:dyDescent="0.25">
      <c r="B17" s="29" t="s">
        <v>27</v>
      </c>
      <c r="C17" s="45">
        <v>0</v>
      </c>
      <c r="D17" s="45">
        <v>2011921</v>
      </c>
      <c r="E17" s="61">
        <v>1879938</v>
      </c>
      <c r="F17" s="61">
        <v>1523118.9400000002</v>
      </c>
      <c r="G17" s="42">
        <v>1342930.7699999998</v>
      </c>
      <c r="H17" s="26"/>
      <c r="I17" s="27"/>
      <c r="J17" s="27">
        <f t="shared" si="0"/>
        <v>0.71434843595905806</v>
      </c>
      <c r="K17" s="27">
        <f t="shared" si="1"/>
        <v>0</v>
      </c>
      <c r="L17" s="28">
        <f t="shared" si="2"/>
        <v>668990.23000000021</v>
      </c>
    </row>
    <row r="18" spans="2:12" ht="20.100000000000001" customHeight="1" x14ac:dyDescent="0.25">
      <c r="B18" s="29" t="s">
        <v>28</v>
      </c>
      <c r="C18" s="45">
        <v>2937357</v>
      </c>
      <c r="D18" s="45">
        <v>29254585</v>
      </c>
      <c r="E18" s="61">
        <v>24587855</v>
      </c>
      <c r="F18" s="61">
        <v>18868902.440000005</v>
      </c>
      <c r="G18" s="42">
        <v>14393394.049999999</v>
      </c>
      <c r="H18" s="26"/>
      <c r="I18" s="27"/>
      <c r="J18" s="27">
        <f t="shared" si="0"/>
        <v>0.58538632385785583</v>
      </c>
      <c r="K18" s="27">
        <f t="shared" si="1"/>
        <v>0</v>
      </c>
      <c r="L18" s="28">
        <f t="shared" si="2"/>
        <v>14861190.950000001</v>
      </c>
    </row>
    <row r="19" spans="2:12" ht="20.100000000000001" customHeight="1" x14ac:dyDescent="0.25">
      <c r="B19" s="29" t="s">
        <v>29</v>
      </c>
      <c r="C19" s="45">
        <v>1087586</v>
      </c>
      <c r="D19" s="45">
        <v>27037128</v>
      </c>
      <c r="E19" s="61">
        <v>26064589</v>
      </c>
      <c r="F19" s="61">
        <v>20633685.170000006</v>
      </c>
      <c r="G19" s="42">
        <v>15986416.339999996</v>
      </c>
      <c r="H19" s="26"/>
      <c r="I19" s="27"/>
      <c r="J19" s="27">
        <f t="shared" si="0"/>
        <v>0.61333851609937129</v>
      </c>
      <c r="K19" s="27">
        <f t="shared" si="1"/>
        <v>0</v>
      </c>
      <c r="L19" s="28">
        <f t="shared" si="2"/>
        <v>11050711.660000004</v>
      </c>
    </row>
    <row r="20" spans="2:12" ht="20.100000000000001" customHeight="1" x14ac:dyDescent="0.25">
      <c r="B20" s="29" t="s">
        <v>30</v>
      </c>
      <c r="C20" s="45">
        <v>318520</v>
      </c>
      <c r="D20" s="45">
        <v>33796510</v>
      </c>
      <c r="E20" s="61">
        <v>32510650</v>
      </c>
      <c r="F20" s="61">
        <v>27455245.629999992</v>
      </c>
      <c r="G20" s="42">
        <v>20999547.93</v>
      </c>
      <c r="H20" s="26"/>
      <c r="I20" s="27"/>
      <c r="J20" s="27">
        <f t="shared" si="0"/>
        <v>0.64592827058210156</v>
      </c>
      <c r="K20" s="27">
        <f t="shared" si="1"/>
        <v>0</v>
      </c>
      <c r="L20" s="28">
        <f t="shared" si="2"/>
        <v>12796962.07</v>
      </c>
    </row>
    <row r="21" spans="2:12" ht="20.100000000000001" customHeight="1" x14ac:dyDescent="0.25">
      <c r="B21" s="29" t="s">
        <v>31</v>
      </c>
      <c r="C21" s="45">
        <v>0</v>
      </c>
      <c r="D21" s="45">
        <v>6408647</v>
      </c>
      <c r="E21" s="61">
        <v>6408647</v>
      </c>
      <c r="F21" s="61">
        <v>5219848.87</v>
      </c>
      <c r="G21" s="42">
        <v>4104427.71</v>
      </c>
      <c r="H21" s="26"/>
      <c r="I21" s="27"/>
      <c r="J21" s="27">
        <f t="shared" si="0"/>
        <v>0.64045151964213354</v>
      </c>
      <c r="K21" s="27">
        <f t="shared" si="1"/>
        <v>0</v>
      </c>
      <c r="L21" s="28">
        <f t="shared" si="2"/>
        <v>2304219.29</v>
      </c>
    </row>
    <row r="22" spans="2:12" ht="20.100000000000001" customHeight="1" x14ac:dyDescent="0.25">
      <c r="B22" s="29" t="s">
        <v>32</v>
      </c>
      <c r="C22" s="45">
        <v>177676</v>
      </c>
      <c r="D22" s="45">
        <v>6759571</v>
      </c>
      <c r="E22" s="61">
        <v>6699034</v>
      </c>
      <c r="F22" s="61">
        <v>5876695.7699999986</v>
      </c>
      <c r="G22" s="42">
        <v>4301368.72</v>
      </c>
      <c r="H22" s="26"/>
      <c r="I22" s="27"/>
      <c r="J22" s="27">
        <f t="shared" si="0"/>
        <v>0.64208790700271112</v>
      </c>
      <c r="K22" s="27">
        <f t="shared" si="1"/>
        <v>0</v>
      </c>
      <c r="L22" s="28">
        <f t="shared" si="2"/>
        <v>2458202.2800000003</v>
      </c>
    </row>
    <row r="23" spans="2:12" ht="20.100000000000001" customHeight="1" x14ac:dyDescent="0.25">
      <c r="B23" s="29" t="s">
        <v>33</v>
      </c>
      <c r="C23" s="45">
        <v>435388</v>
      </c>
      <c r="D23" s="45">
        <v>37110125</v>
      </c>
      <c r="E23" s="61">
        <v>35500369</v>
      </c>
      <c r="F23" s="61">
        <v>32031662.779999997</v>
      </c>
      <c r="G23" s="42">
        <v>27883606.620000001</v>
      </c>
      <c r="H23" s="26"/>
      <c r="I23" s="27"/>
      <c r="J23" s="27">
        <f t="shared" si="0"/>
        <v>0.78544554339702777</v>
      </c>
      <c r="K23" s="27">
        <f t="shared" si="1"/>
        <v>0</v>
      </c>
      <c r="L23" s="28">
        <f t="shared" si="2"/>
        <v>9226518.379999999</v>
      </c>
    </row>
    <row r="24" spans="2:12" ht="20.100000000000001" customHeight="1" x14ac:dyDescent="0.25">
      <c r="B24" s="29" t="s">
        <v>34</v>
      </c>
      <c r="C24" s="45">
        <v>2038976</v>
      </c>
      <c r="D24" s="45">
        <v>34123373</v>
      </c>
      <c r="E24" s="61">
        <v>31900396</v>
      </c>
      <c r="F24" s="61">
        <v>27958733.539999995</v>
      </c>
      <c r="G24" s="42">
        <v>22628251.019999996</v>
      </c>
      <c r="H24" s="26"/>
      <c r="I24" s="27"/>
      <c r="J24" s="27">
        <f t="shared" si="0"/>
        <v>0.70934075614609915</v>
      </c>
      <c r="K24" s="27">
        <f t="shared" si="1"/>
        <v>0</v>
      </c>
      <c r="L24" s="28">
        <f t="shared" si="2"/>
        <v>11495121.980000004</v>
      </c>
    </row>
    <row r="25" spans="2:12" ht="20.100000000000001" customHeight="1" x14ac:dyDescent="0.25">
      <c r="B25" s="29" t="s">
        <v>35</v>
      </c>
      <c r="C25" s="45">
        <v>3616277</v>
      </c>
      <c r="D25" s="45">
        <v>34061915</v>
      </c>
      <c r="E25" s="61">
        <v>26574570</v>
      </c>
      <c r="F25" s="61">
        <v>20902417.579999994</v>
      </c>
      <c r="G25" s="42">
        <v>15707195.640000004</v>
      </c>
      <c r="H25" s="26"/>
      <c r="I25" s="27"/>
      <c r="J25" s="27">
        <f t="shared" si="0"/>
        <v>0.59106114002973531</v>
      </c>
      <c r="K25" s="27">
        <f t="shared" si="1"/>
        <v>0</v>
      </c>
      <c r="L25" s="28">
        <f t="shared" si="2"/>
        <v>18354719.359999996</v>
      </c>
    </row>
    <row r="26" spans="2:12" ht="20.100000000000001" customHeight="1" x14ac:dyDescent="0.25">
      <c r="B26" s="29" t="s">
        <v>36</v>
      </c>
      <c r="C26" s="45">
        <v>1901691</v>
      </c>
      <c r="D26" s="45">
        <v>35221052</v>
      </c>
      <c r="E26" s="61">
        <v>33804499</v>
      </c>
      <c r="F26" s="61">
        <v>25575843</v>
      </c>
      <c r="G26" s="42">
        <v>22200399.979999997</v>
      </c>
      <c r="H26" s="26"/>
      <c r="I26" s="27"/>
      <c r="J26" s="27">
        <f t="shared" si="0"/>
        <v>0.65672915253085085</v>
      </c>
      <c r="K26" s="27">
        <f t="shared" si="1"/>
        <v>0</v>
      </c>
      <c r="L26" s="28">
        <f t="shared" si="2"/>
        <v>13020652.020000003</v>
      </c>
    </row>
    <row r="27" spans="2:12" ht="20.100000000000001" customHeight="1" x14ac:dyDescent="0.25">
      <c r="B27" s="29" t="s">
        <v>37</v>
      </c>
      <c r="C27" s="45">
        <v>398642</v>
      </c>
      <c r="D27" s="45">
        <v>10189989</v>
      </c>
      <c r="E27" s="61">
        <v>9980662</v>
      </c>
      <c r="F27" s="61">
        <v>7878002.7099999981</v>
      </c>
      <c r="G27" s="42">
        <v>6379167.2399999993</v>
      </c>
      <c r="H27" s="26"/>
      <c r="I27" s="27"/>
      <c r="J27" s="27">
        <f t="shared" si="0"/>
        <v>0.63915271752515002</v>
      </c>
      <c r="K27" s="27">
        <f t="shared" si="1"/>
        <v>0</v>
      </c>
      <c r="L27" s="28">
        <f t="shared" si="2"/>
        <v>3810821.7600000007</v>
      </c>
    </row>
    <row r="28" spans="2:12" ht="20.100000000000001" customHeight="1" x14ac:dyDescent="0.25">
      <c r="B28" s="29" t="s">
        <v>38</v>
      </c>
      <c r="C28" s="45">
        <v>84979</v>
      </c>
      <c r="D28" s="45">
        <v>7541994</v>
      </c>
      <c r="E28" s="61">
        <v>7254917</v>
      </c>
      <c r="F28" s="61">
        <v>6218284.9900000002</v>
      </c>
      <c r="G28" s="42">
        <v>5628357.6899999995</v>
      </c>
      <c r="H28" s="26"/>
      <c r="I28" s="27"/>
      <c r="J28" s="27">
        <f t="shared" si="0"/>
        <v>0.77579904635711194</v>
      </c>
      <c r="K28" s="27">
        <f t="shared" si="1"/>
        <v>0</v>
      </c>
      <c r="L28" s="28">
        <f t="shared" si="2"/>
        <v>1913636.3100000005</v>
      </c>
    </row>
    <row r="29" spans="2:12" ht="20.100000000000001" customHeight="1" x14ac:dyDescent="0.25">
      <c r="B29" s="29" t="s">
        <v>39</v>
      </c>
      <c r="C29" s="45">
        <v>47794</v>
      </c>
      <c r="D29" s="45">
        <v>4392310</v>
      </c>
      <c r="E29" s="61">
        <v>4391667</v>
      </c>
      <c r="F29" s="61">
        <v>3947956.5400000005</v>
      </c>
      <c r="G29" s="42">
        <v>3009495.8</v>
      </c>
      <c r="H29" s="26"/>
      <c r="I29" s="27"/>
      <c r="J29" s="27">
        <f t="shared" si="0"/>
        <v>0.68527413394503722</v>
      </c>
      <c r="K29" s="27">
        <f t="shared" si="1"/>
        <v>0</v>
      </c>
      <c r="L29" s="28">
        <f t="shared" si="2"/>
        <v>1382814.2000000002</v>
      </c>
    </row>
    <row r="30" spans="2:12" ht="20.100000000000001" customHeight="1" x14ac:dyDescent="0.25">
      <c r="B30" s="29" t="s">
        <v>40</v>
      </c>
      <c r="C30" s="45">
        <v>456053</v>
      </c>
      <c r="D30" s="45">
        <v>5805136</v>
      </c>
      <c r="E30" s="61">
        <v>5127283</v>
      </c>
      <c r="F30" s="61">
        <v>4122291.81</v>
      </c>
      <c r="G30" s="42">
        <v>3164537.8299999991</v>
      </c>
      <c r="H30" s="26"/>
      <c r="I30" s="27"/>
      <c r="J30" s="27">
        <f t="shared" si="0"/>
        <v>0.61719585792319231</v>
      </c>
      <c r="K30" s="27">
        <f t="shared" si="1"/>
        <v>0</v>
      </c>
      <c r="L30" s="28">
        <f t="shared" si="2"/>
        <v>2640598.1700000009</v>
      </c>
    </row>
    <row r="31" spans="2:12" ht="20.100000000000001" customHeight="1" x14ac:dyDescent="0.25">
      <c r="B31" s="29" t="s">
        <v>41</v>
      </c>
      <c r="C31" s="45">
        <v>459584</v>
      </c>
      <c r="D31" s="45">
        <v>14327455</v>
      </c>
      <c r="E31" s="61" t="s">
        <v>63</v>
      </c>
      <c r="F31" s="61">
        <v>13070439.409999996</v>
      </c>
      <c r="G31" s="42">
        <v>10169458.089999998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4157996.910000002</v>
      </c>
    </row>
    <row r="32" spans="2:12" ht="20.100000000000001" customHeight="1" x14ac:dyDescent="0.25">
      <c r="B32" s="29" t="s">
        <v>42</v>
      </c>
      <c r="C32" s="45">
        <v>507213</v>
      </c>
      <c r="D32" s="45">
        <v>13289317</v>
      </c>
      <c r="E32" s="61">
        <v>11509777</v>
      </c>
      <c r="F32" s="61">
        <v>9404169.2400000002</v>
      </c>
      <c r="G32" s="42">
        <v>7564178.4800000014</v>
      </c>
      <c r="H32" s="26"/>
      <c r="I32" s="27"/>
      <c r="J32" s="27">
        <f t="shared" si="0"/>
        <v>0.65719591960817325</v>
      </c>
      <c r="K32" s="27">
        <f t="shared" si="1"/>
        <v>0</v>
      </c>
      <c r="L32" s="28">
        <f t="shared" si="2"/>
        <v>5725138.5199999986</v>
      </c>
    </row>
    <row r="33" spans="2:12" ht="20.100000000000001" customHeight="1" x14ac:dyDescent="0.25">
      <c r="B33" s="29" t="s">
        <v>62</v>
      </c>
      <c r="C33" s="45">
        <v>23229</v>
      </c>
      <c r="D33" s="45">
        <v>4268013</v>
      </c>
      <c r="E33" s="61">
        <v>4096998</v>
      </c>
      <c r="F33" s="61">
        <v>3293329.05</v>
      </c>
      <c r="G33" s="42">
        <v>2352327.6800000006</v>
      </c>
      <c r="H33" s="26"/>
      <c r="I33" s="27"/>
      <c r="J33" s="27">
        <f t="shared" si="0"/>
        <v>0.57415885484933127</v>
      </c>
      <c r="K33" s="27">
        <f t="shared" si="1"/>
        <v>0</v>
      </c>
      <c r="L33" s="28">
        <f t="shared" si="2"/>
        <v>1915685.3199999994</v>
      </c>
    </row>
    <row r="34" spans="2:12" ht="20.100000000000001" customHeight="1" x14ac:dyDescent="0.25">
      <c r="B34" s="29" t="s">
        <v>43</v>
      </c>
      <c r="C34" s="45">
        <v>859434</v>
      </c>
      <c r="D34" s="45">
        <v>10579520</v>
      </c>
      <c r="E34" s="61">
        <v>10579391</v>
      </c>
      <c r="F34" s="61">
        <v>8451146.3199999984</v>
      </c>
      <c r="G34" s="42">
        <v>7070848.540000001</v>
      </c>
      <c r="H34" s="26"/>
      <c r="I34" s="27"/>
      <c r="J34" s="27">
        <f t="shared" si="0"/>
        <v>0.66836064004062246</v>
      </c>
      <c r="K34" s="27">
        <f t="shared" si="1"/>
        <v>0</v>
      </c>
      <c r="L34" s="28">
        <f t="shared" si="2"/>
        <v>3508671.459999999</v>
      </c>
    </row>
    <row r="35" spans="2:12" ht="20.100000000000001" customHeight="1" x14ac:dyDescent="0.25">
      <c r="B35" s="29" t="s">
        <v>44</v>
      </c>
      <c r="C35" s="45">
        <v>190941</v>
      </c>
      <c r="D35" s="45">
        <v>5564998</v>
      </c>
      <c r="E35" s="61">
        <v>5306584</v>
      </c>
      <c r="F35" s="61">
        <v>4433305.7699999986</v>
      </c>
      <c r="G35" s="42">
        <v>3364002.3400000008</v>
      </c>
      <c r="H35" s="26"/>
      <c r="I35" s="27"/>
      <c r="J35" s="27">
        <f t="shared" si="0"/>
        <v>0.63392991423484502</v>
      </c>
      <c r="K35" s="27">
        <f t="shared" si="1"/>
        <v>0</v>
      </c>
      <c r="L35" s="28">
        <f t="shared" si="2"/>
        <v>2200995.6599999992</v>
      </c>
    </row>
    <row r="36" spans="2:12" ht="20.100000000000001" customHeight="1" x14ac:dyDescent="0.25">
      <c r="B36" s="29" t="s">
        <v>45</v>
      </c>
      <c r="C36" s="45">
        <v>21634</v>
      </c>
      <c r="D36" s="45">
        <v>957281</v>
      </c>
      <c r="E36" s="61">
        <v>910563</v>
      </c>
      <c r="F36" s="61">
        <v>902442.90999999992</v>
      </c>
      <c r="G36" s="42">
        <v>764442.90999999992</v>
      </c>
      <c r="H36" s="26"/>
      <c r="I36" s="27"/>
      <c r="J36" s="27">
        <f t="shared" si="0"/>
        <v>0.83952775370841981</v>
      </c>
      <c r="K36" s="27">
        <f t="shared" si="1"/>
        <v>0</v>
      </c>
      <c r="L36" s="28"/>
    </row>
    <row r="37" spans="2:12" ht="20.100000000000001" customHeight="1" x14ac:dyDescent="0.25">
      <c r="B37" s="29" t="s">
        <v>46</v>
      </c>
      <c r="C37" s="45">
        <v>0</v>
      </c>
      <c r="D37" s="45">
        <v>28213066</v>
      </c>
      <c r="E37" s="61">
        <v>28166066</v>
      </c>
      <c r="F37" s="61">
        <v>1016591.41</v>
      </c>
      <c r="G37" s="42">
        <v>373174.61</v>
      </c>
      <c r="H37" s="26"/>
      <c r="I37" s="27"/>
      <c r="J37" s="27">
        <f t="shared" si="0"/>
        <v>1.3249085264516527E-2</v>
      </c>
      <c r="K37" s="27">
        <f t="shared" si="1"/>
        <v>0</v>
      </c>
      <c r="L37" s="28">
        <f t="shared" si="2"/>
        <v>27839891.390000001</v>
      </c>
    </row>
    <row r="38" spans="2:12" ht="20.100000000000001" customHeight="1" x14ac:dyDescent="0.25">
      <c r="B38" s="29" t="s">
        <v>47</v>
      </c>
      <c r="C38" s="45">
        <v>6594434</v>
      </c>
      <c r="D38" s="45">
        <v>65819515</v>
      </c>
      <c r="E38" s="61">
        <v>57582866</v>
      </c>
      <c r="F38" s="61">
        <v>50087754.959999993</v>
      </c>
      <c r="G38" s="42">
        <v>36798190.18</v>
      </c>
      <c r="H38" s="26"/>
      <c r="I38" s="27"/>
      <c r="J38" s="27">
        <f t="shared" ref="J38:J40" si="3">IF(ISERROR(+G38/E38)=TRUE,0,++G38/E38)</f>
        <v>0.63904756286357822</v>
      </c>
      <c r="K38" s="27">
        <f t="shared" ref="K38:K40" si="4">IF(ISERROR(+H38/E38)=TRUE,0,++H38/E38)</f>
        <v>0</v>
      </c>
      <c r="L38" s="28">
        <f t="shared" ref="L38:L40" si="5">+D38-G38</f>
        <v>29021324.82</v>
      </c>
    </row>
    <row r="39" spans="2:12" ht="20.100000000000001" customHeight="1" x14ac:dyDescent="0.25">
      <c r="B39" s="29" t="s">
        <v>48</v>
      </c>
      <c r="C39" s="45">
        <v>675576</v>
      </c>
      <c r="D39" s="45">
        <v>5342365</v>
      </c>
      <c r="E39" s="61">
        <v>4989091</v>
      </c>
      <c r="F39" s="61">
        <v>3946657.82</v>
      </c>
      <c r="G39" s="42">
        <v>2662913.5099999998</v>
      </c>
      <c r="H39" s="26"/>
      <c r="I39" s="27"/>
      <c r="J39" s="27">
        <f t="shared" si="3"/>
        <v>0.53374723171014515</v>
      </c>
      <c r="K39" s="27">
        <f t="shared" si="4"/>
        <v>0</v>
      </c>
      <c r="L39" s="28">
        <f t="shared" si="5"/>
        <v>2679451.4900000002</v>
      </c>
    </row>
    <row r="40" spans="2:12" ht="20.100000000000001" customHeight="1" x14ac:dyDescent="0.25">
      <c r="B40" s="29" t="s">
        <v>49</v>
      </c>
      <c r="C40" s="45">
        <v>990050</v>
      </c>
      <c r="D40" s="45">
        <v>28271993</v>
      </c>
      <c r="E40" s="61">
        <v>23910784</v>
      </c>
      <c r="F40" s="61">
        <v>16099397.500000002</v>
      </c>
      <c r="G40" s="42">
        <v>12069848.009999998</v>
      </c>
      <c r="H40" s="26"/>
      <c r="I40" s="27"/>
      <c r="J40" s="27">
        <f t="shared" si="3"/>
        <v>0.50478679452752351</v>
      </c>
      <c r="K40" s="27">
        <f t="shared" si="4"/>
        <v>0</v>
      </c>
      <c r="L40" s="28">
        <f t="shared" si="5"/>
        <v>16202144.990000002</v>
      </c>
    </row>
    <row r="41" spans="2:12" ht="20.100000000000001" customHeight="1" x14ac:dyDescent="0.25">
      <c r="B41" s="29" t="s">
        <v>50</v>
      </c>
      <c r="C41" s="45">
        <v>515951</v>
      </c>
      <c r="D41" s="45">
        <v>43922930</v>
      </c>
      <c r="E41" s="61">
        <v>35733752</v>
      </c>
      <c r="F41" s="61">
        <v>22324795.70999999</v>
      </c>
      <c r="G41" s="42">
        <v>12255695.93</v>
      </c>
      <c r="H41" s="26"/>
      <c r="I41" s="27"/>
      <c r="J41" s="27">
        <f t="shared" si="0"/>
        <v>0.34297254679553379</v>
      </c>
      <c r="K41" s="27">
        <f t="shared" si="1"/>
        <v>0</v>
      </c>
      <c r="L41" s="28">
        <f t="shared" si="2"/>
        <v>31667234.07</v>
      </c>
    </row>
    <row r="42" spans="2:12" ht="20.100000000000001" customHeight="1" x14ac:dyDescent="0.25">
      <c r="B42" s="29" t="s">
        <v>51</v>
      </c>
      <c r="C42" s="45">
        <v>717317</v>
      </c>
      <c r="D42" s="45">
        <v>41399361</v>
      </c>
      <c r="E42" s="61">
        <v>41325497</v>
      </c>
      <c r="F42" s="61">
        <v>30152024.870000005</v>
      </c>
      <c r="G42" s="42">
        <v>18848117.909999993</v>
      </c>
      <c r="H42" s="26"/>
      <c r="I42" s="27"/>
      <c r="J42" s="27">
        <f t="shared" ref="J42" si="6">IF(ISERROR(+G42/E42)=TRUE,0,++G42/E42)</f>
        <v>0.45608932204735475</v>
      </c>
      <c r="K42" s="27">
        <f t="shared" ref="K42" si="7">IF(ISERROR(+H42/E42)=TRUE,0,++H42/E42)</f>
        <v>0</v>
      </c>
      <c r="L42" s="28">
        <f t="shared" ref="L42" si="8">+D42-G42</f>
        <v>22551243.090000007</v>
      </c>
    </row>
    <row r="43" spans="2:12" ht="20.100000000000001" customHeight="1" x14ac:dyDescent="0.25">
      <c r="B43" s="29" t="s">
        <v>52</v>
      </c>
      <c r="C43" s="45">
        <v>1835450</v>
      </c>
      <c r="D43" s="45">
        <v>34167570</v>
      </c>
      <c r="E43" s="61">
        <v>29983051</v>
      </c>
      <c r="F43" s="61">
        <v>14831489.230000004</v>
      </c>
      <c r="G43" s="42">
        <v>8800440.2100000028</v>
      </c>
      <c r="H43" s="26"/>
      <c r="I43" s="27"/>
      <c r="J43" s="27">
        <f t="shared" si="0"/>
        <v>0.29351383253158603</v>
      </c>
      <c r="K43" s="27">
        <f t="shared" si="1"/>
        <v>0</v>
      </c>
      <c r="L43" s="28">
        <f t="shared" si="2"/>
        <v>25367129.789999999</v>
      </c>
    </row>
    <row r="44" spans="2:12" ht="20.100000000000001" customHeight="1" x14ac:dyDescent="0.25">
      <c r="B44" s="29" t="s">
        <v>53</v>
      </c>
      <c r="C44" s="45">
        <v>2218589</v>
      </c>
      <c r="D44" s="45">
        <v>27606965</v>
      </c>
      <c r="E44" s="61">
        <v>24402959</v>
      </c>
      <c r="F44" s="61">
        <v>17975138.779999994</v>
      </c>
      <c r="G44" s="42">
        <v>14850057.689999998</v>
      </c>
      <c r="H44" s="26"/>
      <c r="I44" s="27"/>
      <c r="J44" s="27">
        <f t="shared" si="0"/>
        <v>0.60853512436749979</v>
      </c>
      <c r="K44" s="27">
        <f t="shared" si="1"/>
        <v>0</v>
      </c>
      <c r="L44" s="28">
        <f t="shared" si="2"/>
        <v>12756907.310000002</v>
      </c>
    </row>
    <row r="45" spans="2:12" ht="20.100000000000001" customHeight="1" x14ac:dyDescent="0.25">
      <c r="B45" s="29" t="s">
        <v>57</v>
      </c>
      <c r="C45" s="45">
        <v>0</v>
      </c>
      <c r="D45" s="45">
        <v>12627077</v>
      </c>
      <c r="E45" s="61">
        <v>6943294</v>
      </c>
      <c r="F45" s="61">
        <v>3289581.1800000006</v>
      </c>
      <c r="G45" s="42">
        <v>1936408.96</v>
      </c>
      <c r="H45" s="26"/>
      <c r="I45" s="27"/>
      <c r="J45" s="27">
        <f t="shared" si="0"/>
        <v>0.27888909212255736</v>
      </c>
      <c r="K45" s="27">
        <f t="shared" si="1"/>
        <v>0</v>
      </c>
      <c r="L45" s="28">
        <f t="shared" si="2"/>
        <v>10690668.039999999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644789833</v>
      </c>
      <c r="E46" s="65">
        <f t="shared" si="9"/>
        <v>564918342</v>
      </c>
      <c r="F46" s="65">
        <f t="shared" si="9"/>
        <v>423548636.47999996</v>
      </c>
      <c r="G46" s="65">
        <f t="shared" si="9"/>
        <v>321098926.77999991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0.56839883379109668</v>
      </c>
      <c r="K46" s="54">
        <f>IF(ISERROR(+H46/E46)=TRUE,0,++H46/E46)</f>
        <v>0</v>
      </c>
      <c r="L46" s="55">
        <f>SUM(L13:L45)</f>
        <v>323498068.13000011</v>
      </c>
    </row>
    <row r="47" spans="2:12" x14ac:dyDescent="0.2">
      <c r="B47" s="11" t="s">
        <v>61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54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SETIEMBRE
(4)</v>
      </c>
      <c r="K52" s="23"/>
    </row>
    <row r="53" spans="2:11" s="22" customFormat="1" x14ac:dyDescent="0.25">
      <c r="B53" s="22" t="s">
        <v>55</v>
      </c>
      <c r="C53" s="66">
        <f>+C46/$C$51</f>
        <v>36.407767999999997</v>
      </c>
      <c r="D53" s="40">
        <f>+D46/$C$51</f>
        <v>644.78983300000004</v>
      </c>
      <c r="E53" s="40">
        <f>+E46/$C$51</f>
        <v>564.91834200000005</v>
      </c>
      <c r="F53" s="40">
        <f>+F46/$C$51</f>
        <v>423.54863647999997</v>
      </c>
      <c r="G53" s="40">
        <f>+G46/$C$51</f>
        <v>321.09892677999989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50</v>
      </c>
      <c r="C13" s="18">
        <v>0</v>
      </c>
      <c r="D13" s="18">
        <v>1705121</v>
      </c>
      <c r="E13" s="76">
        <v>1551417</v>
      </c>
      <c r="F13" s="73">
        <v>1427074</v>
      </c>
      <c r="G13" s="8">
        <v>1405602</v>
      </c>
      <c r="H13" s="8"/>
      <c r="I13" s="12">
        <f>IF(ISERROR(+#REF!/E13)=TRUE,0,++#REF!/E13)</f>
        <v>0</v>
      </c>
      <c r="J13" s="12">
        <f>IF(ISERROR(+G13/E13)=TRUE,0,++G13/E13)</f>
        <v>0.9060117299217425</v>
      </c>
      <c r="K13" s="12">
        <f>IF(ISERROR(+H13/E13)=TRUE,0,++H13/E13)</f>
        <v>0</v>
      </c>
      <c r="L13" s="14">
        <f>+D13-G13</f>
        <v>299519</v>
      </c>
    </row>
    <row r="14" spans="1:13" ht="20.100000000000001" customHeight="1" x14ac:dyDescent="0.25">
      <c r="B14" s="16" t="s">
        <v>51</v>
      </c>
      <c r="C14" s="19">
        <v>0</v>
      </c>
      <c r="D14" s="19">
        <v>1506933</v>
      </c>
      <c r="E14" s="59">
        <v>1503193</v>
      </c>
      <c r="F14" s="59">
        <v>1303450</v>
      </c>
      <c r="G14" s="9">
        <v>1260575</v>
      </c>
      <c r="H14" s="9"/>
      <c r="I14" s="13">
        <f>IF(ISERROR(+#REF!/E14)=TRUE,0,++#REF!/E14)</f>
        <v>0</v>
      </c>
      <c r="J14" s="13">
        <f>IF(ISERROR(+G14/E14)=TRUE,0,++G14/E14)</f>
        <v>0.8385982372190397</v>
      </c>
      <c r="K14" s="13">
        <f>IF(ISERROR(+H14/E14)=TRUE,0,++H14/E14)</f>
        <v>0</v>
      </c>
      <c r="L14" s="15">
        <f>+D14-G14</f>
        <v>246358</v>
      </c>
    </row>
    <row r="15" spans="1:13" ht="20.100000000000001" customHeight="1" x14ac:dyDescent="0.25">
      <c r="B15" s="16" t="s">
        <v>52</v>
      </c>
      <c r="C15" s="19">
        <v>0</v>
      </c>
      <c r="D15" s="19">
        <v>1031887</v>
      </c>
      <c r="E15" s="59">
        <v>922807</v>
      </c>
      <c r="F15" s="59">
        <v>310200</v>
      </c>
      <c r="G15" s="9">
        <v>37700</v>
      </c>
      <c r="H15" s="9"/>
      <c r="I15" s="13">
        <f>IF(ISERROR(+#REF!/E15)=TRUE,0,++#REF!/E15)</f>
        <v>0</v>
      </c>
      <c r="J15" s="13">
        <f>IF(ISERROR(+G15/E15)=TRUE,0,++G15/E15)</f>
        <v>4.085361294398504E-2</v>
      </c>
      <c r="K15" s="13">
        <f>IF(ISERROR(+H15/E15)=TRUE,0,++H15/E15)</f>
        <v>0</v>
      </c>
      <c r="L15" s="15">
        <f>+D15-G15</f>
        <v>994187</v>
      </c>
    </row>
    <row r="16" spans="1:13" ht="20.100000000000001" customHeight="1" x14ac:dyDescent="0.25">
      <c r="B16" s="68" t="s">
        <v>53</v>
      </c>
      <c r="C16" s="69">
        <v>0</v>
      </c>
      <c r="D16" s="69">
        <v>870778</v>
      </c>
      <c r="E16" s="74">
        <v>870778</v>
      </c>
      <c r="F16" s="74">
        <v>44655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870778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5114719</v>
      </c>
      <c r="E17" s="65">
        <f t="shared" si="0"/>
        <v>4848195</v>
      </c>
      <c r="F17" s="65">
        <f t="shared" si="0"/>
        <v>3085379</v>
      </c>
      <c r="G17" s="65">
        <f t="shared" si="0"/>
        <v>2703877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0.557707971729685</v>
      </c>
      <c r="K17" s="54">
        <f>IF(ISERROR(+H17/E17)=TRUE,0,++H17/E17)</f>
        <v>0</v>
      </c>
      <c r="L17" s="55">
        <f>SUM(L13:L16)</f>
        <v>2410842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54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SETIEMBRE
(4)</v>
      </c>
      <c r="K23" s="23"/>
    </row>
    <row r="24" spans="2:12" s="22" customFormat="1" x14ac:dyDescent="0.25">
      <c r="B24" s="22" t="s">
        <v>55</v>
      </c>
      <c r="C24" s="66">
        <f>+C17/$C$22</f>
        <v>0</v>
      </c>
      <c r="D24" s="40">
        <f>+D17/$C$22</f>
        <v>5.114719</v>
      </c>
      <c r="E24" s="40">
        <f>+E17/$C$22</f>
        <v>4.8481949999999996</v>
      </c>
      <c r="F24" s="40">
        <f>+F17/$C$22</f>
        <v>3.0853790000000001</v>
      </c>
      <c r="G24" s="40">
        <f>+G17/$C$22</f>
        <v>2.7038769999999999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2021-10-14T21:40:47Z</dcterms:modified>
</cp:coreProperties>
</file>