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1\11. Noviembre - 2021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ROOC!$B$2:$L$48</definedName>
  </definedNames>
  <calcPr calcId="152511"/>
</workbook>
</file>

<file path=xl/calcChain.xml><?xml version="1.0" encoding="utf-8"?>
<calcChain xmlns="http://schemas.openxmlformats.org/spreadsheetml/2006/main">
  <c r="L45" i="6" l="1"/>
  <c r="K45" i="6"/>
  <c r="J45" i="6"/>
  <c r="L44" i="6"/>
  <c r="K44" i="6"/>
  <c r="J44" i="6"/>
  <c r="L43" i="6"/>
  <c r="K43" i="6"/>
  <c r="J43" i="6"/>
  <c r="L43" i="5"/>
  <c r="K43" i="5"/>
  <c r="J43" i="5"/>
  <c r="L43" i="4"/>
  <c r="K43" i="4"/>
  <c r="J43" i="4"/>
  <c r="L36" i="6" l="1"/>
  <c r="L16" i="5" l="1"/>
  <c r="K16" i="5"/>
  <c r="J16" i="5"/>
  <c r="C46" i="5"/>
  <c r="D46" i="5"/>
  <c r="E46" i="5" l="1"/>
  <c r="L19" i="5"/>
  <c r="K19" i="5"/>
  <c r="J19" i="5"/>
  <c r="L41" i="5" l="1"/>
  <c r="K41" i="5"/>
  <c r="J41" i="5"/>
  <c r="L40" i="5"/>
  <c r="K40" i="5"/>
  <c r="J40" i="5"/>
  <c r="J36" i="6" l="1"/>
  <c r="K36" i="6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6" i="1"/>
  <c r="K18" i="5" l="1"/>
  <c r="J18" i="5"/>
  <c r="C46" i="6"/>
  <c r="D46" i="6"/>
  <c r="K20" i="5" l="1"/>
  <c r="J20" i="5"/>
  <c r="J38" i="6"/>
  <c r="K21" i="5" l="1"/>
  <c r="J21" i="5"/>
  <c r="G23" i="7"/>
  <c r="G52" i="6"/>
  <c r="G52" i="5"/>
  <c r="G52" i="4"/>
  <c r="G52" i="1"/>
  <c r="K22" i="5" l="1"/>
  <c r="J22" i="5"/>
  <c r="K37" i="6"/>
  <c r="J23" i="5" l="1"/>
  <c r="K23" i="5"/>
  <c r="J37" i="6"/>
  <c r="L37" i="6"/>
  <c r="K24" i="5" l="1"/>
  <c r="J24" i="5"/>
  <c r="L40" i="6"/>
  <c r="K40" i="6"/>
  <c r="J40" i="6"/>
  <c r="L39" i="6"/>
  <c r="K39" i="6"/>
  <c r="J39" i="6"/>
  <c r="L38" i="6"/>
  <c r="K38" i="6"/>
  <c r="C53" i="6"/>
  <c r="D53" i="6"/>
  <c r="K25" i="5" l="1"/>
  <c r="J25" i="5"/>
  <c r="G46" i="5"/>
  <c r="G53" i="5" s="1"/>
  <c r="F46" i="5"/>
  <c r="F53" i="5" s="1"/>
  <c r="D53" i="5"/>
  <c r="C53" i="5"/>
  <c r="J26" i="5" l="1"/>
  <c r="K26" i="5"/>
  <c r="G46" i="6"/>
  <c r="G53" i="6" s="1"/>
  <c r="F46" i="6"/>
  <c r="F53" i="6" s="1"/>
  <c r="E46" i="6"/>
  <c r="E53" i="6" s="1"/>
  <c r="K27" i="5" l="1"/>
  <c r="J27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30" i="5" l="1"/>
  <c r="J30" i="5"/>
  <c r="C46" i="4"/>
  <c r="C53" i="4" s="1"/>
  <c r="J31" i="5" l="1"/>
  <c r="K31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6" i="4"/>
  <c r="E53" i="4" s="1"/>
  <c r="K33" i="5" l="1"/>
  <c r="J33" i="5"/>
  <c r="E53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6" i="5"/>
  <c r="K13" i="5"/>
  <c r="J13" i="5"/>
  <c r="I13" i="5"/>
  <c r="H46" i="4"/>
  <c r="I14" i="4"/>
  <c r="K13" i="4"/>
  <c r="J13" i="4"/>
  <c r="I13" i="4"/>
  <c r="K13" i="1"/>
  <c r="J13" i="1"/>
  <c r="K35" i="5" l="1"/>
  <c r="J35" i="5"/>
  <c r="L46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6" i="5" l="1"/>
  <c r="J36" i="5"/>
  <c r="I46" i="1"/>
  <c r="J46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<sst xmlns="http://schemas.openxmlformats.org/spreadsheetml/2006/main" count="262" uniqueCount="63">
  <si>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</si>
  <si>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</si>
  <si>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</si>
  <si>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</si>
  <si>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</si>
  <si>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</si>
  <si>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</si>
  <si>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</si>
  <si>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</si>
  <si>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</si>
  <si>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</si>
  <si>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</si>
  <si>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</si>
  <si>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</si>
  <si>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</si>
  <si>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</si>
  <si>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</si>
  <si>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</si>
  <si>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</si>
  <si>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</si>
  <si>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</si>
  <si>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</si>
  <si>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</si>
  <si>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</si>
  <si>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</si>
  <si>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</si>
  <si>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</si>
  <si>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</si>
  <si>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</si>
  <si>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</si>
  <si>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</si>
  <si>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</si>
  <si>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</si>
  <si>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</si>
  <si>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</si>
  <si>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</si>
  <si>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</si>
  <si>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</si>
  <si>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</si>
  <si>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</si>
  <si>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</si>
  <si>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</si>
  <si>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</si>
  <si>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</si>
  <si>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</si>
  <si>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</si>
  <si>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</si>
  <si>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</si>
  <si>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</si>
  <si>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</si>
  <si>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</si>
  <si>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</si>
  <si>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</si>
  <si>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</si>
  <si>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</si>
  <si>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</si>
  <si>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</si>
  <si>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</si>
  <si>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</si>
  <si>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DEVENGADO
A NOVIEMBRE
(4)</t>
  </si>
  <si>
    <t>EJECUCION PRESUPUESTAL MENSUALIZADA DE GASTOS 
AL MES DE NOVIEMBRE 2021</t>
  </si>
  <si>
    <t>Fuente: SIAF, Consulta Amigable y Base de Datos al 30 de Noviembre del 2021</t>
  </si>
  <si>
    <t xml:space="preserve"> 149-1734: PROGRAMA DE CREACIÓN DE REDES INTEGRADAS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</si>
</sst>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7666.08637</c:v>
                </c:pt>
                <c:pt idx="2" formatCode="#,##0">
                  <c:v>7207.8276889999997</c:v>
                </c:pt>
                <c:pt idx="3">
                  <c:v>6751.0540542199997</c:v>
                </c:pt>
                <c:pt idx="4">
                  <c:v>6026.9404399399973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44976"/>
        <c:axId val="-1422455312"/>
        <c:axId val="0"/>
      </c:bar3DChart>
      <c:catAx>
        <c:axId val="-142244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22455312"/>
        <c:crosses val="autoZero"/>
        <c:auto val="1"/>
        <c:lblAlgn val="ctr"/>
        <c:lblOffset val="100"/>
        <c:noMultiLvlLbl val="0"/>
      </c:catAx>
      <c:valAx>
        <c:axId val="-142245531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42244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169.967252</c:v>
                </c:pt>
                <c:pt idx="3">
                  <c:v>149.45798642</c:v>
                </c:pt>
                <c:pt idx="4">
                  <c:v>115.86677354000004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57488"/>
        <c:axId val="-1422450960"/>
        <c:axId val="0"/>
      </c:bar3DChart>
      <c:catAx>
        <c:axId val="-142245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2450960"/>
        <c:crosses val="autoZero"/>
        <c:auto val="1"/>
        <c:lblAlgn val="ctr"/>
        <c:lblOffset val="100"/>
        <c:noMultiLvlLbl val="0"/>
      </c:catAx>
      <c:valAx>
        <c:axId val="-14224509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22457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NOVIEMBRE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6075.4016680000004</c:v>
                </c:pt>
                <c:pt idx="2">
                  <c:v>5655.3727870000002</c:v>
                </c:pt>
                <c:pt idx="3">
                  <c:v>5382.7214335899998</c:v>
                </c:pt>
                <c:pt idx="4">
                  <c:v>5012.0180687400007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52592"/>
        <c:axId val="-1422456944"/>
        <c:axId val="0"/>
      </c:bar3DChart>
      <c:catAx>
        <c:axId val="-142245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2456944"/>
        <c:crosses val="autoZero"/>
        <c:auto val="1"/>
        <c:lblAlgn val="ctr"/>
        <c:lblOffset val="100"/>
        <c:noMultiLvlLbl val="0"/>
      </c:catAx>
      <c:valAx>
        <c:axId val="-14224569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2245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722.35934099999997</c:v>
                </c:pt>
                <c:pt idx="2">
                  <c:v>612.55821000000003</c:v>
                </c:pt>
                <c:pt idx="3">
                  <c:v>502.64807541999994</c:v>
                </c:pt>
                <c:pt idx="4">
                  <c:v>419.39425104999998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22452048"/>
        <c:axId val="-1422449328"/>
        <c:axId val="0"/>
      </c:bar3DChart>
      <c:catAx>
        <c:axId val="-1422452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22449328"/>
        <c:crosses val="autoZero"/>
        <c:auto val="1"/>
        <c:lblAlgn val="ctr"/>
        <c:lblOffset val="100"/>
        <c:noMultiLvlLbl val="0"/>
      </c:catAx>
      <c:valAx>
        <c:axId val="-1422449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422452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NOVIEMBRE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5.407902</c:v>
                </c:pt>
                <c:pt idx="2">
                  <c:v>4.8481949999999996</c:v>
                </c:pt>
                <c:pt idx="3">
                  <c:v>3.5844386299999997</c:v>
                </c:pt>
                <c:pt idx="4">
                  <c:v>3.0712702699999999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22444432"/>
        <c:axId val="-1422451504"/>
        <c:axId val="0"/>
      </c:bar3DChart>
      <c:catAx>
        <c:axId val="-142244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2451504"/>
        <c:crosses val="autoZero"/>
        <c:auto val="1"/>
        <c:lblAlgn val="ctr"/>
        <c:lblOffset val="100"/>
        <c:noMultiLvlLbl val="0"/>
      </c:catAx>
      <c:valAx>
        <c:axId val="-142245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2244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2195055582</v>
      </c>
      <c r="D13" s="8">
        <v>1711926948</v>
      </c>
      <c r="E13" s="77">
        <v>1577242827</v>
      </c>
      <c r="F13" s="56">
        <v>1494395025.5799992</v>
      </c>
      <c r="G13" s="8">
        <v>1228246687.6899996</v>
      </c>
      <c r="H13" s="8"/>
      <c r="I13" s="12">
        <f>IF(ISERROR(+#REF!/E13)=TRUE,0,++#REF!/E13)</f>
        <v>0</v>
      </c>
      <c r="J13" s="12">
        <f>IF(ISERROR(+G13/E13)=TRUE,0,++G13/E13)</f>
        <v>0.77873024157363913</v>
      </c>
      <c r="K13" s="12">
        <f>IF(ISERROR(+H13/E13)=TRUE,0,++H13/E13)</f>
        <v>0</v>
      </c>
      <c r="L13" s="14">
        <f>+D13-G13</f>
        <v>483680260.31000042</v>
      </c>
    </row>
    <row r="14" spans="1:13" ht="20.100000000000001" customHeight="1" x14ac:dyDescent="0.25">
      <c r="B14" s="25" t="s">
        <v>27</v>
      </c>
      <c r="C14" s="26">
        <v>36897267</v>
      </c>
      <c r="D14" s="26">
        <v>39601814</v>
      </c>
      <c r="E14" s="57">
        <v>38450131</v>
      </c>
      <c r="F14" s="57">
        <v>34382566.07</v>
      </c>
      <c r="G14" s="26">
        <v>33032914.369999994</v>
      </c>
      <c r="H14" s="26"/>
      <c r="I14" s="27"/>
      <c r="J14" s="27">
        <f t="shared" ref="J14:J45" si="0">IF(ISERROR(+G14/E14)=TRUE,0,++G14/E14)</f>
        <v>0.85911058066356116</v>
      </c>
      <c r="K14" s="27">
        <f t="shared" ref="K14:K45" si="1">IF(ISERROR(+H14/E14)=TRUE,0,++H14/E14)</f>
        <v>0</v>
      </c>
      <c r="L14" s="28">
        <f t="shared" ref="L14:L45" si="2">+D14-G14</f>
        <v>6568899.6300000064</v>
      </c>
    </row>
    <row r="15" spans="1:13" ht="20.100000000000001" customHeight="1" x14ac:dyDescent="0.25">
      <c r="B15" s="25" t="s">
        <v>28</v>
      </c>
      <c r="C15" s="26">
        <v>47566106</v>
      </c>
      <c r="D15" s="26">
        <v>62767205</v>
      </c>
      <c r="E15" s="57">
        <v>57714162</v>
      </c>
      <c r="F15" s="57">
        <v>54013343.220000029</v>
      </c>
      <c r="G15" s="26">
        <v>47693419.219999999</v>
      </c>
      <c r="H15" s="26"/>
      <c r="I15" s="27"/>
      <c r="J15" s="27">
        <f t="shared" si="0"/>
        <v>0.8263728964824959</v>
      </c>
      <c r="K15" s="27">
        <f t="shared" si="1"/>
        <v>0</v>
      </c>
      <c r="L15" s="28">
        <f t="shared" si="2"/>
        <v>15073785.780000001</v>
      </c>
    </row>
    <row r="16" spans="1:13" ht="20.100000000000001" customHeight="1" x14ac:dyDescent="0.25">
      <c r="B16" s="25" t="s">
        <v>29</v>
      </c>
      <c r="C16" s="26">
        <v>29819316</v>
      </c>
      <c r="D16" s="26">
        <v>36785922</v>
      </c>
      <c r="E16" s="57">
        <v>33729023</v>
      </c>
      <c r="F16" s="57">
        <v>32818229.140000001</v>
      </c>
      <c r="G16" s="26">
        <v>28409161.75</v>
      </c>
      <c r="H16" s="26"/>
      <c r="I16" s="27"/>
      <c r="J16" s="27">
        <f t="shared" si="0"/>
        <v>0.84227644986930095</v>
      </c>
      <c r="K16" s="27">
        <f t="shared" si="1"/>
        <v>0</v>
      </c>
      <c r="L16" s="28">
        <f t="shared" si="2"/>
        <v>8376760.25</v>
      </c>
    </row>
    <row r="17" spans="2:12" ht="20.100000000000001" customHeight="1" x14ac:dyDescent="0.25">
      <c r="B17" s="25" t="s">
        <v>30</v>
      </c>
      <c r="C17" s="26">
        <v>35469502</v>
      </c>
      <c r="D17" s="26">
        <v>45736225</v>
      </c>
      <c r="E17" s="57">
        <v>45392508</v>
      </c>
      <c r="F17" s="57">
        <v>43754906.060000002</v>
      </c>
      <c r="G17" s="26">
        <v>38329839.650000006</v>
      </c>
      <c r="H17" s="26"/>
      <c r="I17" s="27"/>
      <c r="J17" s="27">
        <f t="shared" si="0"/>
        <v>0.84440894188970583</v>
      </c>
      <c r="K17" s="27">
        <f t="shared" si="1"/>
        <v>0</v>
      </c>
      <c r="L17" s="28">
        <f t="shared" si="2"/>
        <v>7406385.349999994</v>
      </c>
    </row>
    <row r="18" spans="2:12" ht="20.100000000000001" customHeight="1" x14ac:dyDescent="0.25">
      <c r="B18" s="25" t="s">
        <v>31</v>
      </c>
      <c r="C18" s="26">
        <v>174427518</v>
      </c>
      <c r="D18" s="26">
        <v>197211641</v>
      </c>
      <c r="E18" s="57">
        <v>193212406</v>
      </c>
      <c r="F18" s="57">
        <v>188970435.98000011</v>
      </c>
      <c r="G18" s="26">
        <v>164017281.24000001</v>
      </c>
      <c r="H18" s="26"/>
      <c r="I18" s="27"/>
      <c r="J18" s="27">
        <f t="shared" si="0"/>
        <v>0.8488962206702193</v>
      </c>
      <c r="K18" s="27">
        <f t="shared" si="1"/>
        <v>0</v>
      </c>
      <c r="L18" s="28">
        <f t="shared" si="2"/>
        <v>33194359.75999999</v>
      </c>
    </row>
    <row r="19" spans="2:12" ht="20.100000000000001" customHeight="1" x14ac:dyDescent="0.25">
      <c r="B19" s="25" t="s">
        <v>32</v>
      </c>
      <c r="C19" s="26">
        <v>116530703</v>
      </c>
      <c r="D19" s="26">
        <v>144112333</v>
      </c>
      <c r="E19" s="57">
        <v>139079141</v>
      </c>
      <c r="F19" s="57">
        <v>135204011.31</v>
      </c>
      <c r="G19" s="26">
        <v>121826366.6500001</v>
      </c>
      <c r="H19" s="26"/>
      <c r="I19" s="27"/>
      <c r="J19" s="27">
        <f t="shared" si="0"/>
        <v>0.87594995032360812</v>
      </c>
      <c r="K19" s="27">
        <f t="shared" si="1"/>
        <v>0</v>
      </c>
      <c r="L19" s="28">
        <f t="shared" si="2"/>
        <v>22285966.349999905</v>
      </c>
    </row>
    <row r="20" spans="2:12" ht="20.100000000000001" customHeight="1" x14ac:dyDescent="0.25">
      <c r="B20" s="25" t="s">
        <v>33</v>
      </c>
      <c r="C20" s="26">
        <v>143731722</v>
      </c>
      <c r="D20" s="26">
        <v>195587291</v>
      </c>
      <c r="E20" s="57">
        <v>189548852</v>
      </c>
      <c r="F20" s="57">
        <v>173177246.44000024</v>
      </c>
      <c r="G20" s="26">
        <v>164698373.12000018</v>
      </c>
      <c r="H20" s="26"/>
      <c r="I20" s="27"/>
      <c r="J20" s="27">
        <f t="shared" si="0"/>
        <v>0.86889670595314494</v>
      </c>
      <c r="K20" s="27">
        <f t="shared" si="1"/>
        <v>0</v>
      </c>
      <c r="L20" s="28">
        <f t="shared" si="2"/>
        <v>30888917.879999816</v>
      </c>
    </row>
    <row r="21" spans="2:12" ht="20.100000000000001" customHeight="1" x14ac:dyDescent="0.25">
      <c r="B21" s="25" t="s">
        <v>34</v>
      </c>
      <c r="C21" s="26">
        <v>37120097</v>
      </c>
      <c r="D21" s="26">
        <v>44725346</v>
      </c>
      <c r="E21" s="57">
        <v>43944620</v>
      </c>
      <c r="F21" s="57">
        <v>41795343.620000005</v>
      </c>
      <c r="G21" s="26">
        <v>36943278.749999985</v>
      </c>
      <c r="H21" s="26"/>
      <c r="I21" s="27"/>
      <c r="J21" s="27">
        <f t="shared" si="0"/>
        <v>0.84067807959199525</v>
      </c>
      <c r="K21" s="27">
        <f t="shared" si="1"/>
        <v>0</v>
      </c>
      <c r="L21" s="28">
        <f t="shared" si="2"/>
        <v>7782067.2500000149</v>
      </c>
    </row>
    <row r="22" spans="2:12" ht="20.100000000000001" customHeight="1" x14ac:dyDescent="0.25">
      <c r="B22" s="25" t="s">
        <v>35</v>
      </c>
      <c r="C22" s="26">
        <v>80559079</v>
      </c>
      <c r="D22" s="26">
        <v>95958228</v>
      </c>
      <c r="E22" s="57">
        <v>94894890</v>
      </c>
      <c r="F22" s="57">
        <v>82343629.200000018</v>
      </c>
      <c r="G22" s="26">
        <v>80410734.210000038</v>
      </c>
      <c r="H22" s="26"/>
      <c r="I22" s="27"/>
      <c r="J22" s="27">
        <f t="shared" si="0"/>
        <v>0.84736632509927601</v>
      </c>
      <c r="K22" s="27">
        <f t="shared" si="1"/>
        <v>0</v>
      </c>
      <c r="L22" s="28">
        <f t="shared" si="2"/>
        <v>15547493.789999962</v>
      </c>
    </row>
    <row r="23" spans="2:12" ht="20.100000000000001" customHeight="1" x14ac:dyDescent="0.25">
      <c r="B23" s="25" t="s">
        <v>36</v>
      </c>
      <c r="C23" s="26">
        <v>148131955</v>
      </c>
      <c r="D23" s="26">
        <v>189266336</v>
      </c>
      <c r="E23" s="57">
        <v>185197020</v>
      </c>
      <c r="F23" s="57">
        <v>181169135.06999993</v>
      </c>
      <c r="G23" s="26">
        <v>160965240.89999974</v>
      </c>
      <c r="H23" s="26"/>
      <c r="I23" s="27"/>
      <c r="J23" s="27">
        <f t="shared" si="0"/>
        <v>0.86915675479011345</v>
      </c>
      <c r="K23" s="27">
        <f t="shared" si="1"/>
        <v>0</v>
      </c>
      <c r="L23" s="28">
        <f t="shared" si="2"/>
        <v>28301095.100000262</v>
      </c>
    </row>
    <row r="24" spans="2:12" ht="20.100000000000001" customHeight="1" x14ac:dyDescent="0.25">
      <c r="B24" s="25" t="s">
        <v>37</v>
      </c>
      <c r="C24" s="26">
        <v>131962658</v>
      </c>
      <c r="D24" s="26">
        <v>161715907</v>
      </c>
      <c r="E24" s="57">
        <v>157342657</v>
      </c>
      <c r="F24" s="57">
        <v>153430328.74000004</v>
      </c>
      <c r="G24" s="26">
        <v>136041100.6099999</v>
      </c>
      <c r="H24" s="26"/>
      <c r="I24" s="27"/>
      <c r="J24" s="27">
        <f t="shared" si="0"/>
        <v>0.86461677464872033</v>
      </c>
      <c r="K24" s="27">
        <f t="shared" si="1"/>
        <v>0</v>
      </c>
      <c r="L24" s="28">
        <f t="shared" si="2"/>
        <v>25674806.390000105</v>
      </c>
    </row>
    <row r="25" spans="2:12" ht="20.100000000000001" customHeight="1" x14ac:dyDescent="0.25">
      <c r="B25" s="25" t="s">
        <v>38</v>
      </c>
      <c r="C25" s="26">
        <v>195521621</v>
      </c>
      <c r="D25" s="26">
        <v>248598047</v>
      </c>
      <c r="E25" s="57">
        <v>243523268</v>
      </c>
      <c r="F25" s="57">
        <v>239053083.49000001</v>
      </c>
      <c r="G25" s="26">
        <v>212049691.69999978</v>
      </c>
      <c r="H25" s="26"/>
      <c r="I25" s="27"/>
      <c r="J25" s="27">
        <f t="shared" si="0"/>
        <v>0.87075741649459049</v>
      </c>
      <c r="K25" s="27">
        <f t="shared" si="1"/>
        <v>0</v>
      </c>
      <c r="L25" s="28">
        <f t="shared" si="2"/>
        <v>36548355.300000221</v>
      </c>
    </row>
    <row r="26" spans="2:12" ht="20.100000000000001" customHeight="1" x14ac:dyDescent="0.25">
      <c r="B26" s="25" t="s">
        <v>39</v>
      </c>
      <c r="C26" s="26">
        <v>175988356</v>
      </c>
      <c r="D26" s="26">
        <v>221886851</v>
      </c>
      <c r="E26" s="57">
        <v>217946183</v>
      </c>
      <c r="F26" s="57">
        <v>210605581.63000011</v>
      </c>
      <c r="G26" s="26">
        <v>186585622.7900002</v>
      </c>
      <c r="H26" s="26"/>
      <c r="I26" s="27"/>
      <c r="J26" s="27">
        <f t="shared" si="0"/>
        <v>0.85610869720989879</v>
      </c>
      <c r="K26" s="27">
        <f t="shared" si="1"/>
        <v>0</v>
      </c>
      <c r="L26" s="28">
        <f t="shared" si="2"/>
        <v>35301228.2099998</v>
      </c>
    </row>
    <row r="27" spans="2:12" ht="20.100000000000001" customHeight="1" x14ac:dyDescent="0.25">
      <c r="B27" s="25" t="s">
        <v>40</v>
      </c>
      <c r="C27" s="26">
        <v>89501719</v>
      </c>
      <c r="D27" s="26">
        <v>115450614</v>
      </c>
      <c r="E27" s="57">
        <v>114633194</v>
      </c>
      <c r="F27" s="57">
        <v>111691201.56</v>
      </c>
      <c r="G27" s="26">
        <v>104626976.12</v>
      </c>
      <c r="H27" s="26"/>
      <c r="I27" s="27"/>
      <c r="J27" s="27">
        <f t="shared" si="0"/>
        <v>0.91271099119858778</v>
      </c>
      <c r="K27" s="27">
        <f t="shared" si="1"/>
        <v>0</v>
      </c>
      <c r="L27" s="28">
        <f t="shared" si="2"/>
        <v>10823637.879999995</v>
      </c>
    </row>
    <row r="28" spans="2:12" ht="20.100000000000001" customHeight="1" x14ac:dyDescent="0.25">
      <c r="B28" s="25" t="s">
        <v>41</v>
      </c>
      <c r="C28" s="26">
        <v>62976195</v>
      </c>
      <c r="D28" s="26">
        <v>76604418</v>
      </c>
      <c r="E28" s="57">
        <v>74561161</v>
      </c>
      <c r="F28" s="57">
        <v>72644207.860000014</v>
      </c>
      <c r="G28" s="26">
        <v>63977437.579999983</v>
      </c>
      <c r="H28" s="26"/>
      <c r="I28" s="27"/>
      <c r="J28" s="27">
        <f t="shared" si="0"/>
        <v>0.85805313010080386</v>
      </c>
      <c r="K28" s="27">
        <f t="shared" si="1"/>
        <v>0</v>
      </c>
      <c r="L28" s="28">
        <f t="shared" si="2"/>
        <v>12626980.420000017</v>
      </c>
    </row>
    <row r="29" spans="2:12" ht="20.100000000000001" customHeight="1" x14ac:dyDescent="0.25">
      <c r="B29" s="25" t="s">
        <v>42</v>
      </c>
      <c r="C29" s="26">
        <v>41558974</v>
      </c>
      <c r="D29" s="26">
        <v>49477947</v>
      </c>
      <c r="E29" s="57">
        <v>48834047</v>
      </c>
      <c r="F29" s="57">
        <v>47552063.739999995</v>
      </c>
      <c r="G29" s="26">
        <v>43551087.200000003</v>
      </c>
      <c r="H29" s="26"/>
      <c r="I29" s="27"/>
      <c r="J29" s="27">
        <f t="shared" si="0"/>
        <v>0.89181810387330795</v>
      </c>
      <c r="K29" s="27">
        <f t="shared" si="1"/>
        <v>0</v>
      </c>
      <c r="L29" s="28">
        <f t="shared" si="2"/>
        <v>5926859.799999997</v>
      </c>
    </row>
    <row r="30" spans="2:12" ht="20.100000000000001" customHeight="1" x14ac:dyDescent="0.25">
      <c r="B30" s="25" t="s">
        <v>43</v>
      </c>
      <c r="C30" s="26">
        <v>53196957</v>
      </c>
      <c r="D30" s="26">
        <v>58854683</v>
      </c>
      <c r="E30" s="57">
        <v>57604848</v>
      </c>
      <c r="F30" s="57">
        <v>55521333.970000014</v>
      </c>
      <c r="G30" s="26">
        <v>48542222.219999991</v>
      </c>
      <c r="H30" s="26"/>
      <c r="I30" s="27"/>
      <c r="J30" s="27">
        <f t="shared" si="0"/>
        <v>0.84267598831265023</v>
      </c>
      <c r="K30" s="27">
        <f t="shared" si="1"/>
        <v>0</v>
      </c>
      <c r="L30" s="28">
        <f t="shared" si="2"/>
        <v>10312460.780000009</v>
      </c>
    </row>
    <row r="31" spans="2:12" ht="20.100000000000001" customHeight="1" x14ac:dyDescent="0.25">
      <c r="B31" s="25" t="s">
        <v>44</v>
      </c>
      <c r="C31" s="26">
        <v>93627889</v>
      </c>
      <c r="D31" s="26">
        <v>114947394</v>
      </c>
      <c r="E31" s="57">
        <v>113558325</v>
      </c>
      <c r="F31" s="57">
        <v>106286935.62000003</v>
      </c>
      <c r="G31" s="26">
        <v>98180055.769999966</v>
      </c>
      <c r="H31" s="26"/>
      <c r="I31" s="27"/>
      <c r="J31" s="27">
        <f t="shared" si="0"/>
        <v>0.86457823123051492</v>
      </c>
      <c r="K31" s="27">
        <f t="shared" si="1"/>
        <v>0</v>
      </c>
      <c r="L31" s="28">
        <f t="shared" si="2"/>
        <v>16767338.230000034</v>
      </c>
    </row>
    <row r="32" spans="2:12" ht="20.100000000000001" customHeight="1" x14ac:dyDescent="0.25">
      <c r="B32" s="25" t="s">
        <v>45</v>
      </c>
      <c r="C32" s="26">
        <v>46717089</v>
      </c>
      <c r="D32" s="26">
        <v>62988146</v>
      </c>
      <c r="E32" s="57">
        <v>60910732</v>
      </c>
      <c r="F32" s="57">
        <v>59398624.829999991</v>
      </c>
      <c r="G32" s="26">
        <v>54353555.940000005</v>
      </c>
      <c r="H32" s="26"/>
      <c r="I32" s="27"/>
      <c r="J32" s="27">
        <f t="shared" si="0"/>
        <v>0.89234777116124631</v>
      </c>
      <c r="K32" s="27">
        <f t="shared" si="1"/>
        <v>0</v>
      </c>
      <c r="L32" s="28">
        <f t="shared" si="2"/>
        <v>8634590.0599999949</v>
      </c>
    </row>
    <row r="33" spans="2:12" ht="20.100000000000001" customHeight="1" x14ac:dyDescent="0.25">
      <c r="B33" s="25" t="s">
        <v>46</v>
      </c>
      <c r="C33" s="26">
        <v>28156932</v>
      </c>
      <c r="D33" s="26">
        <v>41491674</v>
      </c>
      <c r="E33" s="57">
        <v>41434942</v>
      </c>
      <c r="F33" s="57">
        <v>36886189.360000007</v>
      </c>
      <c r="G33" s="26">
        <v>31416712.62999998</v>
      </c>
      <c r="H33" s="26"/>
      <c r="I33" s="27"/>
      <c r="J33" s="27">
        <f t="shared" si="0"/>
        <v>0.75821784980415752</v>
      </c>
      <c r="K33" s="27">
        <f t="shared" si="1"/>
        <v>0</v>
      </c>
      <c r="L33" s="28">
        <f t="shared" si="2"/>
        <v>10074961.37000002</v>
      </c>
    </row>
    <row r="34" spans="2:12" ht="20.100000000000001" customHeight="1" x14ac:dyDescent="0.25">
      <c r="B34" s="25" t="s">
        <v>47</v>
      </c>
      <c r="C34" s="26">
        <v>57177279</v>
      </c>
      <c r="D34" s="26">
        <v>84532162</v>
      </c>
      <c r="E34" s="57">
        <v>84058468</v>
      </c>
      <c r="F34" s="57">
        <v>76489045.189999983</v>
      </c>
      <c r="G34" s="26">
        <v>73476645.309999973</v>
      </c>
      <c r="H34" s="26"/>
      <c r="I34" s="27"/>
      <c r="J34" s="27">
        <f t="shared" si="0"/>
        <v>0.87411354332558111</v>
      </c>
      <c r="K34" s="27">
        <f t="shared" si="1"/>
        <v>0</v>
      </c>
      <c r="L34" s="28">
        <f t="shared" si="2"/>
        <v>11055516.690000027</v>
      </c>
    </row>
    <row r="35" spans="2:12" ht="20.100000000000001" customHeight="1" x14ac:dyDescent="0.25">
      <c r="B35" s="25" t="s">
        <v>48</v>
      </c>
      <c r="C35" s="26">
        <v>55144994</v>
      </c>
      <c r="D35" s="26">
        <v>65831311</v>
      </c>
      <c r="E35" s="57">
        <v>63940207</v>
      </c>
      <c r="F35" s="57">
        <v>61390759.069999978</v>
      </c>
      <c r="G35" s="26">
        <v>54380753.539999954</v>
      </c>
      <c r="H35" s="26"/>
      <c r="I35" s="27"/>
      <c r="J35" s="27">
        <f t="shared" si="0"/>
        <v>0.85049386124133053</v>
      </c>
      <c r="K35" s="27">
        <f t="shared" si="1"/>
        <v>0</v>
      </c>
      <c r="L35" s="28">
        <f t="shared" si="2"/>
        <v>11450557.460000046</v>
      </c>
    </row>
    <row r="36" spans="2:12" ht="20.100000000000001" customHeight="1" x14ac:dyDescent="0.25">
      <c r="B36" s="25" t="s">
        <v>49</v>
      </c>
      <c r="C36" s="26">
        <v>1124144636</v>
      </c>
      <c r="D36" s="26">
        <v>1929150095</v>
      </c>
      <c r="E36" s="57">
        <v>1697052330</v>
      </c>
      <c r="F36" s="57">
        <v>1507988687.1799996</v>
      </c>
      <c r="G36" s="26">
        <v>1407926543.3699989</v>
      </c>
      <c r="H36" s="26"/>
      <c r="I36" s="27"/>
      <c r="J36" s="27">
        <f t="shared" si="0"/>
        <v>0.8296306003539673</v>
      </c>
      <c r="K36" s="27">
        <f t="shared" si="1"/>
        <v>0</v>
      </c>
      <c r="L36" s="28">
        <f t="shared" si="2"/>
        <v>521223551.63000107</v>
      </c>
    </row>
    <row r="37" spans="2:12" ht="20.100000000000001" customHeight="1" x14ac:dyDescent="0.25">
      <c r="B37" s="25" t="s">
        <v>50</v>
      </c>
      <c r="C37" s="26">
        <v>65953571</v>
      </c>
      <c r="D37" s="26">
        <v>199647391</v>
      </c>
      <c r="E37" s="57">
        <v>198360789</v>
      </c>
      <c r="F37" s="57">
        <v>183519225.95999998</v>
      </c>
      <c r="G37" s="26">
        <v>168803991.32000002</v>
      </c>
      <c r="H37" s="26"/>
      <c r="I37" s="27"/>
      <c r="J37" s="27">
        <f t="shared" si="0"/>
        <v>0.85099475642839884</v>
      </c>
      <c r="K37" s="27">
        <f t="shared" si="1"/>
        <v>0</v>
      </c>
      <c r="L37" s="28">
        <f t="shared" si="2"/>
        <v>30843399.679999977</v>
      </c>
    </row>
    <row r="38" spans="2:12" ht="20.100000000000001" customHeight="1" x14ac:dyDescent="0.25">
      <c r="B38" s="25" t="s">
        <v>51</v>
      </c>
      <c r="C38" s="26">
        <v>107955381</v>
      </c>
      <c r="D38" s="26">
        <v>133856003</v>
      </c>
      <c r="E38" s="57">
        <v>131741699</v>
      </c>
      <c r="F38" s="57">
        <v>129638646.37999998</v>
      </c>
      <c r="G38" s="26">
        <v>116277076.14999983</v>
      </c>
      <c r="H38" s="26"/>
      <c r="I38" s="27"/>
      <c r="J38" s="27">
        <f t="shared" si="0"/>
        <v>0.88261406246172536</v>
      </c>
      <c r="K38" s="27">
        <f t="shared" si="1"/>
        <v>0</v>
      </c>
      <c r="L38" s="28">
        <f t="shared" si="2"/>
        <v>17578926.850000173</v>
      </c>
    </row>
    <row r="39" spans="2:12" ht="20.100000000000001" customHeight="1" x14ac:dyDescent="0.25">
      <c r="B39" s="25" t="s">
        <v>52</v>
      </c>
      <c r="C39" s="26">
        <v>27481689</v>
      </c>
      <c r="D39" s="26">
        <v>40278163</v>
      </c>
      <c r="E39" s="57">
        <v>39394484</v>
      </c>
      <c r="F39" s="57">
        <v>35603740.259999983</v>
      </c>
      <c r="G39" s="26">
        <v>31158464.539999992</v>
      </c>
      <c r="H39" s="26"/>
      <c r="I39" s="27"/>
      <c r="J39" s="27">
        <f t="shared" si="0"/>
        <v>0.79093470395500021</v>
      </c>
      <c r="K39" s="27">
        <f t="shared" si="1"/>
        <v>0</v>
      </c>
      <c r="L39" s="28">
        <f t="shared" si="2"/>
        <v>9119698.4600000083</v>
      </c>
    </row>
    <row r="40" spans="2:12" ht="20.100000000000001" customHeight="1" x14ac:dyDescent="0.25">
      <c r="B40" s="25" t="s">
        <v>53</v>
      </c>
      <c r="C40" s="26">
        <v>83795309</v>
      </c>
      <c r="D40" s="26">
        <v>140316109</v>
      </c>
      <c r="E40" s="57">
        <v>138556798</v>
      </c>
      <c r="F40" s="57">
        <v>130640674.59999993</v>
      </c>
      <c r="G40" s="26">
        <v>117439137.40999986</v>
      </c>
      <c r="H40" s="26"/>
      <c r="I40" s="27"/>
      <c r="J40" s="27">
        <f t="shared" si="0"/>
        <v>0.84758841937152629</v>
      </c>
      <c r="K40" s="27">
        <f t="shared" si="1"/>
        <v>0</v>
      </c>
      <c r="L40" s="28">
        <f t="shared" si="2"/>
        <v>22876971.590000138</v>
      </c>
    </row>
    <row r="41" spans="2:12" ht="20.100000000000001" customHeight="1" x14ac:dyDescent="0.25">
      <c r="B41" s="25" t="s">
        <v>54</v>
      </c>
      <c r="C41" s="26">
        <v>207048579</v>
      </c>
      <c r="D41" s="26">
        <v>255323892</v>
      </c>
      <c r="E41" s="57">
        <v>237905031</v>
      </c>
      <c r="F41" s="57">
        <v>220417968.4300001</v>
      </c>
      <c r="G41" s="26">
        <v>214222280.84000015</v>
      </c>
      <c r="H41" s="26"/>
      <c r="I41" s="27"/>
      <c r="J41" s="27">
        <f t="shared" si="0"/>
        <v>0.90045292417544609</v>
      </c>
      <c r="K41" s="27">
        <f t="shared" si="1"/>
        <v>0</v>
      </c>
      <c r="L41" s="28">
        <f t="shared" si="2"/>
        <v>41101611.159999847</v>
      </c>
    </row>
    <row r="42" spans="2:12" ht="20.100000000000001" customHeight="1" x14ac:dyDescent="0.25">
      <c r="B42" s="25" t="s">
        <v>55</v>
      </c>
      <c r="C42" s="26">
        <v>252509881</v>
      </c>
      <c r="D42" s="26">
        <v>323707877</v>
      </c>
      <c r="E42" s="57">
        <v>317253078</v>
      </c>
      <c r="F42" s="57">
        <v>297787067.19999999</v>
      </c>
      <c r="G42" s="26">
        <v>268375424.81000006</v>
      </c>
      <c r="H42" s="26"/>
      <c r="I42" s="27"/>
      <c r="J42" s="27">
        <f t="shared" si="0"/>
        <v>0.84593481803823523</v>
      </c>
      <c r="K42" s="27">
        <f t="shared" si="1"/>
        <v>0</v>
      </c>
      <c r="L42" s="28">
        <f t="shared" si="2"/>
        <v>55332452.189999938</v>
      </c>
    </row>
    <row r="43" spans="2:12" ht="20.100000000000001" customHeight="1" x14ac:dyDescent="0.25">
      <c r="B43" s="25" t="s">
        <v>56</v>
      </c>
      <c r="C43" s="26">
        <v>284400353</v>
      </c>
      <c r="D43" s="26">
        <v>322612080</v>
      </c>
      <c r="E43" s="57">
        <v>319821192</v>
      </c>
      <c r="F43" s="57">
        <v>310543374.05000001</v>
      </c>
      <c r="G43" s="26">
        <v>273504186.15999991</v>
      </c>
      <c r="H43" s="26"/>
      <c r="I43" s="27"/>
      <c r="J43" s="27">
        <f t="shared" si="0"/>
        <v>0.85517843407950245</v>
      </c>
      <c r="K43" s="27">
        <f t="shared" si="1"/>
        <v>0</v>
      </c>
      <c r="L43" s="28">
        <f t="shared" si="2"/>
        <v>49107893.840000093</v>
      </c>
    </row>
    <row r="44" spans="2:12" ht="20.100000000000001" customHeight="1" x14ac:dyDescent="0.25">
      <c r="B44" s="25" t="s">
        <v>57</v>
      </c>
      <c r="C44" s="26">
        <v>144586232</v>
      </c>
      <c r="D44" s="26">
        <v>163043757</v>
      </c>
      <c r="E44" s="57">
        <v>161868099</v>
      </c>
      <c r="F44" s="57">
        <v>154889051.05999994</v>
      </c>
      <c r="G44" s="26">
        <v>134485088.03999999</v>
      </c>
      <c r="H44" s="26"/>
      <c r="I44" s="27"/>
      <c r="J44" s="27">
        <f t="shared" ref="J44" si="3">IF(ISERROR(+G44/E44)=TRUE,0,++G44/E44)</f>
        <v>0.8308313303908017</v>
      </c>
      <c r="K44" s="27">
        <f t="shared" ref="K44" si="4">IF(ISERROR(+H44/E44)=TRUE,0,++H44/E44)</f>
        <v>0</v>
      </c>
      <c r="L44" s="28">
        <f t="shared" ref="L44" si="5">+D44-G44</f>
        <v>28558668.960000008</v>
      </c>
    </row>
    <row r="45" spans="2:12" ht="20.100000000000001" customHeight="1" x14ac:dyDescent="0.25">
      <c r="B45" s="25" t="s">
        <v>58</v>
      </c>
      <c r="C45" s="26">
        <v>21698844</v>
      </c>
      <c r="D45" s="26">
        <v>92092560</v>
      </c>
      <c r="E45" s="57">
        <v>89120577</v>
      </c>
      <c r="F45" s="57">
        <v>87052392.350000009</v>
      </c>
      <c r="G45" s="26">
        <v>82993088.339999989</v>
      </c>
      <c r="H45" s="26"/>
      <c r="I45" s="27"/>
      <c r="J45" s="27">
        <f t="shared" si="0"/>
        <v>0.9312449619799924</v>
      </c>
      <c r="K45" s="27">
        <f t="shared" si="1"/>
        <v>0</v>
      </c>
      <c r="L45" s="28">
        <f t="shared" si="2"/>
        <v>9099471.6600000113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7666086370</v>
      </c>
      <c r="E46" s="53">
        <f>SUM(E13:E45)</f>
        <v>7207827689</v>
      </c>
      <c r="F46" s="53">
        <f t="shared" si="6"/>
        <v>6751054054.2199993</v>
      </c>
      <c r="G46" s="53">
        <f t="shared" si="6"/>
        <v>6026940439.9399977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0.83616599896496191</v>
      </c>
      <c r="K46" s="54">
        <f>IF(ISERROR(+H46/E46)=TRUE,0,++H46/E46)</f>
        <v>0</v>
      </c>
      <c r="L46" s="55">
        <f>SUM(L13:L45)</f>
        <v>1639145930.0600021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NOVIEMBRE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6396.4139850000001</v>
      </c>
      <c r="D53" s="67">
        <f>+D46/$C$51</f>
        <v>7666.08637</v>
      </c>
      <c r="E53" s="33">
        <f>+E46/$C$51</f>
        <v>7207.8276889999997</v>
      </c>
      <c r="F53" s="67">
        <f>+F46/$C$51</f>
        <v>6751.0540542199997</v>
      </c>
      <c r="G53" s="67">
        <f>+G46/$C$51</f>
        <v>6026.9404399399973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73997217</v>
      </c>
      <c r="D13" s="8">
        <v>72497217</v>
      </c>
      <c r="E13" s="56">
        <v>55216999</v>
      </c>
      <c r="F13" s="56">
        <v>51508684.720000006</v>
      </c>
      <c r="G13" s="8">
        <v>36003943.009999998</v>
      </c>
      <c r="H13" s="8"/>
      <c r="I13" s="12">
        <f>IF(ISERROR(+#REF!/E13)=TRUE,0,++#REF!/E13)</f>
        <v>0</v>
      </c>
      <c r="J13" s="12">
        <f>IF(ISERROR(+G13/E13)=TRUE,0,++G13/E13)</f>
        <v>0.65204454537632506</v>
      </c>
      <c r="K13" s="12">
        <f>IF(ISERROR(+H13/E13)=TRUE,0,++H13/E13)</f>
        <v>0</v>
      </c>
      <c r="L13" s="14">
        <f>+D13-G13</f>
        <v>36493273.990000002</v>
      </c>
    </row>
    <row r="14" spans="1:13" ht="20.100000000000001" customHeight="1" x14ac:dyDescent="0.25">
      <c r="B14" s="7" t="s">
        <v>27</v>
      </c>
      <c r="C14" s="9">
        <v>1530068</v>
      </c>
      <c r="D14" s="9">
        <v>2589701</v>
      </c>
      <c r="E14" s="58">
        <v>2186410</v>
      </c>
      <c r="F14" s="59">
        <v>1531993.9</v>
      </c>
      <c r="G14" s="9">
        <v>1198016.8</v>
      </c>
      <c r="H14" s="9"/>
      <c r="I14" s="13">
        <f>IF(ISERROR(+#REF!/E14)=TRUE,0,++#REF!/E14)</f>
        <v>0</v>
      </c>
      <c r="J14" s="13">
        <f t="shared" ref="J14:J45" si="0">IF(ISERROR(+G14/E14)=TRUE,0,++G14/E14)</f>
        <v>0.54793785246134075</v>
      </c>
      <c r="K14" s="13">
        <f t="shared" ref="K14:K45" si="1">IF(ISERROR(+H14/E14)=TRUE,0,++H14/E14)</f>
        <v>0</v>
      </c>
      <c r="L14" s="15">
        <f t="shared" ref="L14:L45" si="2">+D14-G14</f>
        <v>1391684.2</v>
      </c>
    </row>
    <row r="15" spans="1:13" ht="20.100000000000001" customHeight="1" x14ac:dyDescent="0.25">
      <c r="B15" s="7" t="s">
        <v>28</v>
      </c>
      <c r="C15" s="9">
        <v>4374069</v>
      </c>
      <c r="D15" s="9">
        <v>4371414</v>
      </c>
      <c r="E15" s="58">
        <v>1969868</v>
      </c>
      <c r="F15" s="59">
        <v>1706501.1500000001</v>
      </c>
      <c r="G15" s="9">
        <v>1422465.82</v>
      </c>
      <c r="H15" s="9"/>
      <c r="I15" s="13"/>
      <c r="J15" s="13">
        <f t="shared" si="0"/>
        <v>0.72211225320681394</v>
      </c>
      <c r="K15" s="13">
        <f t="shared" si="1"/>
        <v>0</v>
      </c>
      <c r="L15" s="15">
        <f t="shared" si="2"/>
        <v>2948948.1799999997</v>
      </c>
    </row>
    <row r="16" spans="1:13" ht="20.100000000000001" customHeight="1" x14ac:dyDescent="0.25">
      <c r="B16" s="7" t="s">
        <v>29</v>
      </c>
      <c r="C16" s="9">
        <v>16597950</v>
      </c>
      <c r="D16" s="9">
        <v>4815299</v>
      </c>
      <c r="E16" s="58">
        <v>3009115</v>
      </c>
      <c r="F16" s="59">
        <v>2415957.0699999998</v>
      </c>
      <c r="G16" s="9">
        <v>1727479.2399999998</v>
      </c>
      <c r="H16" s="9"/>
      <c r="I16" s="13"/>
      <c r="J16" s="13">
        <f t="shared" si="0"/>
        <v>0.57408216036941084</v>
      </c>
      <c r="K16" s="13">
        <f t="shared" si="1"/>
        <v>0</v>
      </c>
      <c r="L16" s="15">
        <f t="shared" si="2"/>
        <v>3087819.7600000002</v>
      </c>
    </row>
    <row r="17" spans="2:12" ht="20.100000000000001" customHeight="1" x14ac:dyDescent="0.25">
      <c r="B17" s="7" t="s">
        <v>30</v>
      </c>
      <c r="C17" s="9">
        <v>3548416</v>
      </c>
      <c r="D17" s="9">
        <v>4100246</v>
      </c>
      <c r="E17" s="58">
        <v>3228184</v>
      </c>
      <c r="F17" s="59">
        <v>2236255.7899999996</v>
      </c>
      <c r="G17" s="9">
        <v>1448048.0500000003</v>
      </c>
      <c r="H17" s="9"/>
      <c r="I17" s="13"/>
      <c r="J17" s="13">
        <f t="shared" si="0"/>
        <v>0.44856428567888335</v>
      </c>
      <c r="K17" s="13">
        <f t="shared" si="1"/>
        <v>0</v>
      </c>
      <c r="L17" s="15">
        <f t="shared" si="2"/>
        <v>2652197.9499999997</v>
      </c>
    </row>
    <row r="18" spans="2:12" ht="20.100000000000001" customHeight="1" x14ac:dyDescent="0.25">
      <c r="B18" s="7" t="s">
        <v>31</v>
      </c>
      <c r="C18" s="9">
        <v>13773194</v>
      </c>
      <c r="D18" s="9">
        <v>11823280</v>
      </c>
      <c r="E18" s="58">
        <v>7717227</v>
      </c>
      <c r="F18" s="59">
        <v>6711484.6700000009</v>
      </c>
      <c r="G18" s="9">
        <v>5321747.0300000021</v>
      </c>
      <c r="H18" s="9"/>
      <c r="I18" s="13"/>
      <c r="J18" s="13">
        <f t="shared" si="0"/>
        <v>0.68959316993008013</v>
      </c>
      <c r="K18" s="13">
        <f t="shared" si="1"/>
        <v>0</v>
      </c>
      <c r="L18" s="15">
        <f t="shared" si="2"/>
        <v>6501532.9699999979</v>
      </c>
    </row>
    <row r="19" spans="2:12" ht="20.100000000000001" customHeight="1" x14ac:dyDescent="0.25">
      <c r="B19" s="7" t="s">
        <v>32</v>
      </c>
      <c r="C19" s="9">
        <v>6338744</v>
      </c>
      <c r="D19" s="9">
        <v>3539866</v>
      </c>
      <c r="E19" s="58">
        <v>2178454</v>
      </c>
      <c r="F19" s="59">
        <v>1950304.3900000001</v>
      </c>
      <c r="G19" s="9">
        <v>1803487.7000000002</v>
      </c>
      <c r="H19" s="9"/>
      <c r="I19" s="13"/>
      <c r="J19" s="13">
        <f t="shared" si="0"/>
        <v>0.82787504349414776</v>
      </c>
      <c r="K19" s="13">
        <f t="shared" si="1"/>
        <v>0</v>
      </c>
      <c r="L19" s="15">
        <f t="shared" si="2"/>
        <v>1736378.2999999998</v>
      </c>
    </row>
    <row r="20" spans="2:12" ht="20.100000000000001" customHeight="1" x14ac:dyDescent="0.25">
      <c r="B20" s="7" t="s">
        <v>33</v>
      </c>
      <c r="C20" s="9">
        <v>9930000</v>
      </c>
      <c r="D20" s="9">
        <v>6932011</v>
      </c>
      <c r="E20" s="58">
        <v>4246040</v>
      </c>
      <c r="F20" s="59">
        <v>2426717.6</v>
      </c>
      <c r="G20" s="9">
        <v>2129174.5300000003</v>
      </c>
      <c r="H20" s="9"/>
      <c r="I20" s="13"/>
      <c r="J20" s="13">
        <f t="shared" si="0"/>
        <v>0.50144947527578643</v>
      </c>
      <c r="K20" s="13">
        <f t="shared" si="1"/>
        <v>0</v>
      </c>
      <c r="L20" s="15">
        <f t="shared" si="2"/>
        <v>4802836.47</v>
      </c>
    </row>
    <row r="21" spans="2:12" ht="20.100000000000001" customHeight="1" x14ac:dyDescent="0.25">
      <c r="B21" s="7" t="s">
        <v>34</v>
      </c>
      <c r="C21" s="9">
        <v>3541637</v>
      </c>
      <c r="D21" s="9">
        <v>3665192</v>
      </c>
      <c r="E21" s="58">
        <v>2493000</v>
      </c>
      <c r="F21" s="59">
        <v>1510216.1400000001</v>
      </c>
      <c r="G21" s="9">
        <v>1501416.1400000001</v>
      </c>
      <c r="H21" s="9"/>
      <c r="I21" s="13"/>
      <c r="J21" s="13">
        <f t="shared" si="0"/>
        <v>0.60225276373846781</v>
      </c>
      <c r="K21" s="13">
        <f t="shared" si="1"/>
        <v>0</v>
      </c>
      <c r="L21" s="15">
        <f t="shared" si="2"/>
        <v>2163775.86</v>
      </c>
    </row>
    <row r="22" spans="2:12" ht="20.100000000000001" customHeight="1" x14ac:dyDescent="0.25">
      <c r="B22" s="7" t="s">
        <v>35</v>
      </c>
      <c r="C22" s="9">
        <v>3486605</v>
      </c>
      <c r="D22" s="9">
        <v>4610133</v>
      </c>
      <c r="E22" s="58">
        <v>1700000</v>
      </c>
      <c r="F22" s="59">
        <v>1483369.29</v>
      </c>
      <c r="G22" s="9">
        <v>1354268.15</v>
      </c>
      <c r="H22" s="9"/>
      <c r="I22" s="13"/>
      <c r="J22" s="13">
        <f t="shared" si="0"/>
        <v>0.79662832352941171</v>
      </c>
      <c r="K22" s="13">
        <f t="shared" si="1"/>
        <v>0</v>
      </c>
      <c r="L22" s="15">
        <f t="shared" si="2"/>
        <v>3255864.85</v>
      </c>
    </row>
    <row r="23" spans="2:12" ht="20.100000000000001" customHeight="1" x14ac:dyDescent="0.25">
      <c r="B23" s="7" t="s">
        <v>36</v>
      </c>
      <c r="C23" s="9">
        <v>10756479</v>
      </c>
      <c r="D23" s="9">
        <v>8175598</v>
      </c>
      <c r="E23" s="58">
        <v>6989376</v>
      </c>
      <c r="F23" s="59">
        <v>5265159.26</v>
      </c>
      <c r="G23" s="9">
        <v>4918740.459999999</v>
      </c>
      <c r="H23" s="9"/>
      <c r="I23" s="13"/>
      <c r="J23" s="13">
        <f t="shared" si="0"/>
        <v>0.70374529285590004</v>
      </c>
      <c r="K23" s="13">
        <f t="shared" si="1"/>
        <v>0</v>
      </c>
      <c r="L23" s="15">
        <f t="shared" si="2"/>
        <v>3256857.540000001</v>
      </c>
    </row>
    <row r="24" spans="2:12" ht="20.100000000000001" customHeight="1" x14ac:dyDescent="0.25">
      <c r="B24" s="7" t="s">
        <v>37</v>
      </c>
      <c r="C24" s="9">
        <v>4154496</v>
      </c>
      <c r="D24" s="9">
        <v>4760049</v>
      </c>
      <c r="E24" s="58">
        <v>3558561</v>
      </c>
      <c r="F24" s="59">
        <v>2524944.96</v>
      </c>
      <c r="G24" s="9">
        <v>2040134.1799999997</v>
      </c>
      <c r="H24" s="9"/>
      <c r="I24" s="13"/>
      <c r="J24" s="13">
        <f t="shared" si="0"/>
        <v>0.57330313573379799</v>
      </c>
      <c r="K24" s="13">
        <f t="shared" si="1"/>
        <v>0</v>
      </c>
      <c r="L24" s="15">
        <f t="shared" si="2"/>
        <v>2719914.8200000003</v>
      </c>
    </row>
    <row r="25" spans="2:12" ht="20.100000000000001" customHeight="1" x14ac:dyDescent="0.25">
      <c r="B25" s="7" t="s">
        <v>38</v>
      </c>
      <c r="C25" s="9">
        <v>20995704</v>
      </c>
      <c r="D25" s="9">
        <v>11618996</v>
      </c>
      <c r="E25" s="58">
        <v>5264400</v>
      </c>
      <c r="F25" s="59">
        <v>5043031.9800000014</v>
      </c>
      <c r="G25" s="9">
        <v>4859120.3800000008</v>
      </c>
      <c r="H25" s="9"/>
      <c r="I25" s="13"/>
      <c r="J25" s="13">
        <f t="shared" si="0"/>
        <v>0.92301504065040663</v>
      </c>
      <c r="K25" s="13">
        <f t="shared" si="1"/>
        <v>0</v>
      </c>
      <c r="L25" s="15">
        <f t="shared" si="2"/>
        <v>6759875.6199999992</v>
      </c>
    </row>
    <row r="26" spans="2:12" ht="20.100000000000001" customHeight="1" x14ac:dyDescent="0.25">
      <c r="B26" s="7" t="s">
        <v>39</v>
      </c>
      <c r="C26" s="9">
        <v>10075062</v>
      </c>
      <c r="D26" s="9">
        <v>6698066</v>
      </c>
      <c r="E26" s="58">
        <v>3798724</v>
      </c>
      <c r="F26" s="59">
        <v>3446629.4900000007</v>
      </c>
      <c r="G26" s="9">
        <v>1512997.55</v>
      </c>
      <c r="H26" s="9"/>
      <c r="I26" s="13"/>
      <c r="J26" s="13">
        <f t="shared" si="0"/>
        <v>0.39829099192255085</v>
      </c>
      <c r="K26" s="13">
        <f t="shared" si="1"/>
        <v>0</v>
      </c>
      <c r="L26" s="15">
        <f t="shared" si="2"/>
        <v>5185068.45</v>
      </c>
    </row>
    <row r="27" spans="2:12" ht="20.100000000000001" customHeight="1" x14ac:dyDescent="0.25">
      <c r="B27" s="7" t="s">
        <v>40</v>
      </c>
      <c r="C27" s="9">
        <v>600000</v>
      </c>
      <c r="D27" s="9">
        <v>3749719</v>
      </c>
      <c r="E27" s="58">
        <v>3612150</v>
      </c>
      <c r="F27" s="59">
        <v>2946053.69</v>
      </c>
      <c r="G27" s="9">
        <v>2806434.98</v>
      </c>
      <c r="H27" s="9"/>
      <c r="I27" s="13"/>
      <c r="J27" s="13">
        <f t="shared" si="0"/>
        <v>0.77694308929584877</v>
      </c>
      <c r="K27" s="13">
        <f t="shared" si="1"/>
        <v>0</v>
      </c>
      <c r="L27" s="15">
        <f t="shared" si="2"/>
        <v>943284.02</v>
      </c>
    </row>
    <row r="28" spans="2:12" ht="20.100000000000001" customHeight="1" x14ac:dyDescent="0.25">
      <c r="B28" s="7" t="s">
        <v>41</v>
      </c>
      <c r="C28" s="9">
        <v>8011926</v>
      </c>
      <c r="D28" s="9">
        <v>7131926</v>
      </c>
      <c r="E28" s="58">
        <v>2790734</v>
      </c>
      <c r="F28" s="59">
        <v>2626060.5499999998</v>
      </c>
      <c r="G28" s="9">
        <v>2355830.7599999998</v>
      </c>
      <c r="H28" s="9"/>
      <c r="I28" s="13"/>
      <c r="J28" s="13">
        <f t="shared" si="0"/>
        <v>0.84416170082852748</v>
      </c>
      <c r="K28" s="13">
        <f t="shared" si="1"/>
        <v>0</v>
      </c>
      <c r="L28" s="15">
        <f t="shared" si="2"/>
        <v>4776095.24</v>
      </c>
    </row>
    <row r="29" spans="2:12" ht="20.100000000000001" customHeight="1" x14ac:dyDescent="0.25">
      <c r="B29" s="7" t="s">
        <v>42</v>
      </c>
      <c r="C29" s="9">
        <v>1492331</v>
      </c>
      <c r="D29" s="9">
        <v>1146489</v>
      </c>
      <c r="E29" s="58">
        <v>499890</v>
      </c>
      <c r="F29" s="59">
        <v>499890</v>
      </c>
      <c r="G29" s="9">
        <v>456444.48000000004</v>
      </c>
      <c r="H29" s="9"/>
      <c r="I29" s="13"/>
      <c r="J29" s="13">
        <f t="shared" si="0"/>
        <v>0.91308983976474833</v>
      </c>
      <c r="K29" s="13">
        <f t="shared" si="1"/>
        <v>0</v>
      </c>
      <c r="L29" s="15">
        <f t="shared" si="2"/>
        <v>690044.52</v>
      </c>
    </row>
    <row r="30" spans="2:12" ht="20.100000000000001" customHeight="1" x14ac:dyDescent="0.25">
      <c r="B30" s="7" t="s">
        <v>43</v>
      </c>
      <c r="C30" s="9">
        <v>3105374</v>
      </c>
      <c r="D30" s="9">
        <v>3006151</v>
      </c>
      <c r="E30" s="58">
        <v>1647885</v>
      </c>
      <c r="F30" s="59">
        <v>1557454.39</v>
      </c>
      <c r="G30" s="9">
        <v>1157959.6799999999</v>
      </c>
      <c r="H30" s="9"/>
      <c r="I30" s="13"/>
      <c r="J30" s="13">
        <f t="shared" si="0"/>
        <v>0.70269447200502455</v>
      </c>
      <c r="K30" s="13">
        <f t="shared" si="1"/>
        <v>0</v>
      </c>
      <c r="L30" s="15">
        <f t="shared" si="2"/>
        <v>1848191.32</v>
      </c>
    </row>
    <row r="31" spans="2:12" ht="20.100000000000001" customHeight="1" x14ac:dyDescent="0.25">
      <c r="B31" s="7" t="s">
        <v>44</v>
      </c>
      <c r="C31" s="9">
        <v>4503749</v>
      </c>
      <c r="D31" s="9">
        <v>4805890</v>
      </c>
      <c r="E31" s="58">
        <v>2532562</v>
      </c>
      <c r="F31" s="59">
        <v>1994720.4500000002</v>
      </c>
      <c r="G31" s="9">
        <v>1929270.6400000001</v>
      </c>
      <c r="H31" s="9"/>
      <c r="I31" s="13"/>
      <c r="J31" s="13">
        <f t="shared" si="0"/>
        <v>0.76178614383379362</v>
      </c>
      <c r="K31" s="13">
        <f t="shared" si="1"/>
        <v>0</v>
      </c>
      <c r="L31" s="15">
        <f t="shared" si="2"/>
        <v>2876619.36</v>
      </c>
    </row>
    <row r="32" spans="2:12" ht="20.100000000000001" customHeight="1" x14ac:dyDescent="0.25">
      <c r="B32" s="7" t="s">
        <v>45</v>
      </c>
      <c r="C32" s="9">
        <v>3469590</v>
      </c>
      <c r="D32" s="9">
        <v>4749957</v>
      </c>
      <c r="E32" s="58">
        <v>1717990</v>
      </c>
      <c r="F32" s="59">
        <v>1392110.77</v>
      </c>
      <c r="G32" s="9">
        <v>1333760.77</v>
      </c>
      <c r="H32" s="9"/>
      <c r="I32" s="13"/>
      <c r="J32" s="13">
        <f t="shared" si="0"/>
        <v>0.77634955383907944</v>
      </c>
      <c r="K32" s="13">
        <f t="shared" si="1"/>
        <v>0</v>
      </c>
      <c r="L32" s="15">
        <f t="shared" si="2"/>
        <v>3416196.23</v>
      </c>
    </row>
    <row r="33" spans="2:12" ht="20.100000000000001" customHeight="1" x14ac:dyDescent="0.25">
      <c r="B33" s="7" t="s">
        <v>46</v>
      </c>
      <c r="C33" s="9">
        <v>2877544</v>
      </c>
      <c r="D33" s="9">
        <v>2788203</v>
      </c>
      <c r="E33" s="58">
        <v>1354204</v>
      </c>
      <c r="F33" s="59">
        <v>707319.82000000007</v>
      </c>
      <c r="G33" s="9">
        <v>503743.02999999991</v>
      </c>
      <c r="H33" s="9"/>
      <c r="I33" s="13"/>
      <c r="J33" s="13">
        <f t="shared" si="0"/>
        <v>0.37198459759386321</v>
      </c>
      <c r="K33" s="13">
        <f t="shared" si="1"/>
        <v>0</v>
      </c>
      <c r="L33" s="15">
        <f t="shared" si="2"/>
        <v>2284459.9700000002</v>
      </c>
    </row>
    <row r="34" spans="2:12" ht="20.100000000000001" customHeight="1" x14ac:dyDescent="0.25">
      <c r="B34" s="7" t="s">
        <v>47</v>
      </c>
      <c r="C34" s="9">
        <v>2448797</v>
      </c>
      <c r="D34" s="9">
        <v>2847938</v>
      </c>
      <c r="E34" s="58">
        <v>1264963</v>
      </c>
      <c r="F34" s="59">
        <v>1183476.7999999998</v>
      </c>
      <c r="G34" s="9">
        <v>983829.44</v>
      </c>
      <c r="H34" s="9"/>
      <c r="I34" s="13"/>
      <c r="J34" s="13">
        <f t="shared" si="0"/>
        <v>0.77775353113095003</v>
      </c>
      <c r="K34" s="13">
        <f t="shared" si="1"/>
        <v>0</v>
      </c>
      <c r="L34" s="15">
        <f t="shared" si="2"/>
        <v>1864108.56</v>
      </c>
    </row>
    <row r="35" spans="2:12" ht="20.100000000000001" customHeight="1" x14ac:dyDescent="0.25">
      <c r="B35" s="7" t="s">
        <v>48</v>
      </c>
      <c r="C35" s="9">
        <v>4116587</v>
      </c>
      <c r="D35" s="9">
        <v>5087417</v>
      </c>
      <c r="E35" s="58">
        <v>1647950</v>
      </c>
      <c r="F35" s="59">
        <v>1522569.7399999998</v>
      </c>
      <c r="G35" s="9">
        <v>994729.9800000001</v>
      </c>
      <c r="H35" s="9"/>
      <c r="I35" s="13"/>
      <c r="J35" s="13">
        <f t="shared" si="0"/>
        <v>0.60361660244546256</v>
      </c>
      <c r="K35" s="13">
        <f t="shared" si="1"/>
        <v>0</v>
      </c>
      <c r="L35" s="15">
        <f t="shared" si="2"/>
        <v>4092687.02</v>
      </c>
    </row>
    <row r="36" spans="2:12" ht="20.100000000000001" customHeight="1" x14ac:dyDescent="0.25">
      <c r="B36" s="7" t="s">
        <v>49</v>
      </c>
      <c r="C36" s="9">
        <v>4000000</v>
      </c>
      <c r="D36" s="9">
        <v>13624354</v>
      </c>
      <c r="E36" s="58">
        <v>13162464</v>
      </c>
      <c r="F36" s="59">
        <v>12493302.050000001</v>
      </c>
      <c r="G36" s="9">
        <v>10708107.57</v>
      </c>
      <c r="H36" s="9"/>
      <c r="I36" s="13"/>
      <c r="J36" s="13">
        <f t="shared" si="0"/>
        <v>0.81353366436557772</v>
      </c>
      <c r="K36" s="13">
        <f t="shared" si="1"/>
        <v>0</v>
      </c>
      <c r="L36" s="15">
        <f t="shared" si="2"/>
        <v>2916246.4299999997</v>
      </c>
    </row>
    <row r="37" spans="2:12" ht="20.100000000000001" customHeight="1" x14ac:dyDescent="0.25">
      <c r="B37" s="7" t="s">
        <v>50</v>
      </c>
      <c r="C37" s="9">
        <v>1830442</v>
      </c>
      <c r="D37" s="9">
        <v>3805592</v>
      </c>
      <c r="E37" s="58">
        <v>3373772</v>
      </c>
      <c r="F37" s="59">
        <v>2799507.81</v>
      </c>
      <c r="G37" s="9">
        <v>1781542.85</v>
      </c>
      <c r="H37" s="9"/>
      <c r="I37" s="13"/>
      <c r="J37" s="13">
        <f t="shared" si="0"/>
        <v>0.52805668254997673</v>
      </c>
      <c r="K37" s="13">
        <f t="shared" si="1"/>
        <v>0</v>
      </c>
      <c r="L37" s="15">
        <f t="shared" si="2"/>
        <v>2024049.15</v>
      </c>
    </row>
    <row r="38" spans="2:12" ht="20.100000000000001" customHeight="1" x14ac:dyDescent="0.25">
      <c r="B38" s="7" t="s">
        <v>51</v>
      </c>
      <c r="C38" s="9">
        <v>7176987</v>
      </c>
      <c r="D38" s="9">
        <v>8002466</v>
      </c>
      <c r="E38" s="58">
        <v>6958054</v>
      </c>
      <c r="F38" s="59">
        <v>6371399.620000001</v>
      </c>
      <c r="G38" s="9">
        <v>5301813.42</v>
      </c>
      <c r="H38" s="9"/>
      <c r="I38" s="13"/>
      <c r="J38" s="13">
        <f t="shared" si="0"/>
        <v>0.76196784618228031</v>
      </c>
      <c r="K38" s="13">
        <f t="shared" si="1"/>
        <v>0</v>
      </c>
      <c r="L38" s="15">
        <f t="shared" si="2"/>
        <v>2700652.58</v>
      </c>
    </row>
    <row r="39" spans="2:12" ht="20.100000000000001" customHeight="1" x14ac:dyDescent="0.25">
      <c r="B39" s="7" t="s">
        <v>52</v>
      </c>
      <c r="C39" s="9">
        <v>624606</v>
      </c>
      <c r="D39" s="9">
        <v>696132</v>
      </c>
      <c r="E39" s="58">
        <v>468726</v>
      </c>
      <c r="F39" s="59">
        <v>422898.1</v>
      </c>
      <c r="G39" s="9">
        <v>205998.1</v>
      </c>
      <c r="H39" s="9"/>
      <c r="I39" s="13"/>
      <c r="J39" s="13">
        <f t="shared" si="0"/>
        <v>0.43948511497121989</v>
      </c>
      <c r="K39" s="13">
        <f t="shared" si="1"/>
        <v>0</v>
      </c>
      <c r="L39" s="15">
        <f t="shared" si="2"/>
        <v>490133.9</v>
      </c>
    </row>
    <row r="40" spans="2:12" ht="20.100000000000001" customHeight="1" x14ac:dyDescent="0.25">
      <c r="B40" s="7" t="s">
        <v>53</v>
      </c>
      <c r="C40" s="9">
        <v>1349653</v>
      </c>
      <c r="D40" s="9">
        <v>5203617</v>
      </c>
      <c r="E40" s="58">
        <v>4765885</v>
      </c>
      <c r="F40" s="59">
        <v>3470535.92</v>
      </c>
      <c r="G40" s="9">
        <v>1611280.4200000002</v>
      </c>
      <c r="H40" s="9"/>
      <c r="I40" s="13"/>
      <c r="J40" s="13">
        <f t="shared" si="0"/>
        <v>0.3380862987671755</v>
      </c>
      <c r="K40" s="13">
        <f t="shared" si="1"/>
        <v>0</v>
      </c>
      <c r="L40" s="15">
        <f t="shared" si="2"/>
        <v>3592336.58</v>
      </c>
    </row>
    <row r="41" spans="2:12" ht="20.100000000000001" customHeight="1" x14ac:dyDescent="0.25">
      <c r="B41" s="7" t="s">
        <v>54</v>
      </c>
      <c r="C41" s="9">
        <v>7450996</v>
      </c>
      <c r="D41" s="9">
        <v>10417884</v>
      </c>
      <c r="E41" s="58">
        <v>6488124</v>
      </c>
      <c r="F41" s="59">
        <v>6084674.7700000005</v>
      </c>
      <c r="G41" s="9">
        <v>3828729.4</v>
      </c>
      <c r="H41" s="9"/>
      <c r="I41" s="13"/>
      <c r="J41" s="13">
        <f t="shared" si="0"/>
        <v>0.59011347501989786</v>
      </c>
      <c r="K41" s="13">
        <f t="shared" si="1"/>
        <v>0</v>
      </c>
      <c r="L41" s="15">
        <f t="shared" si="2"/>
        <v>6589154.5999999996</v>
      </c>
    </row>
    <row r="42" spans="2:12" ht="20.100000000000001" customHeight="1" x14ac:dyDescent="0.25">
      <c r="B42" s="7" t="s">
        <v>55</v>
      </c>
      <c r="C42" s="9">
        <v>7630600</v>
      </c>
      <c r="D42" s="9">
        <v>7630600</v>
      </c>
      <c r="E42" s="58">
        <v>5033125</v>
      </c>
      <c r="F42" s="59">
        <v>4771260</v>
      </c>
      <c r="G42" s="9">
        <v>4669260</v>
      </c>
      <c r="H42" s="9"/>
      <c r="I42" s="13"/>
      <c r="J42" s="13">
        <f t="shared" si="0"/>
        <v>0.92770594809387807</v>
      </c>
      <c r="K42" s="13">
        <f t="shared" si="1"/>
        <v>0</v>
      </c>
      <c r="L42" s="15">
        <f t="shared" si="2"/>
        <v>2961340</v>
      </c>
    </row>
    <row r="43" spans="2:12" ht="20.100000000000001" customHeight="1" x14ac:dyDescent="0.25">
      <c r="B43" s="7" t="s">
        <v>56</v>
      </c>
      <c r="C43" s="9">
        <v>10576219</v>
      </c>
      <c r="D43" s="9">
        <v>10576219</v>
      </c>
      <c r="E43" s="58">
        <v>5675299</v>
      </c>
      <c r="F43" s="59">
        <v>5539441.9299999997</v>
      </c>
      <c r="G43" s="9">
        <v>4854928.5000000009</v>
      </c>
      <c r="H43" s="9"/>
      <c r="I43" s="13"/>
      <c r="J43" s="13">
        <f t="shared" ref="J43" si="3">IF(ISERROR(+G43/E43)=TRUE,0,++G43/E43)</f>
        <v>0.85544893758020524</v>
      </c>
      <c r="K43" s="13">
        <f t="shared" ref="K43" si="4">IF(ISERROR(+H43/E43)=TRUE,0,++H43/E43)</f>
        <v>0</v>
      </c>
      <c r="L43" s="15">
        <f t="shared" ref="L43" si="5">+D43-G43</f>
        <v>5721290.4999999991</v>
      </c>
    </row>
    <row r="44" spans="2:12" ht="20.100000000000001" customHeight="1" x14ac:dyDescent="0.25">
      <c r="B44" s="7" t="s">
        <v>57</v>
      </c>
      <c r="C44" s="9">
        <v>8142652</v>
      </c>
      <c r="D44" s="9">
        <v>9009184</v>
      </c>
      <c r="E44" s="58">
        <v>3378568</v>
      </c>
      <c r="F44" s="59">
        <v>3286671.1600000006</v>
      </c>
      <c r="G44" s="9">
        <v>3114682.04</v>
      </c>
      <c r="H44" s="9"/>
      <c r="I44" s="13"/>
      <c r="J44" s="13">
        <f t="shared" si="0"/>
        <v>0.92189413976572321</v>
      </c>
      <c r="K44" s="13">
        <f t="shared" si="1"/>
        <v>0</v>
      </c>
      <c r="L44" s="15">
        <f t="shared" si="2"/>
        <v>5894501.96</v>
      </c>
    </row>
    <row r="45" spans="2:12" ht="20.100000000000001" customHeight="1" x14ac:dyDescent="0.25">
      <c r="B45" s="7" t="s">
        <v>58</v>
      </c>
      <c r="C45" s="9">
        <v>0</v>
      </c>
      <c r="D45" s="9">
        <v>38549</v>
      </c>
      <c r="E45" s="58">
        <v>38549</v>
      </c>
      <c r="F45" s="59">
        <v>27388.440000000002</v>
      </c>
      <c r="G45" s="9">
        <v>27388.440000000002</v>
      </c>
      <c r="H45" s="9"/>
      <c r="I45" s="13"/>
      <c r="J45" s="13">
        <f t="shared" si="0"/>
        <v>0.71048379983916576</v>
      </c>
      <c r="K45" s="13">
        <f t="shared" si="1"/>
        <v>0</v>
      </c>
      <c r="L45" s="15">
        <f t="shared" si="2"/>
        <v>11160.559999999998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254515355</v>
      </c>
      <c r="E46" s="53">
        <f t="shared" si="6"/>
        <v>169967252</v>
      </c>
      <c r="F46" s="53">
        <f t="shared" si="6"/>
        <v>149457986.41999999</v>
      </c>
      <c r="G46" s="53">
        <f t="shared" si="6"/>
        <v>115866773.54000004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0.68170057570854903</v>
      </c>
      <c r="K46" s="54">
        <f>IF(ISERROR(+H46/E46)=TRUE,0,++H46/E46)</f>
        <v>0</v>
      </c>
      <c r="L46" s="55">
        <f>SUM(L13:L45)</f>
        <v>138648581.46000001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NOVIEMBRE
(4)</v>
      </c>
      <c r="K52" s="23"/>
    </row>
    <row r="53" spans="2:11" s="22" customFormat="1" x14ac:dyDescent="0.25">
      <c r="B53" s="22" t="s">
        <v>24</v>
      </c>
      <c r="C53" s="39">
        <f>+C46/$C$51</f>
        <v>262.50769400000001</v>
      </c>
      <c r="D53" s="39">
        <f>+D46/$C$51</f>
        <v>254.515355</v>
      </c>
      <c r="E53" s="39">
        <f>+E46/$C$51</f>
        <v>169.967252</v>
      </c>
      <c r="F53" s="39">
        <f>+F46/$C$51</f>
        <v>149.45798642</v>
      </c>
      <c r="G53" s="39">
        <f>+G46/$C$51</f>
        <v>115.86677354000004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329956725</v>
      </c>
      <c r="D13" s="41">
        <v>388882896</v>
      </c>
      <c r="E13" s="62">
        <v>305231702</v>
      </c>
      <c r="F13" s="62">
        <v>297187670.58999997</v>
      </c>
      <c r="G13" s="41">
        <v>280219375.26999992</v>
      </c>
      <c r="H13" s="8"/>
      <c r="I13" s="12">
        <f>IF(ISERROR(+#REF!/E13)=TRUE,0,++#REF!/E13)</f>
        <v>0</v>
      </c>
      <c r="J13" s="12">
        <f>IF(ISERROR(+G13/E13)=TRUE,0,++G13/E13)</f>
        <v>0.91805462353317391</v>
      </c>
      <c r="K13" s="12">
        <f>IF(ISERROR(+H13/E13)=TRUE,0,++H13/E13)</f>
        <v>0</v>
      </c>
      <c r="L13" s="14">
        <f>+D13-G13</f>
        <v>108663520.73000008</v>
      </c>
    </row>
    <row r="14" spans="1:13" ht="20.100000000000001" customHeight="1" x14ac:dyDescent="0.25">
      <c r="B14" s="25" t="s">
        <v>27</v>
      </c>
      <c r="C14" s="42">
        <v>320000</v>
      </c>
      <c r="D14" s="42">
        <v>3061887</v>
      </c>
      <c r="E14" s="63">
        <v>3061887</v>
      </c>
      <c r="F14" s="63">
        <v>2948334</v>
      </c>
      <c r="G14" s="42">
        <v>2710721.8099999996</v>
      </c>
      <c r="H14" s="26"/>
      <c r="I14" s="27"/>
      <c r="J14" s="27">
        <f t="shared" ref="J14:J45" si="0">IF(ISERROR(+G14/E14)=TRUE,0,++G14/E14)</f>
        <v>0.88531085895723771</v>
      </c>
      <c r="K14" s="27">
        <f t="shared" ref="K14:K45" si="1">IF(ISERROR(+H14/E14)=TRUE,0,++H14/E14)</f>
        <v>0</v>
      </c>
      <c r="L14" s="28">
        <f t="shared" ref="L14:L45" si="2">+D14-G14</f>
        <v>351165.19000000041</v>
      </c>
    </row>
    <row r="15" spans="1:13" ht="20.100000000000001" customHeight="1" x14ac:dyDescent="0.25">
      <c r="B15" s="25" t="s">
        <v>28</v>
      </c>
      <c r="C15" s="42">
        <v>0</v>
      </c>
      <c r="D15" s="42">
        <v>4945343</v>
      </c>
      <c r="E15" s="63">
        <v>4945343</v>
      </c>
      <c r="F15" s="63">
        <v>4935143</v>
      </c>
      <c r="G15" s="42">
        <v>3236050.7800000003</v>
      </c>
      <c r="H15" s="26"/>
      <c r="I15" s="27"/>
      <c r="J15" s="27">
        <f t="shared" si="0"/>
        <v>0.65436326256844068</v>
      </c>
      <c r="K15" s="27">
        <f t="shared" si="1"/>
        <v>0</v>
      </c>
      <c r="L15" s="28">
        <f t="shared" si="2"/>
        <v>1709292.2199999997</v>
      </c>
    </row>
    <row r="16" spans="1:13" ht="20.100000000000001" customHeight="1" x14ac:dyDescent="0.25">
      <c r="B16" s="25" t="s">
        <v>30</v>
      </c>
      <c r="C16" s="42">
        <v>1600000</v>
      </c>
      <c r="D16" s="42">
        <v>2600850</v>
      </c>
      <c r="E16" s="63">
        <v>2600850</v>
      </c>
      <c r="F16" s="63">
        <v>2161911.3200000003</v>
      </c>
      <c r="G16" s="42">
        <v>1857110.6500000001</v>
      </c>
      <c r="H16" s="26"/>
      <c r="I16" s="27"/>
      <c r="J16" s="27">
        <f t="shared" ref="J16" si="3">IF(ISERROR(+G16/E16)=TRUE,0,++G16/E16)</f>
        <v>0.71403989080492924</v>
      </c>
      <c r="K16" s="27">
        <f t="shared" ref="K16" si="4">IF(ISERROR(+H16/E16)=TRUE,0,++H16/E16)</f>
        <v>0</v>
      </c>
      <c r="L16" s="28">
        <f t="shared" ref="L16" si="5">+D16-G16</f>
        <v>743739.34999999986</v>
      </c>
    </row>
    <row r="17" spans="2:12" ht="20.100000000000001" customHeight="1" x14ac:dyDescent="0.25">
      <c r="B17" s="25" t="s">
        <v>31</v>
      </c>
      <c r="C17" s="42">
        <v>961745</v>
      </c>
      <c r="D17" s="42">
        <v>9120892</v>
      </c>
      <c r="E17" s="63">
        <v>9082576</v>
      </c>
      <c r="F17" s="63">
        <v>8423177.5899999999</v>
      </c>
      <c r="G17" s="42">
        <v>7283543.6700000009</v>
      </c>
      <c r="H17" s="26"/>
      <c r="I17" s="27"/>
      <c r="J17" s="27">
        <f t="shared" si="0"/>
        <v>0.80192488012211527</v>
      </c>
      <c r="K17" s="27">
        <f t="shared" si="1"/>
        <v>0</v>
      </c>
      <c r="L17" s="28">
        <f t="shared" si="2"/>
        <v>1837348.3299999991</v>
      </c>
    </row>
    <row r="18" spans="2:12" ht="20.100000000000001" customHeight="1" x14ac:dyDescent="0.25">
      <c r="B18" s="25" t="s">
        <v>32</v>
      </c>
      <c r="C18" s="42">
        <v>0</v>
      </c>
      <c r="D18" s="42">
        <v>15700619</v>
      </c>
      <c r="E18" s="63">
        <v>15700619</v>
      </c>
      <c r="F18" s="63">
        <v>14067413</v>
      </c>
      <c r="G18" s="42">
        <v>10724320.27</v>
      </c>
      <c r="H18" s="26"/>
      <c r="I18" s="27"/>
      <c r="J18" s="27">
        <f t="shared" si="0"/>
        <v>0.68305079372985222</v>
      </c>
      <c r="K18" s="27">
        <f t="shared" si="1"/>
        <v>0</v>
      </c>
      <c r="L18" s="28">
        <f t="shared" si="2"/>
        <v>4976298.7300000004</v>
      </c>
    </row>
    <row r="19" spans="2:12" ht="20.100000000000001" customHeight="1" x14ac:dyDescent="0.25">
      <c r="B19" s="25" t="s">
        <v>33</v>
      </c>
      <c r="C19" s="42">
        <v>0</v>
      </c>
      <c r="D19" s="42">
        <v>32963520</v>
      </c>
      <c r="E19" s="63">
        <v>32963520</v>
      </c>
      <c r="F19" s="63">
        <v>23343306.670000002</v>
      </c>
      <c r="G19" s="42">
        <v>23343306.669999998</v>
      </c>
      <c r="H19" s="26"/>
      <c r="I19" s="27"/>
      <c r="J19" s="27">
        <f t="shared" ref="J19" si="6">IF(ISERROR(+G19/E19)=TRUE,0,++G19/E19)</f>
        <v>0.70815576340148134</v>
      </c>
      <c r="K19" s="27">
        <f t="shared" ref="K19" si="7">IF(ISERROR(+H19/E19)=TRUE,0,++H19/E19)</f>
        <v>0</v>
      </c>
      <c r="L19" s="28">
        <f t="shared" ref="L19" si="8">+D19-G19</f>
        <v>9620213.3300000019</v>
      </c>
    </row>
    <row r="20" spans="2:12" ht="20.100000000000001" customHeight="1" x14ac:dyDescent="0.25">
      <c r="B20" s="25" t="s">
        <v>34</v>
      </c>
      <c r="C20" s="42">
        <v>0</v>
      </c>
      <c r="D20" s="42">
        <v>3313881</v>
      </c>
      <c r="E20" s="63">
        <v>3313881</v>
      </c>
      <c r="F20" s="63">
        <v>3146746</v>
      </c>
      <c r="G20" s="42">
        <v>2510593.5200000005</v>
      </c>
      <c r="H20" s="26"/>
      <c r="I20" s="27"/>
      <c r="J20" s="27">
        <f t="shared" si="0"/>
        <v>0.75759917752025507</v>
      </c>
      <c r="K20" s="27">
        <f t="shared" si="1"/>
        <v>0</v>
      </c>
      <c r="L20" s="28">
        <f t="shared" si="2"/>
        <v>803287.47999999952</v>
      </c>
    </row>
    <row r="21" spans="2:12" ht="20.100000000000001" customHeight="1" x14ac:dyDescent="0.25">
      <c r="B21" s="25" t="s">
        <v>35</v>
      </c>
      <c r="C21" s="42">
        <v>0</v>
      </c>
      <c r="D21" s="42">
        <v>13453922</v>
      </c>
      <c r="E21" s="63">
        <v>13453922</v>
      </c>
      <c r="F21" s="63">
        <v>10943378.51</v>
      </c>
      <c r="G21" s="42">
        <v>10833186.309999999</v>
      </c>
      <c r="H21" s="26"/>
      <c r="I21" s="27"/>
      <c r="J21" s="27">
        <f t="shared" si="0"/>
        <v>0.80520656430147275</v>
      </c>
      <c r="K21" s="27">
        <f t="shared" si="1"/>
        <v>0</v>
      </c>
      <c r="L21" s="28">
        <f t="shared" si="2"/>
        <v>2620735.6900000013</v>
      </c>
    </row>
    <row r="22" spans="2:12" ht="20.100000000000001" customHeight="1" x14ac:dyDescent="0.25">
      <c r="B22" s="25" t="s">
        <v>36</v>
      </c>
      <c r="C22" s="42">
        <v>0</v>
      </c>
      <c r="D22" s="42">
        <v>24869295</v>
      </c>
      <c r="E22" s="63">
        <v>24869295</v>
      </c>
      <c r="F22" s="63">
        <v>24869295</v>
      </c>
      <c r="G22" s="42">
        <v>22726508.379999999</v>
      </c>
      <c r="H22" s="26"/>
      <c r="I22" s="27"/>
      <c r="J22" s="27">
        <f t="shared" si="0"/>
        <v>0.91383806336287376</v>
      </c>
      <c r="K22" s="27">
        <f t="shared" si="1"/>
        <v>0</v>
      </c>
      <c r="L22" s="28">
        <f t="shared" si="2"/>
        <v>2142786.620000001</v>
      </c>
    </row>
    <row r="23" spans="2:12" ht="20.100000000000001" customHeight="1" x14ac:dyDescent="0.25">
      <c r="B23" s="25" t="s">
        <v>37</v>
      </c>
      <c r="C23" s="42">
        <v>0</v>
      </c>
      <c r="D23" s="42">
        <v>17399652</v>
      </c>
      <c r="E23" s="63">
        <v>17399652</v>
      </c>
      <c r="F23" s="63">
        <v>17398387.009999998</v>
      </c>
      <c r="G23" s="42">
        <v>14837772.52</v>
      </c>
      <c r="H23" s="26"/>
      <c r="I23" s="27"/>
      <c r="J23" s="27">
        <f t="shared" si="0"/>
        <v>0.85276260237848434</v>
      </c>
      <c r="K23" s="27">
        <f t="shared" si="1"/>
        <v>0</v>
      </c>
      <c r="L23" s="28">
        <f t="shared" si="2"/>
        <v>2561879.4800000004</v>
      </c>
    </row>
    <row r="24" spans="2:12" ht="20.100000000000001" customHeight="1" x14ac:dyDescent="0.25">
      <c r="B24" s="25" t="s">
        <v>38</v>
      </c>
      <c r="C24" s="42">
        <v>0</v>
      </c>
      <c r="D24" s="42">
        <v>38827014</v>
      </c>
      <c r="E24" s="63">
        <v>38827014</v>
      </c>
      <c r="F24" s="63">
        <v>38827012.659999996</v>
      </c>
      <c r="G24" s="42">
        <v>30582579.369999997</v>
      </c>
      <c r="H24" s="26"/>
      <c r="I24" s="27"/>
      <c r="J24" s="27">
        <f t="shared" si="0"/>
        <v>0.78766240870338367</v>
      </c>
      <c r="K24" s="27">
        <f t="shared" si="1"/>
        <v>0</v>
      </c>
      <c r="L24" s="28">
        <f t="shared" si="2"/>
        <v>8244434.6300000027</v>
      </c>
    </row>
    <row r="25" spans="2:12" ht="20.100000000000001" customHeight="1" x14ac:dyDescent="0.25">
      <c r="B25" s="25" t="s">
        <v>39</v>
      </c>
      <c r="C25" s="42">
        <v>3726374</v>
      </c>
      <c r="D25" s="42">
        <v>36378813</v>
      </c>
      <c r="E25" s="63">
        <v>36378813</v>
      </c>
      <c r="F25" s="63">
        <v>36009642.420000002</v>
      </c>
      <c r="G25" s="42">
        <v>29689535.809999999</v>
      </c>
      <c r="H25" s="26"/>
      <c r="I25" s="27"/>
      <c r="J25" s="27">
        <f t="shared" si="0"/>
        <v>0.81612162029585733</v>
      </c>
      <c r="K25" s="27">
        <f t="shared" si="1"/>
        <v>0</v>
      </c>
      <c r="L25" s="28">
        <f t="shared" si="2"/>
        <v>6689277.1900000013</v>
      </c>
    </row>
    <row r="26" spans="2:12" ht="20.100000000000001" customHeight="1" x14ac:dyDescent="0.25">
      <c r="B26" s="25" t="s">
        <v>40</v>
      </c>
      <c r="C26" s="42">
        <v>50000</v>
      </c>
      <c r="D26" s="42">
        <v>16298735</v>
      </c>
      <c r="E26" s="63">
        <v>16298735</v>
      </c>
      <c r="F26" s="63">
        <v>16298723.550000001</v>
      </c>
      <c r="G26" s="42">
        <v>12890652.939999998</v>
      </c>
      <c r="H26" s="26"/>
      <c r="I26" s="27"/>
      <c r="J26" s="27">
        <f t="shared" si="0"/>
        <v>0.79089898326465202</v>
      </c>
      <c r="K26" s="27">
        <f t="shared" si="1"/>
        <v>0</v>
      </c>
      <c r="L26" s="28">
        <f t="shared" si="2"/>
        <v>3408082.0600000024</v>
      </c>
    </row>
    <row r="27" spans="2:12" ht="20.100000000000001" customHeight="1" x14ac:dyDescent="0.25">
      <c r="B27" s="25" t="s">
        <v>41</v>
      </c>
      <c r="C27" s="42">
        <v>0</v>
      </c>
      <c r="D27" s="42">
        <v>10722163</v>
      </c>
      <c r="E27" s="63">
        <v>10722163</v>
      </c>
      <c r="F27" s="63">
        <v>10722163</v>
      </c>
      <c r="G27" s="42">
        <v>7253737.9400000004</v>
      </c>
      <c r="H27" s="26"/>
      <c r="I27" s="27"/>
      <c r="J27" s="27">
        <f t="shared" si="0"/>
        <v>0.6765181558982083</v>
      </c>
      <c r="K27" s="27">
        <f t="shared" si="1"/>
        <v>0</v>
      </c>
      <c r="L27" s="28">
        <f t="shared" si="2"/>
        <v>3468425.0599999996</v>
      </c>
    </row>
    <row r="28" spans="2:12" ht="20.100000000000001" customHeight="1" x14ac:dyDescent="0.25">
      <c r="B28" s="25" t="s">
        <v>42</v>
      </c>
      <c r="C28" s="42">
        <v>0</v>
      </c>
      <c r="D28" s="42">
        <v>4190396</v>
      </c>
      <c r="E28" s="63">
        <v>4190396</v>
      </c>
      <c r="F28" s="63">
        <v>4187516</v>
      </c>
      <c r="G28" s="42">
        <v>3347987.52</v>
      </c>
      <c r="H28" s="26"/>
      <c r="I28" s="27"/>
      <c r="J28" s="27">
        <f t="shared" si="0"/>
        <v>0.79896685659302846</v>
      </c>
      <c r="K28" s="27">
        <f t="shared" si="1"/>
        <v>0</v>
      </c>
      <c r="L28" s="28">
        <f t="shared" si="2"/>
        <v>842408.48</v>
      </c>
    </row>
    <row r="29" spans="2:12" ht="20.100000000000001" customHeight="1" x14ac:dyDescent="0.25">
      <c r="B29" s="25" t="s">
        <v>43</v>
      </c>
      <c r="C29" s="42">
        <v>0</v>
      </c>
      <c r="D29" s="42">
        <v>1594236</v>
      </c>
      <c r="E29" s="63">
        <v>1589610</v>
      </c>
      <c r="F29" s="63">
        <v>1537454</v>
      </c>
      <c r="G29" s="42">
        <v>1509507.23</v>
      </c>
      <c r="H29" s="26"/>
      <c r="I29" s="27"/>
      <c r="J29" s="27">
        <f t="shared" si="0"/>
        <v>0.94960853920143928</v>
      </c>
      <c r="K29" s="27">
        <f t="shared" si="1"/>
        <v>0</v>
      </c>
      <c r="L29" s="28">
        <f t="shared" si="2"/>
        <v>84728.770000000019</v>
      </c>
    </row>
    <row r="30" spans="2:12" ht="20.100000000000001" customHeight="1" x14ac:dyDescent="0.25">
      <c r="B30" s="25" t="s">
        <v>44</v>
      </c>
      <c r="C30" s="42">
        <v>0</v>
      </c>
      <c r="D30" s="42">
        <v>9100229</v>
      </c>
      <c r="E30" s="63">
        <v>9100229</v>
      </c>
      <c r="F30" s="63">
        <v>9099787</v>
      </c>
      <c r="G30" s="42">
        <v>6877919.6699999999</v>
      </c>
      <c r="H30" s="26"/>
      <c r="I30" s="27"/>
      <c r="J30" s="27">
        <f t="shared" si="0"/>
        <v>0.75579632886161441</v>
      </c>
      <c r="K30" s="27">
        <f t="shared" si="1"/>
        <v>0</v>
      </c>
      <c r="L30" s="28">
        <f t="shared" si="2"/>
        <v>2222309.33</v>
      </c>
    </row>
    <row r="31" spans="2:12" ht="20.100000000000001" customHeight="1" x14ac:dyDescent="0.25">
      <c r="B31" s="25" t="s">
        <v>45</v>
      </c>
      <c r="C31" s="42">
        <v>0</v>
      </c>
      <c r="D31" s="42">
        <v>15067166</v>
      </c>
      <c r="E31" s="63">
        <v>15067166</v>
      </c>
      <c r="F31" s="63">
        <v>8433714.6099999994</v>
      </c>
      <c r="G31" s="42">
        <v>5994263.8899999997</v>
      </c>
      <c r="H31" s="26"/>
      <c r="I31" s="27"/>
      <c r="J31" s="27">
        <f t="shared" si="0"/>
        <v>0.39783618830508666</v>
      </c>
      <c r="K31" s="27">
        <f t="shared" si="1"/>
        <v>0</v>
      </c>
      <c r="L31" s="28">
        <f t="shared" si="2"/>
        <v>9072902.1099999994</v>
      </c>
    </row>
    <row r="32" spans="2:12" ht="20.100000000000001" customHeight="1" x14ac:dyDescent="0.25">
      <c r="B32" s="25" t="s">
        <v>46</v>
      </c>
      <c r="C32" s="42">
        <v>120000</v>
      </c>
      <c r="D32" s="42">
        <v>5208155</v>
      </c>
      <c r="E32" s="63">
        <v>5208155</v>
      </c>
      <c r="F32" s="63">
        <v>5189248.18</v>
      </c>
      <c r="G32" s="42">
        <v>2814741</v>
      </c>
      <c r="H32" s="26"/>
      <c r="I32" s="27"/>
      <c r="J32" s="27">
        <f t="shared" si="0"/>
        <v>0.54044877696612337</v>
      </c>
      <c r="K32" s="27">
        <f t="shared" si="1"/>
        <v>0</v>
      </c>
      <c r="L32" s="28">
        <f t="shared" si="2"/>
        <v>2393414</v>
      </c>
    </row>
    <row r="33" spans="2:12" ht="20.100000000000001" customHeight="1" x14ac:dyDescent="0.25">
      <c r="B33" s="25" t="s">
        <v>47</v>
      </c>
      <c r="C33" s="42">
        <v>301000</v>
      </c>
      <c r="D33" s="42">
        <v>16470458</v>
      </c>
      <c r="E33" s="63">
        <v>16470458</v>
      </c>
      <c r="F33" s="63">
        <v>14074271.400000002</v>
      </c>
      <c r="G33" s="42">
        <v>13988989.270000001</v>
      </c>
      <c r="H33" s="26"/>
      <c r="I33" s="27"/>
      <c r="J33" s="27">
        <f t="shared" si="0"/>
        <v>0.84933820723139586</v>
      </c>
      <c r="K33" s="27">
        <f t="shared" si="1"/>
        <v>0</v>
      </c>
      <c r="L33" s="28">
        <f t="shared" si="2"/>
        <v>2481468.7299999986</v>
      </c>
    </row>
    <row r="34" spans="2:12" ht="20.100000000000001" customHeight="1" x14ac:dyDescent="0.25">
      <c r="B34" s="25" t="s">
        <v>48</v>
      </c>
      <c r="C34" s="42">
        <v>0</v>
      </c>
      <c r="D34" s="42">
        <v>5616627</v>
      </c>
      <c r="E34" s="63">
        <v>5616627</v>
      </c>
      <c r="F34" s="63">
        <v>4709409</v>
      </c>
      <c r="G34" s="42">
        <v>4249813.5199999996</v>
      </c>
      <c r="H34" s="26"/>
      <c r="I34" s="27"/>
      <c r="J34" s="27">
        <f t="shared" si="0"/>
        <v>0.75664870036767606</v>
      </c>
      <c r="K34" s="27">
        <f t="shared" si="1"/>
        <v>0</v>
      </c>
      <c r="L34" s="28">
        <f t="shared" si="2"/>
        <v>1366813.4800000004</v>
      </c>
    </row>
    <row r="35" spans="2:12" ht="20.100000000000001" customHeight="1" x14ac:dyDescent="0.25">
      <c r="B35" s="25" t="s">
        <v>49</v>
      </c>
      <c r="C35" s="42">
        <v>650000000</v>
      </c>
      <c r="D35" s="42">
        <v>4352753351</v>
      </c>
      <c r="E35" s="63">
        <v>4249574259</v>
      </c>
      <c r="F35" s="63">
        <v>4230096364.2900004</v>
      </c>
      <c r="G35" s="42">
        <v>4040071592.0700011</v>
      </c>
      <c r="H35" s="26"/>
      <c r="I35" s="27"/>
      <c r="J35" s="27">
        <f t="shared" si="0"/>
        <v>0.95070031627608298</v>
      </c>
      <c r="K35" s="27">
        <f t="shared" si="1"/>
        <v>0</v>
      </c>
      <c r="L35" s="28">
        <f t="shared" si="2"/>
        <v>312681758.92999887</v>
      </c>
    </row>
    <row r="36" spans="2:12" ht="20.100000000000001" customHeight="1" x14ac:dyDescent="0.25">
      <c r="B36" s="25" t="s">
        <v>50</v>
      </c>
      <c r="C36" s="42">
        <v>414965705</v>
      </c>
      <c r="D36" s="42">
        <v>584191011</v>
      </c>
      <c r="E36" s="63">
        <v>478147389</v>
      </c>
      <c r="F36" s="63">
        <v>273998926.81999993</v>
      </c>
      <c r="G36" s="42">
        <v>237081375.75999996</v>
      </c>
      <c r="H36" s="26"/>
      <c r="I36" s="27"/>
      <c r="J36" s="27">
        <f t="shared" si="0"/>
        <v>0.4958332539592723</v>
      </c>
      <c r="K36" s="27">
        <f t="shared" si="1"/>
        <v>0</v>
      </c>
      <c r="L36" s="28">
        <f t="shared" si="2"/>
        <v>347109635.24000001</v>
      </c>
    </row>
    <row r="37" spans="2:12" ht="20.100000000000001" customHeight="1" x14ac:dyDescent="0.25">
      <c r="B37" s="25" t="s">
        <v>51</v>
      </c>
      <c r="C37" s="42">
        <v>0</v>
      </c>
      <c r="D37" s="42">
        <v>20052347</v>
      </c>
      <c r="E37" s="63">
        <v>20052347</v>
      </c>
      <c r="F37" s="63">
        <v>19072133.799999997</v>
      </c>
      <c r="G37" s="42">
        <v>15435637.940000001</v>
      </c>
      <c r="H37" s="26"/>
      <c r="I37" s="27"/>
      <c r="J37" s="27">
        <f t="shared" si="0"/>
        <v>0.76976714695790982</v>
      </c>
      <c r="K37" s="27">
        <f t="shared" si="1"/>
        <v>0</v>
      </c>
      <c r="L37" s="28">
        <f t="shared" si="2"/>
        <v>4616709.0599999987</v>
      </c>
    </row>
    <row r="38" spans="2:12" ht="20.100000000000001" customHeight="1" x14ac:dyDescent="0.25">
      <c r="B38" s="25" t="s">
        <v>52</v>
      </c>
      <c r="C38" s="42">
        <v>245110</v>
      </c>
      <c r="D38" s="42">
        <v>9300637</v>
      </c>
      <c r="E38" s="63">
        <v>9300637</v>
      </c>
      <c r="F38" s="63">
        <v>7330202.9199999999</v>
      </c>
      <c r="G38" s="42">
        <v>5881253.0800000001</v>
      </c>
      <c r="H38" s="26"/>
      <c r="I38" s="27"/>
      <c r="J38" s="13">
        <f t="shared" si="0"/>
        <v>0.63234949176061817</v>
      </c>
      <c r="K38" s="13">
        <f t="shared" si="1"/>
        <v>0</v>
      </c>
      <c r="L38" s="15">
        <f t="shared" si="2"/>
        <v>3419383.92</v>
      </c>
    </row>
    <row r="39" spans="2:12" ht="20.100000000000001" customHeight="1" x14ac:dyDescent="0.25">
      <c r="B39" s="25" t="s">
        <v>53</v>
      </c>
      <c r="C39" s="42">
        <v>0</v>
      </c>
      <c r="D39" s="42">
        <v>63667361</v>
      </c>
      <c r="E39" s="63">
        <v>63667361</v>
      </c>
      <c r="F39" s="63">
        <v>62103794.990000002</v>
      </c>
      <c r="G39" s="42">
        <v>52217874.200000003</v>
      </c>
      <c r="H39" s="26"/>
      <c r="I39" s="27"/>
      <c r="J39" s="13">
        <f t="shared" si="0"/>
        <v>0.82016709001021737</v>
      </c>
      <c r="K39" s="13">
        <f t="shared" si="1"/>
        <v>0</v>
      </c>
      <c r="L39" s="15">
        <f t="shared" si="2"/>
        <v>11449486.799999997</v>
      </c>
    </row>
    <row r="40" spans="2:12" ht="20.100000000000001" customHeight="1" x14ac:dyDescent="0.25">
      <c r="B40" s="25" t="s">
        <v>54</v>
      </c>
      <c r="C40" s="42">
        <v>720035</v>
      </c>
      <c r="D40" s="42">
        <v>52189163</v>
      </c>
      <c r="E40" s="63">
        <v>50878947</v>
      </c>
      <c r="F40" s="63">
        <v>50543383.979999997</v>
      </c>
      <c r="G40" s="42">
        <v>30210449.91</v>
      </c>
      <c r="H40" s="26"/>
      <c r="I40" s="27"/>
      <c r="J40" s="13">
        <f t="shared" ref="J40:J41" si="9">IF(ISERROR(+G40/E40)=TRUE,0,++G40/E40)</f>
        <v>0.59377113111244229</v>
      </c>
      <c r="K40" s="13">
        <f t="shared" ref="K40:K41" si="10">IF(ISERROR(+H40/E40)=TRUE,0,++H40/E40)</f>
        <v>0</v>
      </c>
      <c r="L40" s="15">
        <f t="shared" ref="L40:L41" si="11">+D40-G40</f>
        <v>21978713.09</v>
      </c>
    </row>
    <row r="41" spans="2:12" ht="20.100000000000001" customHeight="1" x14ac:dyDescent="0.25">
      <c r="B41" s="25" t="s">
        <v>55</v>
      </c>
      <c r="C41" s="42">
        <v>4453834</v>
      </c>
      <c r="D41" s="42">
        <v>62088308</v>
      </c>
      <c r="E41" s="63">
        <v>61489780</v>
      </c>
      <c r="F41" s="63">
        <v>56490793.889999993</v>
      </c>
      <c r="G41" s="42">
        <v>41999361.420000002</v>
      </c>
      <c r="H41" s="26"/>
      <c r="I41" s="27"/>
      <c r="J41" s="13">
        <f t="shared" si="9"/>
        <v>0.68302995099348218</v>
      </c>
      <c r="K41" s="13">
        <f t="shared" si="10"/>
        <v>0</v>
      </c>
      <c r="L41" s="15">
        <f t="shared" si="11"/>
        <v>20088946.579999998</v>
      </c>
    </row>
    <row r="42" spans="2:12" ht="20.100000000000001" customHeight="1" x14ac:dyDescent="0.25">
      <c r="B42" s="25" t="s">
        <v>56</v>
      </c>
      <c r="C42" s="42">
        <v>4797830</v>
      </c>
      <c r="D42" s="42">
        <v>45639024</v>
      </c>
      <c r="E42" s="63">
        <v>45591424</v>
      </c>
      <c r="F42" s="63">
        <v>45145010.38000001</v>
      </c>
      <c r="G42" s="42">
        <v>29103356.770000003</v>
      </c>
      <c r="H42" s="26"/>
      <c r="I42" s="27"/>
      <c r="J42" s="13">
        <f t="shared" si="0"/>
        <v>0.63835156300448093</v>
      </c>
      <c r="K42" s="13">
        <f t="shared" si="1"/>
        <v>0</v>
      </c>
      <c r="L42" s="15">
        <f t="shared" si="2"/>
        <v>16535667.229999997</v>
      </c>
    </row>
    <row r="43" spans="2:12" ht="20.100000000000001" customHeight="1" x14ac:dyDescent="0.25">
      <c r="B43" s="25" t="s">
        <v>57</v>
      </c>
      <c r="C43" s="42">
        <v>0</v>
      </c>
      <c r="D43" s="42">
        <v>18163163</v>
      </c>
      <c r="E43" s="63">
        <v>18163163</v>
      </c>
      <c r="F43" s="63">
        <v>18126367.920000002</v>
      </c>
      <c r="G43" s="42">
        <v>12982263.219999999</v>
      </c>
      <c r="H43" s="26"/>
      <c r="I43" s="27"/>
      <c r="J43" s="13">
        <f t="shared" ref="J43" si="12">IF(ISERROR(+G43/E43)=TRUE,0,++G43/E43)</f>
        <v>0.71475784366412387</v>
      </c>
      <c r="K43" s="13">
        <f t="shared" ref="K43" si="13">IF(ISERROR(+H43/E43)=TRUE,0,++H43/E43)</f>
        <v>0</v>
      </c>
      <c r="L43" s="15">
        <f t="shared" ref="L43" si="14">+D43-G43</f>
        <v>5180899.7800000012</v>
      </c>
    </row>
    <row r="44" spans="2:12" ht="20.100000000000001" customHeight="1" x14ac:dyDescent="0.25">
      <c r="B44" s="7" t="s">
        <v>58</v>
      </c>
      <c r="C44" s="43">
        <v>0</v>
      </c>
      <c r="D44" s="42">
        <v>61414867</v>
      </c>
      <c r="E44" s="63">
        <v>61414867</v>
      </c>
      <c r="F44" s="64">
        <v>60029187.030000001</v>
      </c>
      <c r="G44" s="43">
        <v>47552686.359999999</v>
      </c>
      <c r="H44" s="9"/>
      <c r="I44" s="13"/>
      <c r="J44" s="13">
        <f t="shared" si="0"/>
        <v>0.77428623854220835</v>
      </c>
      <c r="K44" s="13">
        <f t="shared" si="1"/>
        <v>0</v>
      </c>
      <c r="L44" s="15">
        <f t="shared" si="2"/>
        <v>13862180.640000001</v>
      </c>
    </row>
    <row r="45" spans="2:12" ht="20.100000000000001" customHeight="1" x14ac:dyDescent="0.25">
      <c r="B45" s="7" t="s">
        <v>62</v>
      </c>
      <c r="C45" s="43">
        <v>0</v>
      </c>
      <c r="D45" s="43">
        <v>130155687</v>
      </c>
      <c r="E45" s="64">
        <v>5000000</v>
      </c>
      <c r="F45" s="64">
        <v>1271563.06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130155687</v>
      </c>
    </row>
    <row r="46" spans="2:12" ht="23.25" customHeight="1" x14ac:dyDescent="0.25">
      <c r="B46" s="52" t="s">
        <v>4</v>
      </c>
      <c r="C46" s="65">
        <f t="shared" ref="C46:H46" si="15">SUM(C13:C45)</f>
        <v>1412218358</v>
      </c>
      <c r="D46" s="65">
        <f t="shared" si="15"/>
        <v>6075401668</v>
      </c>
      <c r="E46" s="65">
        <f t="shared" si="15"/>
        <v>5655372787</v>
      </c>
      <c r="F46" s="65">
        <f t="shared" si="15"/>
        <v>5382721433.5900002</v>
      </c>
      <c r="G46" s="65">
        <f t="shared" si="15"/>
        <v>5012018068.7400007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0.88624008664134779</v>
      </c>
      <c r="K46" s="54">
        <f>IF(ISERROR(+H46/E46)=TRUE,0,++H46/E46)</f>
        <v>0</v>
      </c>
      <c r="L46" s="55">
        <f>SUM(L13:L45)</f>
        <v>1063383599.2599988</v>
      </c>
    </row>
    <row r="47" spans="2:12" x14ac:dyDescent="0.2">
      <c r="B47" s="11" t="s">
        <v>61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NOVIEMBRE
(4)</v>
      </c>
      <c r="K52" s="23"/>
    </row>
    <row r="53" spans="2:11" s="22" customFormat="1" x14ac:dyDescent="0.25">
      <c r="B53" s="22" t="s">
        <v>24</v>
      </c>
      <c r="C53" s="39">
        <f>+C46/$B$51</f>
        <v>1412.2183580000001</v>
      </c>
      <c r="D53" s="39">
        <f t="shared" ref="D53:G53" si="16">+D46/$B$51</f>
        <v>6075.4016680000004</v>
      </c>
      <c r="E53" s="39">
        <f t="shared" si="16"/>
        <v>5655.3727870000002</v>
      </c>
      <c r="F53" s="39">
        <f t="shared" si="16"/>
        <v>5382.7214335899998</v>
      </c>
      <c r="G53" s="39">
        <f t="shared" si="16"/>
        <v>5012.0180687400007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26</v>
      </c>
      <c r="C13" s="44">
        <v>4789204</v>
      </c>
      <c r="D13" s="44">
        <v>9016404</v>
      </c>
      <c r="E13" s="60">
        <v>2471371</v>
      </c>
      <c r="F13" s="60">
        <v>203655.11000000004</v>
      </c>
      <c r="G13" s="41">
        <v>102537.61</v>
      </c>
      <c r="H13" s="8"/>
      <c r="I13" s="12">
        <f>IF(ISERROR(+#REF!/E13)=TRUE,0,++#REF!/E13)</f>
        <v>0</v>
      </c>
      <c r="J13" s="12">
        <f>IF(ISERROR(+G13/E13)=TRUE,0,++G13/E13)</f>
        <v>4.1490172863564392E-2</v>
      </c>
      <c r="K13" s="12">
        <f>IF(ISERROR(+H13/E13)=TRUE,0,++H13/E13)</f>
        <v>0</v>
      </c>
      <c r="L13" s="14">
        <f>+D13-G13</f>
        <v>8913866.3900000006</v>
      </c>
    </row>
    <row r="14" spans="1:13" ht="20.100000000000001" customHeight="1" x14ac:dyDescent="0.25">
      <c r="B14" s="29" t="s">
        <v>27</v>
      </c>
      <c r="C14" s="45">
        <v>1829510</v>
      </c>
      <c r="D14" s="45">
        <v>8403099</v>
      </c>
      <c r="E14" s="61">
        <v>4373383</v>
      </c>
      <c r="F14" s="61">
        <v>3306660.04</v>
      </c>
      <c r="G14" s="42">
        <v>2958221.7</v>
      </c>
      <c r="H14" s="26"/>
      <c r="I14" s="27"/>
      <c r="J14" s="27">
        <f t="shared" ref="J14:J45" si="0">IF(ISERROR(+G14/E14)=TRUE,0,++G14/E14)</f>
        <v>0.67641496297031389</v>
      </c>
      <c r="K14" s="27">
        <f t="shared" ref="K14:K45" si="1">IF(ISERROR(+H14/E14)=TRUE,0,++H14/E14)</f>
        <v>0</v>
      </c>
      <c r="L14" s="28">
        <f t="shared" ref="L14:L45" si="2">+D14-G14</f>
        <v>5444877.2999999998</v>
      </c>
    </row>
    <row r="15" spans="1:13" ht="20.100000000000001" customHeight="1" x14ac:dyDescent="0.25">
      <c r="B15" s="29" t="s">
        <v>28</v>
      </c>
      <c r="C15" s="45">
        <v>629515</v>
      </c>
      <c r="D15" s="45">
        <v>10927206</v>
      </c>
      <c r="E15" s="61">
        <v>10337383</v>
      </c>
      <c r="F15" s="61">
        <v>6654715.0699999994</v>
      </c>
      <c r="G15" s="42">
        <v>5590041.5099999998</v>
      </c>
      <c r="H15" s="26"/>
      <c r="I15" s="27"/>
      <c r="J15" s="27">
        <f t="shared" si="0"/>
        <v>0.54075983350911927</v>
      </c>
      <c r="K15" s="27">
        <f t="shared" si="1"/>
        <v>0</v>
      </c>
      <c r="L15" s="28">
        <f t="shared" si="2"/>
        <v>5337164.49</v>
      </c>
    </row>
    <row r="16" spans="1:13" ht="20.100000000000001" customHeight="1" x14ac:dyDescent="0.25">
      <c r="B16" s="29" t="s">
        <v>29</v>
      </c>
      <c r="C16" s="45">
        <v>49198</v>
      </c>
      <c r="D16" s="45">
        <v>11048549</v>
      </c>
      <c r="E16" s="61">
        <v>10705553</v>
      </c>
      <c r="F16" s="61">
        <v>9035404.5899999999</v>
      </c>
      <c r="G16" s="42">
        <v>6820617.8100000005</v>
      </c>
      <c r="H16" s="26"/>
      <c r="I16" s="27"/>
      <c r="J16" s="27">
        <f t="shared" si="0"/>
        <v>0.63711027445289381</v>
      </c>
      <c r="K16" s="27">
        <f t="shared" si="1"/>
        <v>0</v>
      </c>
      <c r="L16" s="28">
        <f t="shared" si="2"/>
        <v>4227931.1899999995</v>
      </c>
    </row>
    <row r="17" spans="2:12" ht="20.100000000000001" customHeight="1" x14ac:dyDescent="0.25">
      <c r="B17" s="29" t="s">
        <v>30</v>
      </c>
      <c r="C17" s="45">
        <v>0</v>
      </c>
      <c r="D17" s="45">
        <v>2116978</v>
      </c>
      <c r="E17" s="61">
        <v>2116978</v>
      </c>
      <c r="F17" s="61">
        <v>2011661.5900000003</v>
      </c>
      <c r="G17" s="42">
        <v>1706281.7000000002</v>
      </c>
      <c r="H17" s="26"/>
      <c r="I17" s="27"/>
      <c r="J17" s="27">
        <f t="shared" si="0"/>
        <v>0.80599878695007698</v>
      </c>
      <c r="K17" s="27">
        <f t="shared" si="1"/>
        <v>0</v>
      </c>
      <c r="L17" s="28">
        <f t="shared" si="2"/>
        <v>410696.29999999981</v>
      </c>
    </row>
    <row r="18" spans="2:12" ht="20.100000000000001" customHeight="1" x14ac:dyDescent="0.25">
      <c r="B18" s="29" t="s">
        <v>31</v>
      </c>
      <c r="C18" s="45">
        <v>2937357</v>
      </c>
      <c r="D18" s="45">
        <v>35768726</v>
      </c>
      <c r="E18" s="61">
        <v>27587855</v>
      </c>
      <c r="F18" s="61">
        <v>23149005.840000004</v>
      </c>
      <c r="G18" s="42">
        <v>19706214.670000002</v>
      </c>
      <c r="H18" s="26"/>
      <c r="I18" s="27"/>
      <c r="J18" s="27">
        <f t="shared" si="0"/>
        <v>0.71430760637244184</v>
      </c>
      <c r="K18" s="27">
        <f t="shared" si="1"/>
        <v>0</v>
      </c>
      <c r="L18" s="28">
        <f t="shared" si="2"/>
        <v>16062511.329999998</v>
      </c>
    </row>
    <row r="19" spans="2:12" ht="20.100000000000001" customHeight="1" x14ac:dyDescent="0.25">
      <c r="B19" s="29" t="s">
        <v>32</v>
      </c>
      <c r="C19" s="45">
        <v>1087586</v>
      </c>
      <c r="D19" s="45">
        <v>28580514</v>
      </c>
      <c r="E19" s="61">
        <v>27367156</v>
      </c>
      <c r="F19" s="61">
        <v>24710969.879999988</v>
      </c>
      <c r="G19" s="42">
        <v>21535743.260000009</v>
      </c>
      <c r="H19" s="26"/>
      <c r="I19" s="27"/>
      <c r="J19" s="27">
        <f t="shared" si="0"/>
        <v>0.78691930063905835</v>
      </c>
      <c r="K19" s="27">
        <f t="shared" si="1"/>
        <v>0</v>
      </c>
      <c r="L19" s="28">
        <f t="shared" si="2"/>
        <v>7044770.7399999909</v>
      </c>
    </row>
    <row r="20" spans="2:12" ht="20.100000000000001" customHeight="1" x14ac:dyDescent="0.25">
      <c r="B20" s="29" t="s">
        <v>33</v>
      </c>
      <c r="C20" s="45">
        <v>318520</v>
      </c>
      <c r="D20" s="45">
        <v>37211835</v>
      </c>
      <c r="E20" s="61">
        <v>37211235</v>
      </c>
      <c r="F20" s="61">
        <v>33443160.309999995</v>
      </c>
      <c r="G20" s="42">
        <v>27892133.890000004</v>
      </c>
      <c r="H20" s="26"/>
      <c r="I20" s="27"/>
      <c r="J20" s="27">
        <f t="shared" si="0"/>
        <v>0.74956216556639421</v>
      </c>
      <c r="K20" s="27">
        <f t="shared" si="1"/>
        <v>0</v>
      </c>
      <c r="L20" s="28">
        <f t="shared" si="2"/>
        <v>9319701.1099999957</v>
      </c>
    </row>
    <row r="21" spans="2:12" ht="20.100000000000001" customHeight="1" x14ac:dyDescent="0.25">
      <c r="B21" s="29" t="s">
        <v>34</v>
      </c>
      <c r="C21" s="45">
        <v>0</v>
      </c>
      <c r="D21" s="45">
        <v>7172353</v>
      </c>
      <c r="E21" s="61">
        <v>7158750</v>
      </c>
      <c r="F21" s="61">
        <v>6282364.3900000006</v>
      </c>
      <c r="G21" s="42">
        <v>5175089.88</v>
      </c>
      <c r="H21" s="26"/>
      <c r="I21" s="27"/>
      <c r="J21" s="27">
        <f t="shared" si="0"/>
        <v>0.7229041215295966</v>
      </c>
      <c r="K21" s="27">
        <f t="shared" si="1"/>
        <v>0</v>
      </c>
      <c r="L21" s="28">
        <f t="shared" si="2"/>
        <v>1997263.12</v>
      </c>
    </row>
    <row r="22" spans="2:12" ht="20.100000000000001" customHeight="1" x14ac:dyDescent="0.25">
      <c r="B22" s="29" t="s">
        <v>35</v>
      </c>
      <c r="C22" s="45">
        <v>177676</v>
      </c>
      <c r="D22" s="45">
        <v>7875252</v>
      </c>
      <c r="E22" s="61">
        <v>7671472</v>
      </c>
      <c r="F22" s="61">
        <v>6915140.1699999999</v>
      </c>
      <c r="G22" s="42">
        <v>5235783.37</v>
      </c>
      <c r="H22" s="26"/>
      <c r="I22" s="27"/>
      <c r="J22" s="27">
        <f t="shared" si="0"/>
        <v>0.68250048621698678</v>
      </c>
      <c r="K22" s="27">
        <f t="shared" si="1"/>
        <v>0</v>
      </c>
      <c r="L22" s="28">
        <f t="shared" si="2"/>
        <v>2639468.63</v>
      </c>
    </row>
    <row r="23" spans="2:12" ht="20.100000000000001" customHeight="1" x14ac:dyDescent="0.25">
      <c r="B23" s="29" t="s">
        <v>36</v>
      </c>
      <c r="C23" s="45">
        <v>435388</v>
      </c>
      <c r="D23" s="45">
        <v>40594841</v>
      </c>
      <c r="E23" s="61">
        <v>39414597</v>
      </c>
      <c r="F23" s="61">
        <v>36894422.82</v>
      </c>
      <c r="G23" s="42">
        <v>34121541.620000005</v>
      </c>
      <c r="H23" s="26"/>
      <c r="I23" s="27"/>
      <c r="J23" s="27">
        <f t="shared" si="0"/>
        <v>0.86570824560251125</v>
      </c>
      <c r="K23" s="27">
        <f t="shared" si="1"/>
        <v>0</v>
      </c>
      <c r="L23" s="28">
        <f t="shared" si="2"/>
        <v>6473299.3799999952</v>
      </c>
    </row>
    <row r="24" spans="2:12" ht="20.100000000000001" customHeight="1" x14ac:dyDescent="0.25">
      <c r="B24" s="29" t="s">
        <v>37</v>
      </c>
      <c r="C24" s="45">
        <v>2038976</v>
      </c>
      <c r="D24" s="45">
        <v>39139300</v>
      </c>
      <c r="E24" s="61">
        <v>35660396</v>
      </c>
      <c r="F24" s="61">
        <v>30419893.48</v>
      </c>
      <c r="G24" s="42">
        <v>27424954.969999999</v>
      </c>
      <c r="H24" s="26"/>
      <c r="I24" s="27"/>
      <c r="J24" s="27">
        <f t="shared" si="0"/>
        <v>0.76905918178811028</v>
      </c>
      <c r="K24" s="27">
        <f t="shared" si="1"/>
        <v>0</v>
      </c>
      <c r="L24" s="28">
        <f t="shared" si="2"/>
        <v>11714345.030000001</v>
      </c>
    </row>
    <row r="25" spans="2:12" ht="20.100000000000001" customHeight="1" x14ac:dyDescent="0.25">
      <c r="B25" s="29" t="s">
        <v>38</v>
      </c>
      <c r="C25" s="45">
        <v>3616277</v>
      </c>
      <c r="D25" s="45">
        <v>40484500</v>
      </c>
      <c r="E25" s="61">
        <v>27670570</v>
      </c>
      <c r="F25" s="61">
        <v>25628288.990000002</v>
      </c>
      <c r="G25" s="42">
        <v>19638429.749999996</v>
      </c>
      <c r="H25" s="26"/>
      <c r="I25" s="27"/>
      <c r="J25" s="27">
        <f t="shared" si="0"/>
        <v>0.70972263130105362</v>
      </c>
      <c r="K25" s="27">
        <f t="shared" si="1"/>
        <v>0</v>
      </c>
      <c r="L25" s="28">
        <f t="shared" si="2"/>
        <v>20846070.250000004</v>
      </c>
    </row>
    <row r="26" spans="2:12" ht="20.100000000000001" customHeight="1" x14ac:dyDescent="0.25">
      <c r="B26" s="29" t="s">
        <v>39</v>
      </c>
      <c r="C26" s="45">
        <v>1901691</v>
      </c>
      <c r="D26" s="45">
        <v>38020217</v>
      </c>
      <c r="E26" s="61">
        <v>35098207</v>
      </c>
      <c r="F26" s="61">
        <v>31741409.590000004</v>
      </c>
      <c r="G26" s="42">
        <v>27500147.049999993</v>
      </c>
      <c r="H26" s="26"/>
      <c r="I26" s="27"/>
      <c r="J26" s="27">
        <f t="shared" si="0"/>
        <v>0.78351999718959986</v>
      </c>
      <c r="K26" s="27">
        <f t="shared" si="1"/>
        <v>0</v>
      </c>
      <c r="L26" s="28">
        <f t="shared" si="2"/>
        <v>10520069.950000007</v>
      </c>
    </row>
    <row r="27" spans="2:12" ht="20.100000000000001" customHeight="1" x14ac:dyDescent="0.25">
      <c r="B27" s="29" t="s">
        <v>40</v>
      </c>
      <c r="C27" s="45">
        <v>398642</v>
      </c>
      <c r="D27" s="45">
        <v>11160319</v>
      </c>
      <c r="E27" s="61">
        <v>10733438</v>
      </c>
      <c r="F27" s="61">
        <v>9364059.2200000025</v>
      </c>
      <c r="G27" s="42">
        <v>7816862.0299999993</v>
      </c>
      <c r="H27" s="26"/>
      <c r="I27" s="27"/>
      <c r="J27" s="27">
        <f t="shared" si="0"/>
        <v>0.72827196933545424</v>
      </c>
      <c r="K27" s="27">
        <f t="shared" si="1"/>
        <v>0</v>
      </c>
      <c r="L27" s="28">
        <f t="shared" si="2"/>
        <v>3343456.9700000007</v>
      </c>
    </row>
    <row r="28" spans="2:12" ht="20.100000000000001" customHeight="1" x14ac:dyDescent="0.25">
      <c r="B28" s="29" t="s">
        <v>41</v>
      </c>
      <c r="C28" s="45">
        <v>84979</v>
      </c>
      <c r="D28" s="45">
        <v>8261685</v>
      </c>
      <c r="E28" s="61">
        <v>8123308</v>
      </c>
      <c r="F28" s="61">
        <v>7547772.1000000006</v>
      </c>
      <c r="G28" s="42">
        <v>6598295.2600000016</v>
      </c>
      <c r="H28" s="26"/>
      <c r="I28" s="27"/>
      <c r="J28" s="27">
        <f t="shared" si="0"/>
        <v>0.81226702963866459</v>
      </c>
      <c r="K28" s="27">
        <f t="shared" si="1"/>
        <v>0</v>
      </c>
      <c r="L28" s="28">
        <f t="shared" si="2"/>
        <v>1663389.7399999984</v>
      </c>
    </row>
    <row r="29" spans="2:12" ht="20.100000000000001" customHeight="1" x14ac:dyDescent="0.25">
      <c r="B29" s="29" t="s">
        <v>42</v>
      </c>
      <c r="C29" s="45">
        <v>47794</v>
      </c>
      <c r="D29" s="45">
        <v>5051698</v>
      </c>
      <c r="E29" s="61">
        <v>5051055</v>
      </c>
      <c r="F29" s="61">
        <v>4725183.62</v>
      </c>
      <c r="G29" s="42">
        <v>3819283.5499999993</v>
      </c>
      <c r="H29" s="26"/>
      <c r="I29" s="27"/>
      <c r="J29" s="27">
        <f t="shared" si="0"/>
        <v>0.75613580727194607</v>
      </c>
      <c r="K29" s="27">
        <f t="shared" si="1"/>
        <v>0</v>
      </c>
      <c r="L29" s="28">
        <f t="shared" si="2"/>
        <v>1232414.4500000007</v>
      </c>
    </row>
    <row r="30" spans="2:12" ht="20.100000000000001" customHeight="1" x14ac:dyDescent="0.25">
      <c r="B30" s="29" t="s">
        <v>43</v>
      </c>
      <c r="C30" s="45">
        <v>456053</v>
      </c>
      <c r="D30" s="45">
        <v>7322736</v>
      </c>
      <c r="E30" s="61">
        <v>5827283</v>
      </c>
      <c r="F30" s="61">
        <v>5154945.959999999</v>
      </c>
      <c r="G30" s="42">
        <v>4255205.9600000009</v>
      </c>
      <c r="H30" s="26"/>
      <c r="I30" s="27"/>
      <c r="J30" s="27">
        <f t="shared" si="0"/>
        <v>0.73022126435252943</v>
      </c>
      <c r="K30" s="27">
        <f t="shared" si="1"/>
        <v>0</v>
      </c>
      <c r="L30" s="28">
        <f t="shared" si="2"/>
        <v>3067530.0399999991</v>
      </c>
    </row>
    <row r="31" spans="2:12" ht="20.100000000000001" customHeight="1" x14ac:dyDescent="0.25">
      <c r="B31" s="29" t="s">
        <v>44</v>
      </c>
      <c r="C31" s="45">
        <v>459584</v>
      </c>
      <c r="D31" s="45">
        <v>16545955</v>
      </c>
      <c r="E31" s="61">
        <v>14685062</v>
      </c>
      <c r="F31" s="61">
        <v>14362145.229999999</v>
      </c>
      <c r="G31" s="42">
        <v>12686077.43</v>
      </c>
      <c r="H31" s="26"/>
      <c r="I31" s="27"/>
      <c r="J31" s="27">
        <f t="shared" si="0"/>
        <v>0.86387632752248511</v>
      </c>
      <c r="K31" s="27">
        <f t="shared" si="1"/>
        <v>0</v>
      </c>
      <c r="L31" s="28">
        <f t="shared" si="2"/>
        <v>3859877.5700000003</v>
      </c>
    </row>
    <row r="32" spans="2:12" ht="20.100000000000001" customHeight="1" x14ac:dyDescent="0.25">
      <c r="B32" s="29" t="s">
        <v>45</v>
      </c>
      <c r="C32" s="45">
        <v>507213</v>
      </c>
      <c r="D32" s="45">
        <v>15872018</v>
      </c>
      <c r="E32" s="61">
        <v>14276161</v>
      </c>
      <c r="F32" s="61">
        <v>10606934.270000003</v>
      </c>
      <c r="G32" s="42">
        <v>10089016.520000003</v>
      </c>
      <c r="H32" s="26"/>
      <c r="I32" s="27"/>
      <c r="J32" s="27">
        <f t="shared" si="0"/>
        <v>0.70670375039900457</v>
      </c>
      <c r="K32" s="27">
        <f t="shared" si="1"/>
        <v>0</v>
      </c>
      <c r="L32" s="28">
        <f t="shared" si="2"/>
        <v>5783001.4799999967</v>
      </c>
    </row>
    <row r="33" spans="2:12" ht="20.100000000000001" customHeight="1" x14ac:dyDescent="0.25">
      <c r="B33" s="29" t="s">
        <v>46</v>
      </c>
      <c r="C33" s="45">
        <v>23229</v>
      </c>
      <c r="D33" s="45">
        <v>4935862</v>
      </c>
      <c r="E33" s="61">
        <v>4935822</v>
      </c>
      <c r="F33" s="61">
        <v>3787568.8499999996</v>
      </c>
      <c r="G33" s="42">
        <v>2913001.7000000007</v>
      </c>
      <c r="H33" s="26"/>
      <c r="I33" s="27"/>
      <c r="J33" s="27">
        <f t="shared" si="0"/>
        <v>0.59017559790446261</v>
      </c>
      <c r="K33" s="27">
        <f t="shared" si="1"/>
        <v>0</v>
      </c>
      <c r="L33" s="28">
        <f t="shared" si="2"/>
        <v>2022860.2999999993</v>
      </c>
    </row>
    <row r="34" spans="2:12" ht="20.100000000000001" customHeight="1" x14ac:dyDescent="0.25">
      <c r="B34" s="29" t="s">
        <v>47</v>
      </c>
      <c r="C34" s="45">
        <v>859434</v>
      </c>
      <c r="D34" s="45">
        <v>13680443</v>
      </c>
      <c r="E34" s="61">
        <v>12817989</v>
      </c>
      <c r="F34" s="61">
        <v>9926163.1400000006</v>
      </c>
      <c r="G34" s="42">
        <v>8116327.3399999999</v>
      </c>
      <c r="H34" s="26"/>
      <c r="I34" s="27"/>
      <c r="J34" s="27">
        <f t="shared" si="0"/>
        <v>0.63319818264783967</v>
      </c>
      <c r="K34" s="27">
        <f t="shared" si="1"/>
        <v>0</v>
      </c>
      <c r="L34" s="28">
        <f t="shared" si="2"/>
        <v>5564115.6600000001</v>
      </c>
    </row>
    <row r="35" spans="2:12" ht="20.100000000000001" customHeight="1" x14ac:dyDescent="0.25">
      <c r="B35" s="29" t="s">
        <v>48</v>
      </c>
      <c r="C35" s="45">
        <v>190941</v>
      </c>
      <c r="D35" s="45">
        <v>6271527</v>
      </c>
      <c r="E35" s="61">
        <v>5306584</v>
      </c>
      <c r="F35" s="61">
        <v>4940492.78</v>
      </c>
      <c r="G35" s="42">
        <v>4208530.6399999997</v>
      </c>
      <c r="H35" s="26"/>
      <c r="I35" s="27"/>
      <c r="J35" s="27">
        <f t="shared" si="0"/>
        <v>0.7930771735640102</v>
      </c>
      <c r="K35" s="27">
        <f t="shared" si="1"/>
        <v>0</v>
      </c>
      <c r="L35" s="28">
        <f t="shared" si="2"/>
        <v>2062996.3600000003</v>
      </c>
    </row>
    <row r="36" spans="2:12" ht="20.100000000000001" customHeight="1" x14ac:dyDescent="0.25">
      <c r="B36" s="29" t="s">
        <v>49</v>
      </c>
      <c r="C36" s="45">
        <v>21634</v>
      </c>
      <c r="D36" s="45">
        <v>957281</v>
      </c>
      <c r="E36" s="61">
        <v>910563</v>
      </c>
      <c r="F36" s="61">
        <v>902442.91</v>
      </c>
      <c r="G36" s="42">
        <v>902442.91</v>
      </c>
      <c r="H36" s="26"/>
      <c r="I36" s="27"/>
      <c r="J36" s="27">
        <f t="shared" si="0"/>
        <v>0.99108234136462825</v>
      </c>
      <c r="K36" s="27">
        <f t="shared" si="1"/>
        <v>0</v>
      </c>
      <c r="L36" s="28">
        <f t="shared" si="2"/>
        <v>54838.089999999967</v>
      </c>
    </row>
    <row r="37" spans="2:12" ht="20.100000000000001" customHeight="1" x14ac:dyDescent="0.25">
      <c r="B37" s="29" t="s">
        <v>50</v>
      </c>
      <c r="C37" s="45">
        <v>0</v>
      </c>
      <c r="D37" s="45">
        <v>28213066</v>
      </c>
      <c r="E37" s="61">
        <v>25166066</v>
      </c>
      <c r="F37" s="61">
        <v>1991697.7999999998</v>
      </c>
      <c r="G37" s="42">
        <v>977334.6</v>
      </c>
      <c r="H37" s="26"/>
      <c r="I37" s="27"/>
      <c r="J37" s="27">
        <f t="shared" si="0"/>
        <v>3.883541432339882E-2</v>
      </c>
      <c r="K37" s="27">
        <f t="shared" si="1"/>
        <v>0</v>
      </c>
      <c r="L37" s="28">
        <f t="shared" si="2"/>
        <v>27235731.399999999</v>
      </c>
    </row>
    <row r="38" spans="2:12" ht="20.100000000000001" customHeight="1" x14ac:dyDescent="0.25">
      <c r="B38" s="29" t="s">
        <v>51</v>
      </c>
      <c r="C38" s="45">
        <v>6594434</v>
      </c>
      <c r="D38" s="45">
        <v>86120802</v>
      </c>
      <c r="E38" s="61">
        <v>64676202</v>
      </c>
      <c r="F38" s="61">
        <v>58426107.269999973</v>
      </c>
      <c r="G38" s="42">
        <v>50458741.590000011</v>
      </c>
      <c r="H38" s="26"/>
      <c r="I38" s="27"/>
      <c r="J38" s="27">
        <f t="shared" ref="J38:J40" si="3">IF(ISERROR(+G38/E38)=TRUE,0,++G38/E38)</f>
        <v>0.78017477881586195</v>
      </c>
      <c r="K38" s="27">
        <f t="shared" ref="K38:K40" si="4">IF(ISERROR(+H38/E38)=TRUE,0,++H38/E38)</f>
        <v>0</v>
      </c>
      <c r="L38" s="28">
        <f t="shared" ref="L38:L40" si="5">+D38-G38</f>
        <v>35662060.409999989</v>
      </c>
    </row>
    <row r="39" spans="2:12" ht="20.100000000000001" customHeight="1" x14ac:dyDescent="0.25">
      <c r="B39" s="29" t="s">
        <v>52</v>
      </c>
      <c r="C39" s="45">
        <v>675576</v>
      </c>
      <c r="D39" s="45">
        <v>5377521</v>
      </c>
      <c r="E39" s="61">
        <v>5183191</v>
      </c>
      <c r="F39" s="61">
        <v>4284889.51</v>
      </c>
      <c r="G39" s="42">
        <v>3729658.8899999997</v>
      </c>
      <c r="H39" s="26"/>
      <c r="I39" s="27"/>
      <c r="J39" s="27">
        <f t="shared" si="3"/>
        <v>0.71956809810790301</v>
      </c>
      <c r="K39" s="27">
        <f t="shared" si="4"/>
        <v>0</v>
      </c>
      <c r="L39" s="28">
        <f t="shared" si="5"/>
        <v>1647862.1100000003</v>
      </c>
    </row>
    <row r="40" spans="2:12" ht="20.100000000000001" customHeight="1" x14ac:dyDescent="0.25">
      <c r="B40" s="29" t="s">
        <v>53</v>
      </c>
      <c r="C40" s="45">
        <v>990050</v>
      </c>
      <c r="D40" s="45">
        <v>33919830</v>
      </c>
      <c r="E40" s="61">
        <v>25120247</v>
      </c>
      <c r="F40" s="61">
        <v>22234975.23</v>
      </c>
      <c r="G40" s="42">
        <v>16764008.319999995</v>
      </c>
      <c r="H40" s="26"/>
      <c r="I40" s="27"/>
      <c r="J40" s="27">
        <f t="shared" si="3"/>
        <v>0.66735045718300445</v>
      </c>
      <c r="K40" s="27">
        <f t="shared" si="4"/>
        <v>0</v>
      </c>
      <c r="L40" s="28">
        <f t="shared" si="5"/>
        <v>17155821.680000007</v>
      </c>
    </row>
    <row r="41" spans="2:12" ht="20.100000000000001" customHeight="1" x14ac:dyDescent="0.25">
      <c r="B41" s="29" t="s">
        <v>54</v>
      </c>
      <c r="C41" s="45">
        <v>515951</v>
      </c>
      <c r="D41" s="45">
        <v>44140865</v>
      </c>
      <c r="E41" s="61">
        <v>36599533</v>
      </c>
      <c r="F41" s="61">
        <v>28629785.82</v>
      </c>
      <c r="G41" s="42">
        <v>20710125.700000003</v>
      </c>
      <c r="H41" s="26"/>
      <c r="I41" s="27"/>
      <c r="J41" s="27">
        <f t="shared" si="0"/>
        <v>0.56585764905798119</v>
      </c>
      <c r="K41" s="27">
        <f t="shared" si="1"/>
        <v>0</v>
      </c>
      <c r="L41" s="28">
        <f t="shared" si="2"/>
        <v>23430739.299999997</v>
      </c>
    </row>
    <row r="42" spans="2:12" ht="20.100000000000001" customHeight="1" x14ac:dyDescent="0.25">
      <c r="B42" s="29" t="s">
        <v>55</v>
      </c>
      <c r="C42" s="45">
        <v>717317</v>
      </c>
      <c r="D42" s="45">
        <v>41712049</v>
      </c>
      <c r="E42" s="61">
        <v>39057959</v>
      </c>
      <c r="F42" s="61">
        <v>30444997.140000004</v>
      </c>
      <c r="G42" s="42">
        <v>26266276.550000004</v>
      </c>
      <c r="H42" s="26"/>
      <c r="I42" s="27"/>
      <c r="J42" s="27">
        <f t="shared" si="0"/>
        <v>0.67249485693812128</v>
      </c>
      <c r="K42" s="27">
        <f t="shared" si="1"/>
        <v>0</v>
      </c>
      <c r="L42" s="28">
        <f t="shared" si="2"/>
        <v>15445772.449999996</v>
      </c>
    </row>
    <row r="43" spans="2:12" ht="20.100000000000001" customHeight="1" x14ac:dyDescent="0.25">
      <c r="B43" s="29" t="s">
        <v>56</v>
      </c>
      <c r="C43" s="45">
        <v>1835450</v>
      </c>
      <c r="D43" s="45">
        <v>34288469</v>
      </c>
      <c r="E43" s="61">
        <v>28780442</v>
      </c>
      <c r="F43" s="61">
        <v>19128814.520000003</v>
      </c>
      <c r="G43" s="42">
        <v>13276367.890000004</v>
      </c>
      <c r="H43" s="26"/>
      <c r="I43" s="27"/>
      <c r="J43" s="27">
        <f t="shared" ref="J43:J45" si="6">IF(ISERROR(+G43/E43)=TRUE,0,++G43/E43)</f>
        <v>0.46129826254926887</v>
      </c>
      <c r="K43" s="27">
        <f t="shared" ref="K43:K45" si="7">IF(ISERROR(+H43/E43)=TRUE,0,++H43/E43)</f>
        <v>0</v>
      </c>
      <c r="L43" s="28">
        <f t="shared" ref="L43:L45" si="8">+D43-G43</f>
        <v>21012101.109999996</v>
      </c>
    </row>
    <row r="44" spans="2:12" ht="20.100000000000001" customHeight="1" x14ac:dyDescent="0.25">
      <c r="B44" s="29" t="s">
        <v>57</v>
      </c>
      <c r="C44" s="45">
        <v>2218589</v>
      </c>
      <c r="D44" s="45">
        <v>27686323</v>
      </c>
      <c r="E44" s="61">
        <v>25019105</v>
      </c>
      <c r="F44" s="61">
        <v>21924920.419999994</v>
      </c>
      <c r="G44" s="42">
        <v>17180609.020000003</v>
      </c>
      <c r="H44" s="26"/>
      <c r="I44" s="27"/>
      <c r="J44" s="27">
        <f t="shared" si="6"/>
        <v>0.68669958497716055</v>
      </c>
      <c r="K44" s="27">
        <f t="shared" si="7"/>
        <v>0</v>
      </c>
      <c r="L44" s="28">
        <f t="shared" si="8"/>
        <v>10505713.979999997</v>
      </c>
    </row>
    <row r="45" spans="2:12" ht="20.100000000000001" customHeight="1" x14ac:dyDescent="0.25">
      <c r="B45" s="29" t="s">
        <v>58</v>
      </c>
      <c r="C45" s="45">
        <v>0</v>
      </c>
      <c r="D45" s="45">
        <v>14481118</v>
      </c>
      <c r="E45" s="61">
        <v>5443294</v>
      </c>
      <c r="F45" s="61">
        <v>3867427.76</v>
      </c>
      <c r="G45" s="42">
        <v>3218346.36</v>
      </c>
      <c r="H45" s="26"/>
      <c r="I45" s="27"/>
      <c r="J45" s="27">
        <f t="shared" si="6"/>
        <v>0.59124977633028819</v>
      </c>
      <c r="K45" s="27">
        <f t="shared" si="7"/>
        <v>0</v>
      </c>
      <c r="L45" s="28">
        <f t="shared" si="8"/>
        <v>11262771.640000001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722359341</v>
      </c>
      <c r="E46" s="65">
        <f t="shared" si="9"/>
        <v>612558210</v>
      </c>
      <c r="F46" s="65">
        <f t="shared" si="9"/>
        <v>502648075.41999996</v>
      </c>
      <c r="G46" s="65">
        <f t="shared" si="9"/>
        <v>419394251.04999995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0.68466023996315384</v>
      </c>
      <c r="K46" s="54">
        <f>IF(ISERROR(+H46/E46)=TRUE,0,++H46/E46)</f>
        <v>0</v>
      </c>
      <c r="L46" s="55">
        <f>SUM(L13:L45)</f>
        <v>302965089.95000005</v>
      </c>
    </row>
    <row r="47" spans="2:12" x14ac:dyDescent="0.2">
      <c r="B47" s="11" t="s">
        <v>61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NOVIEMBRE
(4)</v>
      </c>
      <c r="K52" s="23"/>
    </row>
    <row r="53" spans="2:11" s="22" customFormat="1" x14ac:dyDescent="0.25">
      <c r="B53" s="22" t="s">
        <v>24</v>
      </c>
      <c r="C53" s="66">
        <f>+C46/$C$51</f>
        <v>36.407767999999997</v>
      </c>
      <c r="D53" s="40">
        <f>+D46/$C$51</f>
        <v>722.35934099999997</v>
      </c>
      <c r="E53" s="40">
        <f>+E46/$C$51</f>
        <v>612.55821000000003</v>
      </c>
      <c r="F53" s="40">
        <f>+F46/$C$51</f>
        <v>502.64807541999994</v>
      </c>
      <c r="G53" s="40">
        <f>+G46/$C$51</f>
        <v>419.39425104999998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59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0</v>
      </c>
      <c r="D13" s="18">
        <v>1781348</v>
      </c>
      <c r="E13" s="76">
        <v>1551417</v>
      </c>
      <c r="F13" s="73">
        <v>1424962</v>
      </c>
      <c r="G13" s="8">
        <v>1419154</v>
      </c>
      <c r="H13" s="8"/>
      <c r="I13" s="12">
        <f>IF(ISERROR(+#REF!/E13)=TRUE,0,++#REF!/E13)</f>
        <v>0</v>
      </c>
      <c r="J13" s="12">
        <f>IF(ISERROR(+G13/E13)=TRUE,0,++G13/E13)</f>
        <v>0.91474697002804528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55</v>
      </c>
      <c r="C14" s="19">
        <v>0</v>
      </c>
      <c r="D14" s="19">
        <v>1597820</v>
      </c>
      <c r="E14" s="59">
        <v>1503193</v>
      </c>
      <c r="F14" s="59">
        <v>1354697</v>
      </c>
      <c r="G14" s="9">
        <v>1260575</v>
      </c>
      <c r="H14" s="9"/>
      <c r="I14" s="13">
        <f>IF(ISERROR(+#REF!/E14)=TRUE,0,++#REF!/E14)</f>
        <v>0</v>
      </c>
      <c r="J14" s="13">
        <f>IF(ISERROR(+G14/E14)=TRUE,0,++G14/E14)</f>
        <v>0.8385982372190397</v>
      </c>
      <c r="K14" s="13">
        <f>IF(ISERROR(+H14/E14)=TRUE,0,++H14/E14)</f>
        <v>0</v>
      </c>
      <c r="L14" s="15">
        <f>+D14-G14</f>
        <v>337245</v>
      </c>
    </row>
    <row r="15" spans="1:13" ht="20.100000000000001" customHeight="1" x14ac:dyDescent="0.25">
      <c r="B15" s="16" t="s">
        <v>56</v>
      </c>
      <c r="C15" s="19">
        <v>0</v>
      </c>
      <c r="D15" s="19">
        <v>1105183</v>
      </c>
      <c r="E15" s="59">
        <v>922807</v>
      </c>
      <c r="F15" s="59">
        <v>522655.62999999995</v>
      </c>
      <c r="G15" s="9">
        <v>284417.27</v>
      </c>
      <c r="H15" s="9"/>
      <c r="I15" s="13">
        <f>IF(ISERROR(+#REF!/E15)=TRUE,0,++#REF!/E15)</f>
        <v>0</v>
      </c>
      <c r="J15" s="13">
        <f>IF(ISERROR(+G15/E15)=TRUE,0,++G15/E15)</f>
        <v>0.30820883456670789</v>
      </c>
      <c r="K15" s="13">
        <f>IF(ISERROR(+H15/E15)=TRUE,0,++H15/E15)</f>
        <v>0</v>
      </c>
      <c r="L15" s="15">
        <f>+D15-G15</f>
        <v>820765.73</v>
      </c>
    </row>
    <row r="16" spans="1:13" ht="20.100000000000001" customHeight="1" x14ac:dyDescent="0.25">
      <c r="B16" s="68" t="s">
        <v>57</v>
      </c>
      <c r="C16" s="69">
        <v>0</v>
      </c>
      <c r="D16" s="69">
        <v>923551</v>
      </c>
      <c r="E16" s="74">
        <v>870778</v>
      </c>
      <c r="F16" s="74">
        <v>282124</v>
      </c>
      <c r="G16" s="70">
        <v>107124</v>
      </c>
      <c r="H16" s="70"/>
      <c r="I16" s="71">
        <f>IF(ISERROR(+#REF!/E16)=TRUE,0,++#REF!/E16)</f>
        <v>0</v>
      </c>
      <c r="J16" s="71">
        <f>IF(ISERROR(+G16/E16)=TRUE,0,++G16/E16)</f>
        <v>0.12302102257980795</v>
      </c>
      <c r="K16" s="71">
        <f>IF(ISERROR(+H16/E16)=TRUE,0,++H16/E16)</f>
        <v>0</v>
      </c>
      <c r="L16" s="72">
        <f>+D16-G16</f>
        <v>816427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5407902</v>
      </c>
      <c r="E17" s="65">
        <f t="shared" si="0"/>
        <v>4848195</v>
      </c>
      <c r="F17" s="65">
        <f t="shared" si="0"/>
        <v>3584438.63</v>
      </c>
      <c r="G17" s="65">
        <f t="shared" si="0"/>
        <v>3071270.27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0.63348736385397042</v>
      </c>
      <c r="K17" s="54">
        <f>IF(ISERROR(+H17/E17)=TRUE,0,++H17/E17)</f>
        <v>0</v>
      </c>
      <c r="L17" s="55">
        <f>SUM(L13:L16)</f>
        <v>2336631.73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NOVIEMBRE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5.407902</v>
      </c>
      <c r="E24" s="40">
        <f>+E17/$C$22</f>
        <v>4.8481949999999996</v>
      </c>
      <c r="F24" s="40">
        <f>+F17/$C$22</f>
        <v>3.5844386299999997</v>
      </c>
      <c r="G24" s="40">
        <f>+G17/$C$22</f>
        <v>3.0712702699999999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2021-12-09T20:24:22Z</dcterms:modified>
</cp:coreProperties>
</file>