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1. Enero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L16" i="5" l="1"/>
  <c r="J16" i="5"/>
  <c r="C47" i="5"/>
  <c r="D47" i="5"/>
  <c r="L45" i="6"/>
  <c r="K45" i="6"/>
  <c r="J45" i="6"/>
  <c r="L44" i="6"/>
  <c r="K44" i="6"/>
  <c r="J44" i="6"/>
  <c r="L43" i="6"/>
  <c r="K43" i="6"/>
  <c r="J43" i="6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7" i="1"/>
  <c r="K19" i="5" l="1"/>
  <c r="J19" i="5"/>
  <c r="C46" i="6"/>
  <c r="D46" i="6"/>
  <c r="K21" i="5" l="1"/>
  <c r="J21" i="5"/>
  <c r="J38" i="6"/>
  <c r="K22" i="5" l="1"/>
  <c r="J22" i="5"/>
  <c r="G23" i="7"/>
  <c r="G52" i="6"/>
  <c r="G53" i="5"/>
  <c r="G52" i="4"/>
  <c r="G53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3" i="6"/>
  <c r="D53" i="6"/>
  <c r="K26" i="5" l="1"/>
  <c r="J26" i="5"/>
  <c r="G47" i="5"/>
  <c r="G54" i="5" s="1"/>
  <c r="F47" i="5"/>
  <c r="F54" i="5" s="1"/>
  <c r="D54" i="5"/>
  <c r="C54" i="5"/>
  <c r="J27" i="5" l="1"/>
  <c r="K27" i="5"/>
  <c r="G46" i="6"/>
  <c r="G53" i="6" s="1"/>
  <c r="F46" i="6"/>
  <c r="F53" i="6" s="1"/>
  <c r="E46" i="6"/>
  <c r="E53" i="6" s="1"/>
  <c r="K28" i="5" l="1"/>
  <c r="J28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4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6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6" i="6"/>
  <c r="L46" i="4"/>
  <c r="L47" i="1"/>
  <c r="I17" i="7"/>
  <c r="K17" i="7"/>
  <c r="J17" i="7"/>
  <c r="J46" i="6"/>
  <c r="I46" i="6"/>
  <c r="K46" i="6"/>
  <c r="I46" i="4"/>
  <c r="K46" i="4"/>
  <c r="J46" i="4"/>
  <c r="K47" i="1"/>
  <c r="K37" i="5" l="1"/>
  <c r="J37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<sst xmlns="http://schemas.openxmlformats.org/spreadsheetml/2006/main" count="264" uniqueCount="64">
  <si>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</si>
  <si>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</si>
  <si>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</si>
  <si>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</si>
  <si>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</si>
  <si>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</si>
  <si>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</si>
  <si>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</si>
  <si>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</si>
  <si>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</si>
  <si>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</si>
  <si>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</si>
  <si>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</si>
  <si>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</si>
  <si>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</si>
  <si>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</si>
  <si>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</si>
  <si>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</si>
  <si>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</si>
  <si>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</si>
  <si>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</si>
  <si>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</si>
  <si>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</si>
  <si>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</si>
  <si>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</si>
  <si>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</si>
  <si>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</si>
  <si>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</si>
  <si>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</si>
  <si>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</si>
  <si>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</si>
  <si>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</si>
  <si>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</si>
  <si>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</si>
  <si>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</si>
  <si>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</si>
  <si>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</si>
  <si>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</si>
  <si>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</si>
  <si>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</si>
  <si>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</si>
  <si>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</si>
  <si>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</si>
  <si>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</si>
  <si>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</si>
  <si>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</si>
  <si>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</si>
  <si>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</si>
  <si>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</si>
  <si>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</si>
  <si>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</si>
  <si>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</si>
  <si>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</si>
  <si>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</si>
  <si>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</si>
  <si>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</si>
  <si>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</si>
  <si>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</si>
  <si>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</si>
  <si>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 xml:space="preserve"> 149-1734: PROGRAMA DE CREACIÓN DE REDES INTEGRADAS EN SALUD</t>
  </si>
  <si>
    <t>EJECUCION PRESUPUESTAL MENSUALIZADA DE GASTOS 
AL MES DE ENERO 2022</t>
  </si>
  <si>
    <t>Fuente: SIAF, Consulta Amigable y Base de Datos al 31 de Enero del 2022</t>
  </si>
  <si>
    <t>DEVENGADO
A ENERO
(4)</t>
  </si>
  <si>
    <t>149-1734: PROGRAMA DE CREACIÓN DE REDES INTEGRADAS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</si>
</sst>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7296.3093479999998</c:v>
                </c:pt>
                <c:pt idx="2" formatCode="#,##0">
                  <c:v>5369.2341210000004</c:v>
                </c:pt>
                <c:pt idx="3">
                  <c:v>3638.6853662700005</c:v>
                </c:pt>
                <c:pt idx="4">
                  <c:v>358.93999956000016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42157696"/>
        <c:axId val="2042172384"/>
        <c:axId val="0"/>
      </c:bar3DChart>
      <c:catAx>
        <c:axId val="204215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2172384"/>
        <c:crosses val="autoZero"/>
        <c:auto val="1"/>
        <c:lblAlgn val="ctr"/>
        <c:lblOffset val="100"/>
        <c:noMultiLvlLbl val="0"/>
      </c:catAx>
      <c:valAx>
        <c:axId val="20421723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4215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181.09024500000001</c:v>
                </c:pt>
                <c:pt idx="2">
                  <c:v>50.971356</c:v>
                </c:pt>
                <c:pt idx="3">
                  <c:v>17.03144619</c:v>
                </c:pt>
                <c:pt idx="4">
                  <c:v>1.5022238399999999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42178912"/>
        <c:axId val="2042159872"/>
        <c:axId val="0"/>
      </c:bar3DChart>
      <c:catAx>
        <c:axId val="204217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2159872"/>
        <c:crosses val="autoZero"/>
        <c:auto val="1"/>
        <c:lblAlgn val="ctr"/>
        <c:lblOffset val="100"/>
        <c:noMultiLvlLbl val="0"/>
      </c:catAx>
      <c:valAx>
        <c:axId val="20421598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4217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ENERO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1167.209126</c:v>
                </c:pt>
                <c:pt idx="1">
                  <c:v>2420.9460610000001</c:v>
                </c:pt>
                <c:pt idx="2">
                  <c:v>1974.665336</c:v>
                </c:pt>
                <c:pt idx="3">
                  <c:v>930.23481790999995</c:v>
                </c:pt>
                <c:pt idx="4">
                  <c:v>340.31402818999993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42176192"/>
        <c:axId val="2042158784"/>
        <c:axId val="0"/>
      </c:bar3DChart>
      <c:catAx>
        <c:axId val="2042176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2158784"/>
        <c:crosses val="autoZero"/>
        <c:auto val="1"/>
        <c:lblAlgn val="ctr"/>
        <c:lblOffset val="100"/>
        <c:noMultiLvlLbl val="0"/>
      </c:catAx>
      <c:valAx>
        <c:axId val="20421587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4217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24.010106</c:v>
                </c:pt>
                <c:pt idx="2">
                  <c:v>24.010106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42152256"/>
        <c:axId val="2042158240"/>
        <c:axId val="0"/>
      </c:bar3DChart>
      <c:catAx>
        <c:axId val="20421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2158240"/>
        <c:crosses val="autoZero"/>
        <c:auto val="1"/>
        <c:lblAlgn val="ctr"/>
        <c:lblOffset val="100"/>
        <c:noMultiLvlLbl val="0"/>
      </c:catAx>
      <c:valAx>
        <c:axId val="204215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4215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2154432"/>
        <c:axId val="2042159328"/>
        <c:axId val="0"/>
      </c:bar3DChart>
      <c:catAx>
        <c:axId val="20421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2159328"/>
        <c:crosses val="autoZero"/>
        <c:auto val="1"/>
        <c:lblAlgn val="ctr"/>
        <c:lblOffset val="100"/>
        <c:noMultiLvlLbl val="0"/>
      </c:catAx>
      <c:valAx>
        <c:axId val="20421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215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62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2565206705</v>
      </c>
      <c r="D13" s="8">
        <v>2553990568</v>
      </c>
      <c r="E13" s="77">
        <v>1557975008</v>
      </c>
      <c r="F13" s="56">
        <v>1077332812.8400006</v>
      </c>
      <c r="G13" s="8">
        <v>93725759.90000014</v>
      </c>
      <c r="H13" s="8"/>
      <c r="I13" s="12">
        <f>IF(ISERROR(+#REF!/E13)=TRUE,0,++#REF!/E13)</f>
        <v>0</v>
      </c>
      <c r="J13" s="12">
        <f>IF(ISERROR(+G13/E13)=TRUE,0,++G13/E13)</f>
        <v>6.0158705639519562E-2</v>
      </c>
      <c r="K13" s="12">
        <f>IF(ISERROR(+H13/E13)=TRUE,0,++H13/E13)</f>
        <v>0</v>
      </c>
      <c r="L13" s="14">
        <f>+D13-G13</f>
        <v>2460264808.0999999</v>
      </c>
    </row>
    <row r="14" spans="1:13" ht="20.100000000000001" customHeight="1" x14ac:dyDescent="0.25">
      <c r="B14" s="25" t="s">
        <v>27</v>
      </c>
      <c r="C14" s="26">
        <v>39143861</v>
      </c>
      <c r="D14" s="26">
        <v>39261961</v>
      </c>
      <c r="E14" s="57">
        <v>34900879</v>
      </c>
      <c r="F14" s="57">
        <v>33289854.069999997</v>
      </c>
      <c r="G14" s="26">
        <v>2591148.6399999997</v>
      </c>
      <c r="H14" s="26"/>
      <c r="I14" s="27"/>
      <c r="J14" s="27">
        <f t="shared" ref="J14:J46" si="0">IF(ISERROR(+G14/E14)=TRUE,0,++G14/E14)</f>
        <v>7.4243076800443897E-2</v>
      </c>
      <c r="K14" s="27">
        <f t="shared" ref="K14:K46" si="1">IF(ISERROR(+H14/E14)=TRUE,0,++H14/E14)</f>
        <v>0</v>
      </c>
      <c r="L14" s="28">
        <f t="shared" ref="L14:L46" si="2">+D14-G14</f>
        <v>36670812.359999999</v>
      </c>
    </row>
    <row r="15" spans="1:13" ht="20.100000000000001" customHeight="1" x14ac:dyDescent="0.25">
      <c r="B15" s="25" t="s">
        <v>28</v>
      </c>
      <c r="C15" s="26">
        <v>47645569</v>
      </c>
      <c r="D15" s="26">
        <v>47909245</v>
      </c>
      <c r="E15" s="57">
        <v>42386289</v>
      </c>
      <c r="F15" s="57">
        <v>40856522.07</v>
      </c>
      <c r="G15" s="26">
        <v>3130361.8699999992</v>
      </c>
      <c r="H15" s="26"/>
      <c r="I15" s="27"/>
      <c r="J15" s="27">
        <f t="shared" si="0"/>
        <v>7.3853171481938401E-2</v>
      </c>
      <c r="K15" s="27">
        <f t="shared" si="1"/>
        <v>0</v>
      </c>
      <c r="L15" s="28">
        <f t="shared" si="2"/>
        <v>44778883.130000003</v>
      </c>
    </row>
    <row r="16" spans="1:13" ht="20.100000000000001" customHeight="1" x14ac:dyDescent="0.25">
      <c r="B16" s="25" t="s">
        <v>29</v>
      </c>
      <c r="C16" s="26">
        <v>31223083</v>
      </c>
      <c r="D16" s="26">
        <v>31267823</v>
      </c>
      <c r="E16" s="57">
        <v>28712953</v>
      </c>
      <c r="F16" s="57">
        <v>26557410.440000001</v>
      </c>
      <c r="G16" s="26">
        <v>1855061.8799999994</v>
      </c>
      <c r="H16" s="26"/>
      <c r="I16" s="27"/>
      <c r="J16" s="27">
        <f t="shared" si="0"/>
        <v>6.4607143681807977E-2</v>
      </c>
      <c r="K16" s="27">
        <f t="shared" si="1"/>
        <v>0</v>
      </c>
      <c r="L16" s="28">
        <f t="shared" si="2"/>
        <v>29412761.120000001</v>
      </c>
    </row>
    <row r="17" spans="2:12" ht="20.100000000000001" customHeight="1" x14ac:dyDescent="0.25">
      <c r="B17" s="25" t="s">
        <v>30</v>
      </c>
      <c r="C17" s="26">
        <v>37378777</v>
      </c>
      <c r="D17" s="26">
        <v>37512997</v>
      </c>
      <c r="E17" s="57">
        <v>35612807</v>
      </c>
      <c r="F17" s="57">
        <v>28716842.120000001</v>
      </c>
      <c r="G17" s="26">
        <v>2419825.4800000004</v>
      </c>
      <c r="H17" s="26"/>
      <c r="I17" s="27"/>
      <c r="J17" s="27">
        <f t="shared" si="0"/>
        <v>6.7948181675204666E-2</v>
      </c>
      <c r="K17" s="27">
        <f t="shared" si="1"/>
        <v>0</v>
      </c>
      <c r="L17" s="28">
        <f t="shared" si="2"/>
        <v>35093171.519999996</v>
      </c>
    </row>
    <row r="18" spans="2:12" ht="20.100000000000001" customHeight="1" x14ac:dyDescent="0.25">
      <c r="B18" s="25" t="s">
        <v>31</v>
      </c>
      <c r="C18" s="26">
        <v>178992136</v>
      </c>
      <c r="D18" s="26">
        <v>179715004</v>
      </c>
      <c r="E18" s="57">
        <v>162469158</v>
      </c>
      <c r="F18" s="57">
        <v>152127976.46000001</v>
      </c>
      <c r="G18" s="26">
        <v>12939041.449999996</v>
      </c>
      <c r="H18" s="26"/>
      <c r="I18" s="27"/>
      <c r="J18" s="27">
        <f t="shared" si="0"/>
        <v>7.9639985885813447E-2</v>
      </c>
      <c r="K18" s="27">
        <f t="shared" si="1"/>
        <v>0</v>
      </c>
      <c r="L18" s="28">
        <f t="shared" si="2"/>
        <v>166775962.55000001</v>
      </c>
    </row>
    <row r="19" spans="2:12" ht="20.100000000000001" customHeight="1" x14ac:dyDescent="0.25">
      <c r="B19" s="25" t="s">
        <v>32</v>
      </c>
      <c r="C19" s="26">
        <v>116571634</v>
      </c>
      <c r="D19" s="26">
        <v>117231714</v>
      </c>
      <c r="E19" s="57">
        <v>110579996</v>
      </c>
      <c r="F19" s="57">
        <v>99588655</v>
      </c>
      <c r="G19" s="26">
        <v>9072519.3599999975</v>
      </c>
      <c r="H19" s="26"/>
      <c r="I19" s="27"/>
      <c r="J19" s="27">
        <f t="shared" si="0"/>
        <v>8.2044851584187048E-2</v>
      </c>
      <c r="K19" s="27">
        <f t="shared" si="1"/>
        <v>0</v>
      </c>
      <c r="L19" s="28">
        <f t="shared" si="2"/>
        <v>108159194.64</v>
      </c>
    </row>
    <row r="20" spans="2:12" ht="20.100000000000001" customHeight="1" x14ac:dyDescent="0.25">
      <c r="B20" s="25" t="s">
        <v>33</v>
      </c>
      <c r="C20" s="26">
        <v>145492143</v>
      </c>
      <c r="D20" s="26">
        <v>146345387</v>
      </c>
      <c r="E20" s="57">
        <v>127373301</v>
      </c>
      <c r="F20" s="57">
        <v>15837628.319999985</v>
      </c>
      <c r="G20" s="26">
        <v>9512064.5800000019</v>
      </c>
      <c r="H20" s="26"/>
      <c r="I20" s="27"/>
      <c r="J20" s="27">
        <f t="shared" si="0"/>
        <v>7.4678637558431515E-2</v>
      </c>
      <c r="K20" s="27">
        <f t="shared" si="1"/>
        <v>0</v>
      </c>
      <c r="L20" s="28">
        <f t="shared" si="2"/>
        <v>136833322.41999999</v>
      </c>
    </row>
    <row r="21" spans="2:12" ht="20.100000000000001" customHeight="1" x14ac:dyDescent="0.25">
      <c r="B21" s="25" t="s">
        <v>34</v>
      </c>
      <c r="C21" s="26">
        <v>37197384</v>
      </c>
      <c r="D21" s="26">
        <v>37337636</v>
      </c>
      <c r="E21" s="57">
        <v>33772270</v>
      </c>
      <c r="F21" s="57">
        <v>28199352</v>
      </c>
      <c r="G21" s="26">
        <v>2440592.0700000003</v>
      </c>
      <c r="H21" s="26"/>
      <c r="I21" s="27"/>
      <c r="J21" s="27">
        <f t="shared" si="0"/>
        <v>7.2266154155465431E-2</v>
      </c>
      <c r="K21" s="27">
        <f t="shared" si="1"/>
        <v>0</v>
      </c>
      <c r="L21" s="28">
        <f t="shared" si="2"/>
        <v>34897043.93</v>
      </c>
    </row>
    <row r="22" spans="2:12" ht="20.100000000000001" customHeight="1" x14ac:dyDescent="0.25">
      <c r="B22" s="25" t="s">
        <v>35</v>
      </c>
      <c r="C22" s="26">
        <v>81944172</v>
      </c>
      <c r="D22" s="26">
        <v>82016612</v>
      </c>
      <c r="E22" s="57">
        <v>77066714</v>
      </c>
      <c r="F22" s="57">
        <v>8722239.6700000018</v>
      </c>
      <c r="G22" s="26">
        <v>6192109.5100000016</v>
      </c>
      <c r="H22" s="26"/>
      <c r="I22" s="27"/>
      <c r="J22" s="27">
        <f t="shared" si="0"/>
        <v>8.0347392390442418E-2</v>
      </c>
      <c r="K22" s="27">
        <f t="shared" si="1"/>
        <v>0</v>
      </c>
      <c r="L22" s="28">
        <f t="shared" si="2"/>
        <v>75824502.489999995</v>
      </c>
    </row>
    <row r="23" spans="2:12" ht="20.100000000000001" customHeight="1" x14ac:dyDescent="0.25">
      <c r="B23" s="25" t="s">
        <v>36</v>
      </c>
      <c r="C23" s="26">
        <v>148532456</v>
      </c>
      <c r="D23" s="26">
        <v>149357428</v>
      </c>
      <c r="E23" s="57">
        <v>135620791</v>
      </c>
      <c r="F23" s="57">
        <v>127968768.75</v>
      </c>
      <c r="G23" s="26">
        <v>10399003.080000008</v>
      </c>
      <c r="H23" s="26"/>
      <c r="I23" s="27"/>
      <c r="J23" s="27">
        <f t="shared" si="0"/>
        <v>7.6677056691108719E-2</v>
      </c>
      <c r="K23" s="27">
        <f t="shared" si="1"/>
        <v>0</v>
      </c>
      <c r="L23" s="28">
        <f t="shared" si="2"/>
        <v>138958424.91999999</v>
      </c>
    </row>
    <row r="24" spans="2:12" ht="20.100000000000001" customHeight="1" x14ac:dyDescent="0.25">
      <c r="B24" s="25" t="s">
        <v>37</v>
      </c>
      <c r="C24" s="26">
        <v>134651653</v>
      </c>
      <c r="D24" s="26">
        <v>134814493</v>
      </c>
      <c r="E24" s="57">
        <v>123645516</v>
      </c>
      <c r="F24" s="57">
        <v>112207496.75</v>
      </c>
      <c r="G24" s="26">
        <v>10743774.02</v>
      </c>
      <c r="H24" s="26"/>
      <c r="I24" s="27"/>
      <c r="J24" s="27">
        <f t="shared" si="0"/>
        <v>8.6891739931757819E-2</v>
      </c>
      <c r="K24" s="27">
        <f t="shared" si="1"/>
        <v>0</v>
      </c>
      <c r="L24" s="28">
        <f t="shared" si="2"/>
        <v>124070718.98</v>
      </c>
    </row>
    <row r="25" spans="2:12" ht="20.100000000000001" customHeight="1" x14ac:dyDescent="0.25">
      <c r="B25" s="25" t="s">
        <v>38</v>
      </c>
      <c r="C25" s="26">
        <v>195616395</v>
      </c>
      <c r="D25" s="26">
        <v>196598747</v>
      </c>
      <c r="E25" s="57">
        <v>176074392</v>
      </c>
      <c r="F25" s="57">
        <v>170935744.28999999</v>
      </c>
      <c r="G25" s="26">
        <v>15336790.720000003</v>
      </c>
      <c r="H25" s="26"/>
      <c r="I25" s="27"/>
      <c r="J25" s="27">
        <f t="shared" si="0"/>
        <v>8.7104039070031281E-2</v>
      </c>
      <c r="K25" s="27">
        <f t="shared" si="1"/>
        <v>0</v>
      </c>
      <c r="L25" s="28">
        <f t="shared" si="2"/>
        <v>181261956.28</v>
      </c>
    </row>
    <row r="26" spans="2:12" ht="20.100000000000001" customHeight="1" x14ac:dyDescent="0.25">
      <c r="B26" s="25" t="s">
        <v>39</v>
      </c>
      <c r="C26" s="26">
        <v>174850205</v>
      </c>
      <c r="D26" s="26">
        <v>175551617</v>
      </c>
      <c r="E26" s="57">
        <v>157520725</v>
      </c>
      <c r="F26" s="57">
        <v>134749725.78</v>
      </c>
      <c r="G26" s="26">
        <v>10676759.029999994</v>
      </c>
      <c r="H26" s="26"/>
      <c r="I26" s="27"/>
      <c r="J26" s="27">
        <f t="shared" si="0"/>
        <v>6.7780027231337303E-2</v>
      </c>
      <c r="K26" s="27">
        <f t="shared" si="1"/>
        <v>0</v>
      </c>
      <c r="L26" s="28">
        <f t="shared" si="2"/>
        <v>164874857.97</v>
      </c>
    </row>
    <row r="27" spans="2:12" ht="20.100000000000001" customHeight="1" x14ac:dyDescent="0.25">
      <c r="B27" s="25" t="s">
        <v>40</v>
      </c>
      <c r="C27" s="26">
        <v>85288921</v>
      </c>
      <c r="D27" s="26">
        <v>85288921</v>
      </c>
      <c r="E27" s="57">
        <v>75653488</v>
      </c>
      <c r="F27" s="57">
        <v>66189586.359999999</v>
      </c>
      <c r="G27" s="26">
        <v>6056024.4500000002</v>
      </c>
      <c r="H27" s="26"/>
      <c r="I27" s="27"/>
      <c r="J27" s="27">
        <f t="shared" si="0"/>
        <v>8.0049507433153644E-2</v>
      </c>
      <c r="K27" s="27">
        <f t="shared" si="1"/>
        <v>0</v>
      </c>
      <c r="L27" s="28">
        <f t="shared" si="2"/>
        <v>79232896.549999997</v>
      </c>
    </row>
    <row r="28" spans="2:12" ht="20.100000000000001" customHeight="1" x14ac:dyDescent="0.25">
      <c r="B28" s="25" t="s">
        <v>41</v>
      </c>
      <c r="C28" s="26">
        <v>60949680</v>
      </c>
      <c r="D28" s="26">
        <v>61252624</v>
      </c>
      <c r="E28" s="57">
        <v>53671821</v>
      </c>
      <c r="F28" s="57">
        <v>50181193.899999999</v>
      </c>
      <c r="G28" s="26">
        <v>4063423.5400000014</v>
      </c>
      <c r="H28" s="26"/>
      <c r="I28" s="27"/>
      <c r="J28" s="27">
        <f t="shared" si="0"/>
        <v>7.5708695257423839E-2</v>
      </c>
      <c r="K28" s="27">
        <f t="shared" si="1"/>
        <v>0</v>
      </c>
      <c r="L28" s="28">
        <f t="shared" si="2"/>
        <v>57189200.460000001</v>
      </c>
    </row>
    <row r="29" spans="2:12" ht="20.100000000000001" customHeight="1" x14ac:dyDescent="0.25">
      <c r="B29" s="25" t="s">
        <v>42</v>
      </c>
      <c r="C29" s="26">
        <v>44110066</v>
      </c>
      <c r="D29" s="26">
        <v>44154806</v>
      </c>
      <c r="E29" s="57">
        <v>39360835</v>
      </c>
      <c r="F29" s="57">
        <v>32927723.75</v>
      </c>
      <c r="G29" s="26">
        <v>2787813.2700000005</v>
      </c>
      <c r="H29" s="26"/>
      <c r="I29" s="27"/>
      <c r="J29" s="27">
        <f t="shared" si="0"/>
        <v>7.0827086620494722E-2</v>
      </c>
      <c r="K29" s="27">
        <f t="shared" si="1"/>
        <v>0</v>
      </c>
      <c r="L29" s="28">
        <f t="shared" si="2"/>
        <v>41366992.729999997</v>
      </c>
    </row>
    <row r="30" spans="2:12" ht="20.100000000000001" customHeight="1" x14ac:dyDescent="0.25">
      <c r="B30" s="25" t="s">
        <v>43</v>
      </c>
      <c r="C30" s="26">
        <v>54211432</v>
      </c>
      <c r="D30" s="26">
        <v>54413104</v>
      </c>
      <c r="E30" s="57">
        <v>50634135</v>
      </c>
      <c r="F30" s="57">
        <v>8925397.8599999975</v>
      </c>
      <c r="G30" s="26">
        <v>3897274.0999999996</v>
      </c>
      <c r="H30" s="26"/>
      <c r="I30" s="27"/>
      <c r="J30" s="27">
        <f t="shared" si="0"/>
        <v>7.696930341557133E-2</v>
      </c>
      <c r="K30" s="27">
        <f t="shared" si="1"/>
        <v>0</v>
      </c>
      <c r="L30" s="28">
        <f t="shared" si="2"/>
        <v>50515829.899999999</v>
      </c>
    </row>
    <row r="31" spans="2:12" ht="20.100000000000001" customHeight="1" x14ac:dyDescent="0.25">
      <c r="B31" s="25" t="s">
        <v>44</v>
      </c>
      <c r="C31" s="26">
        <v>97553162</v>
      </c>
      <c r="D31" s="26">
        <v>97870958</v>
      </c>
      <c r="E31" s="57">
        <v>89868579</v>
      </c>
      <c r="F31" s="57">
        <v>82123556.450000003</v>
      </c>
      <c r="G31" s="26">
        <v>6909117.6000000043</v>
      </c>
      <c r="H31" s="26"/>
      <c r="I31" s="27"/>
      <c r="J31" s="27">
        <f t="shared" si="0"/>
        <v>7.6880236417224357E-2</v>
      </c>
      <c r="K31" s="27">
        <f t="shared" si="1"/>
        <v>0</v>
      </c>
      <c r="L31" s="28">
        <f t="shared" si="2"/>
        <v>90961840.399999991</v>
      </c>
    </row>
    <row r="32" spans="2:12" ht="20.100000000000001" customHeight="1" x14ac:dyDescent="0.25">
      <c r="B32" s="25" t="s">
        <v>45</v>
      </c>
      <c r="C32" s="26">
        <v>49709444</v>
      </c>
      <c r="D32" s="26">
        <v>49798924</v>
      </c>
      <c r="E32" s="57">
        <v>43417631</v>
      </c>
      <c r="F32" s="57">
        <v>9228528.2300000004</v>
      </c>
      <c r="G32" s="26">
        <v>2853707.0700000003</v>
      </c>
      <c r="H32" s="26"/>
      <c r="I32" s="27"/>
      <c r="J32" s="27">
        <f t="shared" si="0"/>
        <v>6.572691794262106E-2</v>
      </c>
      <c r="K32" s="27">
        <f t="shared" si="1"/>
        <v>0</v>
      </c>
      <c r="L32" s="28">
        <f t="shared" si="2"/>
        <v>46945216.93</v>
      </c>
    </row>
    <row r="33" spans="2:12" ht="20.100000000000001" customHeight="1" x14ac:dyDescent="0.25">
      <c r="B33" s="25" t="s">
        <v>46</v>
      </c>
      <c r="C33" s="26">
        <v>28986350</v>
      </c>
      <c r="D33" s="26">
        <v>29150450</v>
      </c>
      <c r="E33" s="57">
        <v>22195851</v>
      </c>
      <c r="F33" s="57">
        <v>18208184.710000001</v>
      </c>
      <c r="G33" s="26">
        <v>1344003.08</v>
      </c>
      <c r="H33" s="26"/>
      <c r="I33" s="27"/>
      <c r="J33" s="27">
        <f t="shared" si="0"/>
        <v>6.0551995956361397E-2</v>
      </c>
      <c r="K33" s="27">
        <f t="shared" si="1"/>
        <v>0</v>
      </c>
      <c r="L33" s="28">
        <f t="shared" si="2"/>
        <v>27806446.920000002</v>
      </c>
    </row>
    <row r="34" spans="2:12" ht="20.100000000000001" customHeight="1" x14ac:dyDescent="0.25">
      <c r="B34" s="25" t="s">
        <v>47</v>
      </c>
      <c r="C34" s="26">
        <v>58347255</v>
      </c>
      <c r="D34" s="26">
        <v>58537571</v>
      </c>
      <c r="E34" s="57">
        <v>47091924</v>
      </c>
      <c r="F34" s="57">
        <v>5430916.1700000018</v>
      </c>
      <c r="G34" s="26">
        <v>3575116.1700000013</v>
      </c>
      <c r="H34" s="26"/>
      <c r="I34" s="27"/>
      <c r="J34" s="27">
        <f t="shared" si="0"/>
        <v>7.5917819157272096E-2</v>
      </c>
      <c r="K34" s="27">
        <f t="shared" si="1"/>
        <v>0</v>
      </c>
      <c r="L34" s="28">
        <f t="shared" si="2"/>
        <v>54962454.829999998</v>
      </c>
    </row>
    <row r="35" spans="2:12" ht="20.100000000000001" customHeight="1" x14ac:dyDescent="0.25">
      <c r="B35" s="25" t="s">
        <v>48</v>
      </c>
      <c r="C35" s="26">
        <v>55109494</v>
      </c>
      <c r="D35" s="26">
        <v>55361814</v>
      </c>
      <c r="E35" s="57">
        <v>52395526</v>
      </c>
      <c r="F35" s="57">
        <v>46566044.589999996</v>
      </c>
      <c r="G35" s="26">
        <v>3751030.5800000015</v>
      </c>
      <c r="H35" s="26"/>
      <c r="I35" s="27"/>
      <c r="J35" s="27">
        <f t="shared" si="0"/>
        <v>7.1590665584691363E-2</v>
      </c>
      <c r="K35" s="27">
        <f t="shared" si="1"/>
        <v>0</v>
      </c>
      <c r="L35" s="28">
        <f t="shared" si="2"/>
        <v>51610783.420000002</v>
      </c>
    </row>
    <row r="36" spans="2:12" ht="20.100000000000001" customHeight="1" x14ac:dyDescent="0.25">
      <c r="B36" s="25" t="s">
        <v>49</v>
      </c>
      <c r="C36" s="26">
        <v>1052506283</v>
      </c>
      <c r="D36" s="26">
        <v>1052506283</v>
      </c>
      <c r="E36" s="57">
        <v>641546145</v>
      </c>
      <c r="F36" s="57">
        <v>144239150.50000003</v>
      </c>
      <c r="G36" s="26">
        <v>34384385.049999997</v>
      </c>
      <c r="H36" s="26"/>
      <c r="I36" s="27"/>
      <c r="J36" s="27">
        <f t="shared" si="0"/>
        <v>5.3596121367076408E-2</v>
      </c>
      <c r="K36" s="27">
        <f t="shared" si="1"/>
        <v>0</v>
      </c>
      <c r="L36" s="28">
        <f t="shared" si="2"/>
        <v>1018121897.95</v>
      </c>
    </row>
    <row r="37" spans="2:12" ht="20.100000000000001" customHeight="1" x14ac:dyDescent="0.25">
      <c r="B37" s="25" t="s">
        <v>50</v>
      </c>
      <c r="C37" s="26">
        <v>660357899</v>
      </c>
      <c r="D37" s="26">
        <v>648075205</v>
      </c>
      <c r="E37" s="57">
        <v>501718269</v>
      </c>
      <c r="F37" s="57">
        <v>377047695.38999999</v>
      </c>
      <c r="G37" s="26">
        <v>28458944.240000002</v>
      </c>
      <c r="H37" s="26"/>
      <c r="I37" s="27"/>
      <c r="J37" s="27">
        <f t="shared" si="0"/>
        <v>5.6722957879773765E-2</v>
      </c>
      <c r="K37" s="27">
        <f t="shared" si="1"/>
        <v>0</v>
      </c>
      <c r="L37" s="28">
        <f t="shared" si="2"/>
        <v>619616260.75999999</v>
      </c>
    </row>
    <row r="38" spans="2:12" ht="20.100000000000001" customHeight="1" x14ac:dyDescent="0.25">
      <c r="B38" s="25" t="s">
        <v>51</v>
      </c>
      <c r="C38" s="26">
        <v>111569507</v>
      </c>
      <c r="D38" s="26">
        <v>112485103</v>
      </c>
      <c r="E38" s="57">
        <v>85348836</v>
      </c>
      <c r="F38" s="57">
        <v>16467998.819999985</v>
      </c>
      <c r="G38" s="26">
        <v>6166444.0800000085</v>
      </c>
      <c r="H38" s="26"/>
      <c r="I38" s="27"/>
      <c r="J38" s="27">
        <f t="shared" si="0"/>
        <v>7.2249890789371843E-2</v>
      </c>
      <c r="K38" s="27">
        <f t="shared" si="1"/>
        <v>0</v>
      </c>
      <c r="L38" s="28">
        <f t="shared" si="2"/>
        <v>106318658.91999999</v>
      </c>
    </row>
    <row r="39" spans="2:12" ht="20.100000000000001" customHeight="1" x14ac:dyDescent="0.25">
      <c r="B39" s="25" t="s">
        <v>52</v>
      </c>
      <c r="C39" s="26">
        <v>26921362</v>
      </c>
      <c r="D39" s="26">
        <v>26921362</v>
      </c>
      <c r="E39" s="57">
        <v>18645071</v>
      </c>
      <c r="F39" s="57">
        <v>14173323.18</v>
      </c>
      <c r="G39" s="26">
        <v>1222502.2199999997</v>
      </c>
      <c r="H39" s="26"/>
      <c r="I39" s="27"/>
      <c r="J39" s="27">
        <f t="shared" si="0"/>
        <v>6.5567045574672245E-2</v>
      </c>
      <c r="K39" s="27">
        <f t="shared" si="1"/>
        <v>0</v>
      </c>
      <c r="L39" s="28">
        <f t="shared" si="2"/>
        <v>25698859.780000001</v>
      </c>
    </row>
    <row r="40" spans="2:12" ht="20.100000000000001" customHeight="1" x14ac:dyDescent="0.25">
      <c r="B40" s="25" t="s">
        <v>53</v>
      </c>
      <c r="C40" s="26">
        <v>59871721</v>
      </c>
      <c r="D40" s="26">
        <v>60727254</v>
      </c>
      <c r="E40" s="57">
        <v>37675014</v>
      </c>
      <c r="F40" s="57">
        <v>23641155.949999996</v>
      </c>
      <c r="G40" s="26">
        <v>1583575.0400000003</v>
      </c>
      <c r="H40" s="26"/>
      <c r="I40" s="27"/>
      <c r="J40" s="27">
        <f t="shared" si="0"/>
        <v>4.2032500372793498E-2</v>
      </c>
      <c r="K40" s="27">
        <f t="shared" si="1"/>
        <v>0</v>
      </c>
      <c r="L40" s="28">
        <f t="shared" si="2"/>
        <v>59143678.960000001</v>
      </c>
    </row>
    <row r="41" spans="2:12" ht="20.100000000000001" customHeight="1" x14ac:dyDescent="0.25">
      <c r="B41" s="25" t="s">
        <v>54</v>
      </c>
      <c r="C41" s="26">
        <v>199711224</v>
      </c>
      <c r="D41" s="26">
        <v>200226648</v>
      </c>
      <c r="E41" s="57">
        <v>170088069</v>
      </c>
      <c r="F41" s="57">
        <v>157640291.45999998</v>
      </c>
      <c r="G41" s="26">
        <v>13857728.060000001</v>
      </c>
      <c r="H41" s="26"/>
      <c r="I41" s="27"/>
      <c r="J41" s="27">
        <f t="shared" si="0"/>
        <v>8.1473839649505345E-2</v>
      </c>
      <c r="K41" s="27">
        <f t="shared" si="1"/>
        <v>0</v>
      </c>
      <c r="L41" s="28">
        <f t="shared" si="2"/>
        <v>186368919.94</v>
      </c>
    </row>
    <row r="42" spans="2:12" ht="20.100000000000001" customHeight="1" x14ac:dyDescent="0.25">
      <c r="B42" s="25" t="s">
        <v>55</v>
      </c>
      <c r="C42" s="26">
        <v>262858753</v>
      </c>
      <c r="D42" s="26">
        <v>263385185</v>
      </c>
      <c r="E42" s="57">
        <v>238094198</v>
      </c>
      <c r="F42" s="57">
        <v>183859433.34</v>
      </c>
      <c r="G42" s="26">
        <v>16510935.079999993</v>
      </c>
      <c r="H42" s="26"/>
      <c r="I42" s="27"/>
      <c r="J42" s="27">
        <f t="shared" si="0"/>
        <v>6.9346230268072268E-2</v>
      </c>
      <c r="K42" s="27">
        <f t="shared" si="1"/>
        <v>0</v>
      </c>
      <c r="L42" s="28">
        <f t="shared" si="2"/>
        <v>246874249.92000002</v>
      </c>
    </row>
    <row r="43" spans="2:12" ht="20.100000000000001" customHeight="1" x14ac:dyDescent="0.25">
      <c r="B43" s="25" t="s">
        <v>56</v>
      </c>
      <c r="C43" s="26">
        <v>281218510</v>
      </c>
      <c r="D43" s="26">
        <v>282136718</v>
      </c>
      <c r="E43" s="57">
        <v>246827599</v>
      </c>
      <c r="F43" s="57">
        <v>232830024.96000001</v>
      </c>
      <c r="G43" s="26">
        <v>20439888.979999997</v>
      </c>
      <c r="H43" s="26"/>
      <c r="I43" s="27"/>
      <c r="J43" s="27">
        <f t="shared" si="0"/>
        <v>8.2810386937321373E-2</v>
      </c>
      <c r="K43" s="27">
        <f t="shared" si="1"/>
        <v>0</v>
      </c>
      <c r="L43" s="28">
        <f t="shared" si="2"/>
        <v>261696829.02000001</v>
      </c>
    </row>
    <row r="44" spans="2:12" ht="20.100000000000001" customHeight="1" x14ac:dyDescent="0.25">
      <c r="B44" s="25" t="s">
        <v>57</v>
      </c>
      <c r="C44" s="26">
        <v>147432898</v>
      </c>
      <c r="D44" s="26">
        <v>147673278</v>
      </c>
      <c r="E44" s="57">
        <v>126781092</v>
      </c>
      <c r="F44" s="57">
        <v>107283729.45999999</v>
      </c>
      <c r="G44" s="26">
        <v>9609731.6899999995</v>
      </c>
      <c r="H44" s="26"/>
      <c r="I44" s="27"/>
      <c r="J44" s="27">
        <f t="shared" ref="J44" si="3">IF(ISERROR(+G44/E44)=TRUE,0,++G44/E44)</f>
        <v>7.579783024743153E-2</v>
      </c>
      <c r="K44" s="27">
        <f t="shared" ref="K44" si="4">IF(ISERROR(+H44/E44)=TRUE,0,++H44/E44)</f>
        <v>0</v>
      </c>
      <c r="L44" s="28">
        <f t="shared" ref="L44" si="5">+D44-G44</f>
        <v>138063546.31</v>
      </c>
    </row>
    <row r="45" spans="2:12" ht="20.100000000000001" customHeight="1" x14ac:dyDescent="0.25">
      <c r="B45" s="25" t="s">
        <v>58</v>
      </c>
      <c r="C45" s="26">
        <v>25149214</v>
      </c>
      <c r="D45" s="26">
        <v>25149214</v>
      </c>
      <c r="E45" s="57">
        <v>14509239</v>
      </c>
      <c r="F45" s="57">
        <v>466242.26</v>
      </c>
      <c r="G45" s="26">
        <v>0</v>
      </c>
      <c r="H45" s="26"/>
      <c r="I45" s="27"/>
      <c r="J45" s="27">
        <f t="shared" ref="J45" si="6">IF(ISERROR(+G45/E45)=TRUE,0,++G45/E45)</f>
        <v>0</v>
      </c>
      <c r="K45" s="27">
        <f t="shared" ref="K45" si="7">IF(ISERROR(+H45/E45)=TRUE,0,++H45/E45)</f>
        <v>0</v>
      </c>
      <c r="L45" s="28">
        <f t="shared" ref="L45" si="8">+D45-G45</f>
        <v>25149214</v>
      </c>
    </row>
    <row r="46" spans="2:12" ht="20.100000000000001" customHeight="1" x14ac:dyDescent="0.25">
      <c r="B46" s="25" t="s">
        <v>63</v>
      </c>
      <c r="C46" s="26">
        <v>0</v>
      </c>
      <c r="D46" s="26">
        <v>12282694</v>
      </c>
      <c r="E46" s="57">
        <v>10000000</v>
      </c>
      <c r="F46" s="57">
        <v>4164160.37</v>
      </c>
      <c r="G46" s="26">
        <v>433543.67000000004</v>
      </c>
      <c r="H46" s="26"/>
      <c r="I46" s="27"/>
      <c r="J46" s="27">
        <f t="shared" si="0"/>
        <v>4.3354367000000005E-2</v>
      </c>
      <c r="K46" s="27">
        <f t="shared" si="1"/>
        <v>0</v>
      </c>
      <c r="L46" s="28">
        <f t="shared" si="2"/>
        <v>11849150.33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7296309348</v>
      </c>
      <c r="E47" s="53">
        <f>SUM(E13:E46)</f>
        <v>5369234121</v>
      </c>
      <c r="F47" s="53">
        <f t="shared" si="9"/>
        <v>3638685366.2700005</v>
      </c>
      <c r="G47" s="53">
        <f t="shared" si="9"/>
        <v>358939999.56000018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6.6851247584105891E-2</v>
      </c>
      <c r="K47" s="54">
        <f>IF(ISERROR(+H47/E47)=TRUE,0,++H47/E47)</f>
        <v>0</v>
      </c>
      <c r="L47" s="55">
        <f>SUM(L13:L46)</f>
        <v>6937369348.4400005</v>
      </c>
    </row>
    <row r="48" spans="2:12" x14ac:dyDescent="0.2">
      <c r="B48" s="11" t="s">
        <v>61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ENERO
(4)</v>
      </c>
      <c r="H53" s="32" t="s">
        <v>15</v>
      </c>
      <c r="I53" s="79"/>
      <c r="J53" s="79"/>
      <c r="K53" s="79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7296.3093479999998</v>
      </c>
      <c r="E54" s="33">
        <f>+E47/$C$52</f>
        <v>5369.2341210000004</v>
      </c>
      <c r="F54" s="67">
        <f>+F47/$C$52</f>
        <v>3638.6853662700005</v>
      </c>
      <c r="G54" s="67">
        <f>+G47/$C$52</f>
        <v>358.93999956000016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62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61841545</v>
      </c>
      <c r="D13" s="8">
        <v>61841545</v>
      </c>
      <c r="E13" s="56">
        <v>37984773</v>
      </c>
      <c r="F13" s="56">
        <v>14558861.210000001</v>
      </c>
      <c r="G13" s="8">
        <v>1371938.94</v>
      </c>
      <c r="H13" s="8"/>
      <c r="I13" s="12">
        <f>IF(ISERROR(+#REF!/E13)=TRUE,0,++#REF!/E13)</f>
        <v>0</v>
      </c>
      <c r="J13" s="12">
        <f>IF(ISERROR(+G13/E13)=TRUE,0,++G13/E13)</f>
        <v>3.6118129230362915E-2</v>
      </c>
      <c r="K13" s="12">
        <f>IF(ISERROR(+H13/E13)=TRUE,0,++H13/E13)</f>
        <v>0</v>
      </c>
      <c r="L13" s="14">
        <f>+D13-G13</f>
        <v>60469606.060000002</v>
      </c>
    </row>
    <row r="14" spans="1:13" ht="20.100000000000001" customHeight="1" x14ac:dyDescent="0.25">
      <c r="B14" s="7" t="s">
        <v>27</v>
      </c>
      <c r="C14" s="9">
        <v>1000000</v>
      </c>
      <c r="D14" s="9">
        <v>1000000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1000000</v>
      </c>
    </row>
    <row r="15" spans="1:13" ht="20.100000000000001" customHeight="1" x14ac:dyDescent="0.25">
      <c r="B15" s="7" t="s">
        <v>28</v>
      </c>
      <c r="C15" s="9">
        <v>1500000</v>
      </c>
      <c r="D15" s="9">
        <v>1500000</v>
      </c>
      <c r="E15" s="58">
        <v>165340</v>
      </c>
      <c r="F15" s="59">
        <v>117122</v>
      </c>
      <c r="G15" s="9">
        <v>9446.57</v>
      </c>
      <c r="H15" s="9"/>
      <c r="I15" s="13"/>
      <c r="J15" s="13">
        <f t="shared" si="0"/>
        <v>5.7134208298052498E-2</v>
      </c>
      <c r="K15" s="13">
        <f t="shared" si="1"/>
        <v>0</v>
      </c>
      <c r="L15" s="15">
        <f t="shared" si="2"/>
        <v>1490553.43</v>
      </c>
    </row>
    <row r="16" spans="1:13" ht="20.100000000000001" customHeight="1" x14ac:dyDescent="0.25">
      <c r="B16" s="7" t="s">
        <v>29</v>
      </c>
      <c r="C16" s="9">
        <v>9500000</v>
      </c>
      <c r="D16" s="9">
        <v>9500000</v>
      </c>
      <c r="E16" s="58">
        <v>650691</v>
      </c>
      <c r="F16" s="59">
        <v>310657.56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9500000</v>
      </c>
    </row>
    <row r="17" spans="2:12" ht="20.100000000000001" customHeight="1" x14ac:dyDescent="0.25">
      <c r="B17" s="7" t="s">
        <v>30</v>
      </c>
      <c r="C17" s="9">
        <v>1500000</v>
      </c>
      <c r="D17" s="9">
        <v>1500000</v>
      </c>
      <c r="E17" s="58">
        <v>100000</v>
      </c>
      <c r="F17" s="59">
        <v>28000</v>
      </c>
      <c r="G17" s="9">
        <v>3128</v>
      </c>
      <c r="H17" s="9"/>
      <c r="I17" s="13"/>
      <c r="J17" s="13">
        <f t="shared" si="0"/>
        <v>3.1280000000000002E-2</v>
      </c>
      <c r="K17" s="13">
        <f t="shared" si="1"/>
        <v>0</v>
      </c>
      <c r="L17" s="15">
        <f t="shared" si="2"/>
        <v>1496872</v>
      </c>
    </row>
    <row r="18" spans="2:12" ht="20.100000000000001" customHeight="1" x14ac:dyDescent="0.25">
      <c r="B18" s="7" t="s">
        <v>31</v>
      </c>
      <c r="C18" s="9">
        <v>6003000</v>
      </c>
      <c r="D18" s="9">
        <v>6003000</v>
      </c>
      <c r="E18" s="58">
        <v>400000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6003000</v>
      </c>
    </row>
    <row r="19" spans="2:12" ht="20.100000000000001" customHeight="1" x14ac:dyDescent="0.25">
      <c r="B19" s="7" t="s">
        <v>32</v>
      </c>
      <c r="C19" s="9">
        <v>3013658</v>
      </c>
      <c r="D19" s="9">
        <v>3013658</v>
      </c>
      <c r="E19" s="58">
        <v>87300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3013658</v>
      </c>
    </row>
    <row r="20" spans="2:12" ht="20.100000000000001" customHeight="1" x14ac:dyDescent="0.25">
      <c r="B20" s="7" t="s">
        <v>33</v>
      </c>
      <c r="C20" s="9">
        <v>5000000</v>
      </c>
      <c r="D20" s="9">
        <v>5000000</v>
      </c>
      <c r="E20" s="58">
        <v>553000</v>
      </c>
      <c r="F20" s="59">
        <v>38290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5000000</v>
      </c>
    </row>
    <row r="21" spans="2:12" ht="20.100000000000001" customHeight="1" x14ac:dyDescent="0.25">
      <c r="B21" s="7" t="s">
        <v>34</v>
      </c>
      <c r="C21" s="9">
        <v>3000000</v>
      </c>
      <c r="D21" s="9">
        <v>3000000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3000000</v>
      </c>
    </row>
    <row r="22" spans="2:12" ht="20.100000000000001" customHeight="1" x14ac:dyDescent="0.25">
      <c r="B22" s="7" t="s">
        <v>35</v>
      </c>
      <c r="C22" s="9">
        <v>3000000</v>
      </c>
      <c r="D22" s="9">
        <v>3000000</v>
      </c>
      <c r="E22" s="58">
        <v>2000000</v>
      </c>
      <c r="F22" s="59">
        <v>18870</v>
      </c>
      <c r="G22" s="9">
        <v>18870</v>
      </c>
      <c r="H22" s="9"/>
      <c r="I22" s="13"/>
      <c r="J22" s="13">
        <f t="shared" si="0"/>
        <v>9.4350000000000007E-3</v>
      </c>
      <c r="K22" s="13">
        <f t="shared" si="1"/>
        <v>0</v>
      </c>
      <c r="L22" s="15">
        <f t="shared" si="2"/>
        <v>2981130</v>
      </c>
    </row>
    <row r="23" spans="2:12" ht="20.100000000000001" customHeight="1" x14ac:dyDescent="0.25">
      <c r="B23" s="7" t="s">
        <v>36</v>
      </c>
      <c r="C23" s="9">
        <v>6000000</v>
      </c>
      <c r="D23" s="9">
        <v>6000000</v>
      </c>
      <c r="E23" s="58">
        <v>532000</v>
      </c>
      <c r="F23" s="59">
        <v>41792.21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6000000</v>
      </c>
    </row>
    <row r="24" spans="2:12" ht="20.100000000000001" customHeight="1" x14ac:dyDescent="0.25">
      <c r="B24" s="7" t="s">
        <v>37</v>
      </c>
      <c r="C24" s="9">
        <v>3500000</v>
      </c>
      <c r="D24" s="9">
        <v>3500000</v>
      </c>
      <c r="E24" s="58">
        <v>39000</v>
      </c>
      <c r="F24" s="59">
        <v>33431</v>
      </c>
      <c r="G24" s="9">
        <v>20000</v>
      </c>
      <c r="H24" s="9"/>
      <c r="I24" s="13"/>
      <c r="J24" s="13">
        <f t="shared" si="0"/>
        <v>0.51282051282051277</v>
      </c>
      <c r="K24" s="13">
        <f t="shared" si="1"/>
        <v>0</v>
      </c>
      <c r="L24" s="15">
        <f t="shared" si="2"/>
        <v>3480000</v>
      </c>
    </row>
    <row r="25" spans="2:12" ht="20.100000000000001" customHeight="1" x14ac:dyDescent="0.25">
      <c r="B25" s="7" t="s">
        <v>38</v>
      </c>
      <c r="C25" s="9">
        <v>6000000</v>
      </c>
      <c r="D25" s="9">
        <v>6000000</v>
      </c>
      <c r="E25" s="58">
        <v>987000</v>
      </c>
      <c r="F25" s="59">
        <v>190490.88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6000000</v>
      </c>
    </row>
    <row r="26" spans="2:12" ht="20.100000000000001" customHeight="1" x14ac:dyDescent="0.25">
      <c r="B26" s="7" t="s">
        <v>39</v>
      </c>
      <c r="C26" s="9">
        <v>4000000</v>
      </c>
      <c r="D26" s="9">
        <v>4000000</v>
      </c>
      <c r="E26" s="58">
        <v>40000</v>
      </c>
      <c r="F26" s="59">
        <v>6173.76</v>
      </c>
      <c r="G26" s="9">
        <v>6173.76</v>
      </c>
      <c r="H26" s="9"/>
      <c r="I26" s="13"/>
      <c r="J26" s="13">
        <f t="shared" si="0"/>
        <v>0.15434400000000001</v>
      </c>
      <c r="K26" s="13">
        <f t="shared" si="1"/>
        <v>0</v>
      </c>
      <c r="L26" s="15">
        <f t="shared" si="2"/>
        <v>3993826.24</v>
      </c>
    </row>
    <row r="27" spans="2:12" ht="20.100000000000001" customHeight="1" x14ac:dyDescent="0.25">
      <c r="B27" s="7" t="s">
        <v>40</v>
      </c>
      <c r="C27" s="9">
        <v>2000000</v>
      </c>
      <c r="D27" s="9">
        <v>2000000</v>
      </c>
      <c r="E27" s="58">
        <v>30000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2000000</v>
      </c>
    </row>
    <row r="28" spans="2:12" ht="20.100000000000001" customHeight="1" x14ac:dyDescent="0.25">
      <c r="B28" s="7" t="s">
        <v>41</v>
      </c>
      <c r="C28" s="9">
        <v>4000000</v>
      </c>
      <c r="D28" s="9">
        <v>4000000</v>
      </c>
      <c r="E28" s="58">
        <v>560000</v>
      </c>
      <c r="F28" s="59">
        <v>117732.28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4000000</v>
      </c>
    </row>
    <row r="29" spans="2:12" ht="20.100000000000001" customHeight="1" x14ac:dyDescent="0.25">
      <c r="B29" s="7" t="s">
        <v>42</v>
      </c>
      <c r="C29" s="9">
        <v>672906</v>
      </c>
      <c r="D29" s="9">
        <v>672906</v>
      </c>
      <c r="E29" s="58">
        <v>180000</v>
      </c>
      <c r="F29" s="59">
        <v>150000</v>
      </c>
      <c r="G29" s="9">
        <v>18000</v>
      </c>
      <c r="H29" s="9"/>
      <c r="I29" s="13"/>
      <c r="J29" s="13">
        <f t="shared" si="0"/>
        <v>0.1</v>
      </c>
      <c r="K29" s="13">
        <f t="shared" si="1"/>
        <v>0</v>
      </c>
      <c r="L29" s="15">
        <f t="shared" si="2"/>
        <v>654906</v>
      </c>
    </row>
    <row r="30" spans="2:12" ht="20.100000000000001" customHeight="1" x14ac:dyDescent="0.25">
      <c r="B30" s="7" t="s">
        <v>43</v>
      </c>
      <c r="C30" s="9">
        <v>2000000</v>
      </c>
      <c r="D30" s="9">
        <v>2000000</v>
      </c>
      <c r="E30" s="58">
        <v>150000</v>
      </c>
      <c r="F30" s="59">
        <v>39973</v>
      </c>
      <c r="G30" s="9">
        <v>11800</v>
      </c>
      <c r="H30" s="9"/>
      <c r="I30" s="13"/>
      <c r="J30" s="13">
        <f t="shared" si="0"/>
        <v>7.8666666666666663E-2</v>
      </c>
      <c r="K30" s="13">
        <f t="shared" si="1"/>
        <v>0</v>
      </c>
      <c r="L30" s="15">
        <f t="shared" si="2"/>
        <v>1988200</v>
      </c>
    </row>
    <row r="31" spans="2:12" ht="20.100000000000001" customHeight="1" x14ac:dyDescent="0.25">
      <c r="B31" s="7" t="s">
        <v>44</v>
      </c>
      <c r="C31" s="9">
        <v>3000000</v>
      </c>
      <c r="D31" s="9">
        <v>3000000</v>
      </c>
      <c r="E31" s="58">
        <v>194602</v>
      </c>
      <c r="F31" s="59">
        <v>190602</v>
      </c>
      <c r="G31" s="9">
        <v>10000</v>
      </c>
      <c r="H31" s="9"/>
      <c r="I31" s="13"/>
      <c r="J31" s="13">
        <f t="shared" si="0"/>
        <v>5.1386933330592695E-2</v>
      </c>
      <c r="K31" s="13">
        <f t="shared" si="1"/>
        <v>0</v>
      </c>
      <c r="L31" s="15">
        <f t="shared" si="2"/>
        <v>2990000</v>
      </c>
    </row>
    <row r="32" spans="2:12" ht="20.100000000000001" customHeight="1" x14ac:dyDescent="0.25">
      <c r="B32" s="7" t="s">
        <v>45</v>
      </c>
      <c r="C32" s="9">
        <v>2000000</v>
      </c>
      <c r="D32" s="9">
        <v>2000000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2000000</v>
      </c>
    </row>
    <row r="33" spans="2:12" ht="20.100000000000001" customHeight="1" x14ac:dyDescent="0.25">
      <c r="B33" s="7" t="s">
        <v>46</v>
      </c>
      <c r="C33" s="9">
        <v>1500000</v>
      </c>
      <c r="D33" s="9">
        <v>1500000</v>
      </c>
      <c r="E33" s="58">
        <v>1000000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1500000</v>
      </c>
    </row>
    <row r="34" spans="2:12" ht="20.100000000000001" customHeight="1" x14ac:dyDescent="0.25">
      <c r="B34" s="7" t="s">
        <v>47</v>
      </c>
      <c r="C34" s="9">
        <v>1500000</v>
      </c>
      <c r="D34" s="9">
        <v>1500000</v>
      </c>
      <c r="E34" s="58">
        <v>520000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1500000</v>
      </c>
    </row>
    <row r="35" spans="2:12" ht="20.100000000000001" customHeight="1" x14ac:dyDescent="0.25">
      <c r="B35" s="7" t="s">
        <v>48</v>
      </c>
      <c r="C35" s="9">
        <v>1000000</v>
      </c>
      <c r="D35" s="9">
        <v>1000000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1000000</v>
      </c>
    </row>
    <row r="36" spans="2:12" ht="20.100000000000001" customHeight="1" x14ac:dyDescent="0.25">
      <c r="B36" s="7" t="s">
        <v>49</v>
      </c>
      <c r="C36" s="9">
        <v>13200000</v>
      </c>
      <c r="D36" s="9">
        <v>13200000</v>
      </c>
      <c r="E36" s="58">
        <v>1519677</v>
      </c>
      <c r="F36" s="59">
        <v>382965.85</v>
      </c>
      <c r="G36" s="9">
        <v>4000</v>
      </c>
      <c r="H36" s="9"/>
      <c r="I36" s="13"/>
      <c r="J36" s="13">
        <f t="shared" si="0"/>
        <v>2.632138276752231E-3</v>
      </c>
      <c r="K36" s="13">
        <f t="shared" si="1"/>
        <v>0</v>
      </c>
      <c r="L36" s="15">
        <f t="shared" si="2"/>
        <v>13196000</v>
      </c>
    </row>
    <row r="37" spans="2:12" ht="20.100000000000001" customHeight="1" x14ac:dyDescent="0.25">
      <c r="B37" s="7" t="s">
        <v>50</v>
      </c>
      <c r="C37" s="9">
        <v>2766523</v>
      </c>
      <c r="D37" s="9">
        <v>6766523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6766523</v>
      </c>
    </row>
    <row r="38" spans="2:12" ht="20.100000000000001" customHeight="1" x14ac:dyDescent="0.25">
      <c r="B38" s="7" t="s">
        <v>51</v>
      </c>
      <c r="C38" s="9">
        <v>7026640</v>
      </c>
      <c r="D38" s="9">
        <v>7026640</v>
      </c>
      <c r="E38" s="58">
        <v>1513000</v>
      </c>
      <c r="F38" s="59">
        <v>674609.44</v>
      </c>
      <c r="G38" s="9">
        <v>28329.89</v>
      </c>
      <c r="H38" s="9"/>
      <c r="I38" s="13"/>
      <c r="J38" s="13">
        <f t="shared" si="0"/>
        <v>1.8724315928618639E-2</v>
      </c>
      <c r="K38" s="13">
        <f t="shared" si="1"/>
        <v>0</v>
      </c>
      <c r="L38" s="15">
        <f t="shared" si="2"/>
        <v>6998310.1100000003</v>
      </c>
    </row>
    <row r="39" spans="2:12" ht="20.100000000000001" customHeight="1" x14ac:dyDescent="0.25">
      <c r="B39" s="7" t="s">
        <v>52</v>
      </c>
      <c r="C39" s="9">
        <v>500000</v>
      </c>
      <c r="D39" s="9">
        <v>500000</v>
      </c>
      <c r="E39" s="58">
        <v>363000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500000</v>
      </c>
    </row>
    <row r="40" spans="2:12" ht="20.100000000000001" customHeight="1" x14ac:dyDescent="0.25">
      <c r="B40" s="7" t="s">
        <v>53</v>
      </c>
      <c r="C40" s="9">
        <v>3000000</v>
      </c>
      <c r="D40" s="9">
        <v>3000000</v>
      </c>
      <c r="E40" s="58">
        <v>250000</v>
      </c>
      <c r="F40" s="59">
        <v>20075</v>
      </c>
      <c r="G40" s="9">
        <v>536.67999999999995</v>
      </c>
      <c r="H40" s="9"/>
      <c r="I40" s="13"/>
      <c r="J40" s="13">
        <f t="shared" si="0"/>
        <v>2.14672E-3</v>
      </c>
      <c r="K40" s="13">
        <f t="shared" si="1"/>
        <v>0</v>
      </c>
      <c r="L40" s="15">
        <f t="shared" si="2"/>
        <v>2999463.32</v>
      </c>
    </row>
    <row r="41" spans="2:12" ht="20.100000000000001" customHeight="1" x14ac:dyDescent="0.25">
      <c r="B41" s="7" t="s">
        <v>54</v>
      </c>
      <c r="C41" s="9">
        <v>4000000</v>
      </c>
      <c r="D41" s="9">
        <v>4000000</v>
      </c>
      <c r="E41" s="58">
        <v>1000000</v>
      </c>
      <c r="F41" s="59">
        <v>111800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4000000</v>
      </c>
    </row>
    <row r="42" spans="2:12" ht="20.100000000000001" customHeight="1" x14ac:dyDescent="0.25">
      <c r="B42" s="7" t="s">
        <v>55</v>
      </c>
      <c r="C42" s="9">
        <v>5000000</v>
      </c>
      <c r="D42" s="9">
        <v>5000000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5000000</v>
      </c>
    </row>
    <row r="43" spans="2:12" ht="20.100000000000001" customHeight="1" x14ac:dyDescent="0.25">
      <c r="B43" s="7" t="s">
        <v>56</v>
      </c>
      <c r="C43" s="9">
        <v>5000000</v>
      </c>
      <c r="D43" s="9">
        <v>5000000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5000000</v>
      </c>
    </row>
    <row r="44" spans="2:12" ht="20.100000000000001" customHeight="1" x14ac:dyDescent="0.25">
      <c r="B44" s="7" t="s">
        <v>57</v>
      </c>
      <c r="C44" s="9">
        <v>4000000</v>
      </c>
      <c r="D44" s="9">
        <v>4000000</v>
      </c>
      <c r="E44" s="58">
        <v>86000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4000000</v>
      </c>
    </row>
    <row r="45" spans="2:12" ht="20.100000000000001" customHeight="1" x14ac:dyDescent="0.25">
      <c r="B45" s="7" t="s">
        <v>58</v>
      </c>
      <c r="C45" s="9">
        <v>65973</v>
      </c>
      <c r="D45" s="9">
        <v>65973</v>
      </c>
      <c r="E45" s="58">
        <v>65973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65973</v>
      </c>
    </row>
    <row r="46" spans="2:12" ht="23.25" customHeight="1" x14ac:dyDescent="0.25">
      <c r="B46" s="52" t="s">
        <v>4</v>
      </c>
      <c r="C46" s="53">
        <f t="shared" ref="C46:H46" si="6">SUM(C13:C45)</f>
        <v>177090245</v>
      </c>
      <c r="D46" s="53">
        <f t="shared" si="6"/>
        <v>181090245</v>
      </c>
      <c r="E46" s="53">
        <f t="shared" si="6"/>
        <v>50971356</v>
      </c>
      <c r="F46" s="53">
        <f t="shared" si="6"/>
        <v>17031446.190000001</v>
      </c>
      <c r="G46" s="53">
        <f t="shared" si="6"/>
        <v>1502223.8399999999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2.9471922230203174E-2</v>
      </c>
      <c r="K46" s="54">
        <f>IF(ISERROR(+H46/E46)=TRUE,0,++H46/E46)</f>
        <v>0</v>
      </c>
      <c r="L46" s="55">
        <f>SUM(L13:L45)</f>
        <v>179588021.16000003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K52" s="23"/>
    </row>
    <row r="53" spans="2:11" s="22" customFormat="1" x14ac:dyDescent="0.25">
      <c r="B53" s="22" t="s">
        <v>24</v>
      </c>
      <c r="C53" s="39">
        <f>+C46/$C$51</f>
        <v>177.09024500000001</v>
      </c>
      <c r="D53" s="39">
        <f>+D46/$C$51</f>
        <v>181.09024500000001</v>
      </c>
      <c r="E53" s="39">
        <f>+E46/$C$51</f>
        <v>50.971356</v>
      </c>
      <c r="F53" s="39">
        <f>+F46/$C$51</f>
        <v>17.03144619</v>
      </c>
      <c r="G53" s="39">
        <f>+G46/$C$51</f>
        <v>1.5022238399999999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62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338734303</v>
      </c>
      <c r="D13" s="41">
        <v>479519781</v>
      </c>
      <c r="E13" s="62">
        <v>424193851</v>
      </c>
      <c r="F13" s="62">
        <v>305676647.69</v>
      </c>
      <c r="G13" s="41">
        <v>20646282.439999998</v>
      </c>
      <c r="H13" s="8"/>
      <c r="I13" s="12">
        <f>IF(ISERROR(+#REF!/E13)=TRUE,0,++#REF!/E13)</f>
        <v>0</v>
      </c>
      <c r="J13" s="12">
        <f>IF(ISERROR(+G13/E13)=TRUE,0,++G13/E13)</f>
        <v>4.8671809813669357E-2</v>
      </c>
      <c r="K13" s="12">
        <f>IF(ISERROR(+H13/E13)=TRUE,0,++H13/E13)</f>
        <v>0</v>
      </c>
      <c r="L13" s="14">
        <f>+D13-G13</f>
        <v>458873498.56</v>
      </c>
    </row>
    <row r="14" spans="1:13" ht="20.100000000000001" customHeight="1" x14ac:dyDescent="0.25">
      <c r="B14" s="25" t="s">
        <v>27</v>
      </c>
      <c r="C14" s="42">
        <v>0</v>
      </c>
      <c r="D14" s="42">
        <v>137974</v>
      </c>
      <c r="E14" s="63">
        <v>137974</v>
      </c>
      <c r="F14" s="63">
        <v>137974</v>
      </c>
      <c r="G14" s="42">
        <v>61581.9</v>
      </c>
      <c r="H14" s="26"/>
      <c r="I14" s="27"/>
      <c r="J14" s="27">
        <f t="shared" ref="J14:J46" si="0">IF(ISERROR(+G14/E14)=TRUE,0,++G14/E14)</f>
        <v>0.44632974328496672</v>
      </c>
      <c r="K14" s="27">
        <f t="shared" ref="K14:K46" si="1">IF(ISERROR(+H14/E14)=TRUE,0,++H14/E14)</f>
        <v>0</v>
      </c>
      <c r="L14" s="28">
        <f t="shared" ref="L14:L46" si="2">+D14-G14</f>
        <v>76392.100000000006</v>
      </c>
    </row>
    <row r="15" spans="1:13" ht="20.100000000000001" customHeight="1" x14ac:dyDescent="0.25">
      <c r="B15" s="25" t="s">
        <v>28</v>
      </c>
      <c r="C15" s="42">
        <v>0</v>
      </c>
      <c r="D15" s="42">
        <v>943886</v>
      </c>
      <c r="E15" s="63">
        <v>943886</v>
      </c>
      <c r="F15" s="63">
        <v>943886</v>
      </c>
      <c r="G15" s="42">
        <v>463545.2</v>
      </c>
      <c r="H15" s="26"/>
      <c r="I15" s="27"/>
      <c r="J15" s="27">
        <f t="shared" si="0"/>
        <v>0.49110295099196305</v>
      </c>
      <c r="K15" s="27">
        <f t="shared" si="1"/>
        <v>0</v>
      </c>
      <c r="L15" s="28">
        <f t="shared" si="2"/>
        <v>480340.8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522318</v>
      </c>
      <c r="E17" s="63">
        <v>522318</v>
      </c>
      <c r="F17" s="63">
        <v>522318</v>
      </c>
      <c r="G17" s="42">
        <v>223117.56</v>
      </c>
      <c r="H17" s="26"/>
      <c r="I17" s="27"/>
      <c r="J17" s="27">
        <f t="shared" ref="J17" si="3">IF(ISERROR(+G17/E17)=TRUE,0,++G17/E17)</f>
        <v>0.42716804705179601</v>
      </c>
      <c r="K17" s="27">
        <f t="shared" ref="K17" si="4">IF(ISERROR(+H17/E17)=TRUE,0,++H17/E17)</f>
        <v>0</v>
      </c>
      <c r="L17" s="28">
        <f t="shared" ref="L17" si="5">+D17-G17</f>
        <v>299200.44</v>
      </c>
    </row>
    <row r="18" spans="2:12" ht="20.100000000000001" customHeight="1" x14ac:dyDescent="0.25">
      <c r="B18" s="25" t="s">
        <v>31</v>
      </c>
      <c r="C18" s="42">
        <v>0</v>
      </c>
      <c r="D18" s="42">
        <v>1848504</v>
      </c>
      <c r="E18" s="63">
        <v>1848504</v>
      </c>
      <c r="F18" s="63">
        <v>1848504</v>
      </c>
      <c r="G18" s="42">
        <v>864157.57000000007</v>
      </c>
      <c r="H18" s="26"/>
      <c r="I18" s="27"/>
      <c r="J18" s="27">
        <f t="shared" si="0"/>
        <v>0.4674902353470699</v>
      </c>
      <c r="K18" s="27">
        <f t="shared" si="1"/>
        <v>0</v>
      </c>
      <c r="L18" s="28">
        <f t="shared" si="2"/>
        <v>984346.42999999993</v>
      </c>
    </row>
    <row r="19" spans="2:12" ht="20.100000000000001" customHeight="1" x14ac:dyDescent="0.25">
      <c r="B19" s="25" t="s">
        <v>32</v>
      </c>
      <c r="C19" s="42">
        <v>0</v>
      </c>
      <c r="D19" s="42">
        <v>4394250</v>
      </c>
      <c r="E19" s="63">
        <v>4394250</v>
      </c>
      <c r="F19" s="63">
        <v>4394250</v>
      </c>
      <c r="G19" s="42">
        <v>2603678.27</v>
      </c>
      <c r="H19" s="26"/>
      <c r="I19" s="27"/>
      <c r="J19" s="27">
        <f t="shared" si="0"/>
        <v>0.59251937645787112</v>
      </c>
      <c r="K19" s="27">
        <f t="shared" si="1"/>
        <v>0</v>
      </c>
      <c r="L19" s="28">
        <f t="shared" si="2"/>
        <v>1790571.73</v>
      </c>
    </row>
    <row r="20" spans="2:12" ht="20.100000000000001" customHeight="1" x14ac:dyDescent="0.25">
      <c r="B20" s="25" t="s">
        <v>33</v>
      </c>
      <c r="C20" s="42">
        <v>0</v>
      </c>
      <c r="D20" s="42">
        <v>9840144</v>
      </c>
      <c r="E20" s="63">
        <v>9840144</v>
      </c>
      <c r="F20" s="63">
        <v>4168441.28</v>
      </c>
      <c r="G20" s="42">
        <v>4151141.28</v>
      </c>
      <c r="H20" s="26"/>
      <c r="I20" s="27"/>
      <c r="J20" s="27">
        <f t="shared" ref="J20" si="6">IF(ISERROR(+G20/E20)=TRUE,0,++G20/E20)</f>
        <v>0.42185777769105814</v>
      </c>
      <c r="K20" s="27">
        <f t="shared" ref="K20" si="7">IF(ISERROR(+H20/E20)=TRUE,0,++H20/E20)</f>
        <v>0</v>
      </c>
      <c r="L20" s="28">
        <f t="shared" ref="L20" si="8">+D20-G20</f>
        <v>5689002.7200000007</v>
      </c>
    </row>
    <row r="21" spans="2:12" ht="20.100000000000001" customHeight="1" x14ac:dyDescent="0.25">
      <c r="B21" s="25" t="s">
        <v>34</v>
      </c>
      <c r="C21" s="42">
        <v>0</v>
      </c>
      <c r="D21" s="42">
        <v>748012</v>
      </c>
      <c r="E21" s="63">
        <v>748012</v>
      </c>
      <c r="F21" s="63">
        <v>748012</v>
      </c>
      <c r="G21" s="42">
        <v>331154.22000000003</v>
      </c>
      <c r="H21" s="26"/>
      <c r="I21" s="27"/>
      <c r="J21" s="27">
        <f t="shared" si="0"/>
        <v>0.44271244311588587</v>
      </c>
      <c r="K21" s="27">
        <f t="shared" si="1"/>
        <v>0</v>
      </c>
      <c r="L21" s="28">
        <f t="shared" si="2"/>
        <v>416857.77999999997</v>
      </c>
    </row>
    <row r="22" spans="2:12" ht="20.100000000000001" customHeight="1" x14ac:dyDescent="0.25">
      <c r="B22" s="25" t="s">
        <v>35</v>
      </c>
      <c r="C22" s="42">
        <v>0</v>
      </c>
      <c r="D22" s="42">
        <v>3971966</v>
      </c>
      <c r="E22" s="63">
        <v>3971966</v>
      </c>
      <c r="F22" s="63">
        <v>1744286.01</v>
      </c>
      <c r="G22" s="42">
        <v>1744286.01</v>
      </c>
      <c r="H22" s="26"/>
      <c r="I22" s="27"/>
      <c r="J22" s="27">
        <f t="shared" si="0"/>
        <v>0.43914928023049543</v>
      </c>
      <c r="K22" s="27">
        <f t="shared" si="1"/>
        <v>0</v>
      </c>
      <c r="L22" s="28">
        <f t="shared" si="2"/>
        <v>2227679.9900000002</v>
      </c>
    </row>
    <row r="23" spans="2:12" ht="20.100000000000001" customHeight="1" x14ac:dyDescent="0.25">
      <c r="B23" s="25" t="s">
        <v>36</v>
      </c>
      <c r="C23" s="42">
        <v>0</v>
      </c>
      <c r="D23" s="42">
        <v>6251946</v>
      </c>
      <c r="E23" s="63">
        <v>6251946</v>
      </c>
      <c r="F23" s="63">
        <v>6251946</v>
      </c>
      <c r="G23" s="42">
        <v>2892139.24</v>
      </c>
      <c r="H23" s="26"/>
      <c r="I23" s="27"/>
      <c r="J23" s="27">
        <f t="shared" si="0"/>
        <v>0.46259824381080711</v>
      </c>
      <c r="K23" s="27">
        <f t="shared" si="1"/>
        <v>0</v>
      </c>
      <c r="L23" s="28">
        <f t="shared" si="2"/>
        <v>3359806.76</v>
      </c>
    </row>
    <row r="24" spans="2:12" ht="20.100000000000001" customHeight="1" x14ac:dyDescent="0.25">
      <c r="B24" s="25" t="s">
        <v>37</v>
      </c>
      <c r="C24" s="42">
        <v>0</v>
      </c>
      <c r="D24" s="42">
        <v>4119764</v>
      </c>
      <c r="E24" s="63">
        <v>4119764</v>
      </c>
      <c r="F24" s="63">
        <v>4119764</v>
      </c>
      <c r="G24" s="42">
        <v>2023011.91</v>
      </c>
      <c r="H24" s="26"/>
      <c r="I24" s="27"/>
      <c r="J24" s="27">
        <f t="shared" si="0"/>
        <v>0.49105043638422002</v>
      </c>
      <c r="K24" s="27">
        <f t="shared" si="1"/>
        <v>0</v>
      </c>
      <c r="L24" s="28">
        <f t="shared" si="2"/>
        <v>2096752.09</v>
      </c>
    </row>
    <row r="25" spans="2:12" ht="20.100000000000001" customHeight="1" x14ac:dyDescent="0.25">
      <c r="B25" s="25" t="s">
        <v>38</v>
      </c>
      <c r="C25" s="42">
        <v>0</v>
      </c>
      <c r="D25" s="42">
        <v>10352574</v>
      </c>
      <c r="E25" s="63">
        <v>10352574</v>
      </c>
      <c r="F25" s="63">
        <v>10352574</v>
      </c>
      <c r="G25" s="42">
        <v>4937170.1399999997</v>
      </c>
      <c r="H25" s="26"/>
      <c r="I25" s="27"/>
      <c r="J25" s="27">
        <f t="shared" si="0"/>
        <v>0.47690266594568653</v>
      </c>
      <c r="K25" s="27">
        <f t="shared" si="1"/>
        <v>0</v>
      </c>
      <c r="L25" s="28">
        <f t="shared" si="2"/>
        <v>5415403.8600000003</v>
      </c>
    </row>
    <row r="26" spans="2:12" ht="20.100000000000001" customHeight="1" x14ac:dyDescent="0.25">
      <c r="B26" s="25" t="s">
        <v>39</v>
      </c>
      <c r="C26" s="42">
        <v>0</v>
      </c>
      <c r="D26" s="42">
        <v>8125502</v>
      </c>
      <c r="E26" s="63">
        <v>8125502</v>
      </c>
      <c r="F26" s="63">
        <v>8125502</v>
      </c>
      <c r="G26" s="42">
        <v>3819959.75</v>
      </c>
      <c r="H26" s="26"/>
      <c r="I26" s="27"/>
      <c r="J26" s="27">
        <f t="shared" si="0"/>
        <v>0.47011984613381425</v>
      </c>
      <c r="K26" s="27">
        <f t="shared" si="1"/>
        <v>0</v>
      </c>
      <c r="L26" s="28">
        <f t="shared" si="2"/>
        <v>4305542.25</v>
      </c>
    </row>
    <row r="27" spans="2:12" ht="20.100000000000001" customHeight="1" x14ac:dyDescent="0.25">
      <c r="B27" s="25" t="s">
        <v>40</v>
      </c>
      <c r="C27" s="42">
        <v>0</v>
      </c>
      <c r="D27" s="42">
        <v>4828306</v>
      </c>
      <c r="E27" s="63">
        <v>4828306</v>
      </c>
      <c r="F27" s="63">
        <v>4828306</v>
      </c>
      <c r="G27" s="42">
        <v>2322837.1700000004</v>
      </c>
      <c r="H27" s="26"/>
      <c r="I27" s="27"/>
      <c r="J27" s="27">
        <f t="shared" si="0"/>
        <v>0.48108739794039573</v>
      </c>
      <c r="K27" s="27">
        <f t="shared" si="1"/>
        <v>0</v>
      </c>
      <c r="L27" s="28">
        <f t="shared" si="2"/>
        <v>2505468.8299999996</v>
      </c>
    </row>
    <row r="28" spans="2:12" ht="20.100000000000001" customHeight="1" x14ac:dyDescent="0.25">
      <c r="B28" s="25" t="s">
        <v>41</v>
      </c>
      <c r="C28" s="42">
        <v>0</v>
      </c>
      <c r="D28" s="42">
        <v>3360956</v>
      </c>
      <c r="E28" s="63">
        <v>3360956</v>
      </c>
      <c r="F28" s="63">
        <v>3360956</v>
      </c>
      <c r="G28" s="42">
        <v>1324413.6499999999</v>
      </c>
      <c r="H28" s="26"/>
      <c r="I28" s="27"/>
      <c r="J28" s="27">
        <f t="shared" si="0"/>
        <v>0.39405861010974258</v>
      </c>
      <c r="K28" s="27">
        <f t="shared" si="1"/>
        <v>0</v>
      </c>
      <c r="L28" s="28">
        <f t="shared" si="2"/>
        <v>2036542.35</v>
      </c>
    </row>
    <row r="29" spans="2:12" ht="20.100000000000001" customHeight="1" x14ac:dyDescent="0.25">
      <c r="B29" s="25" t="s">
        <v>42</v>
      </c>
      <c r="C29" s="42">
        <v>0</v>
      </c>
      <c r="D29" s="42">
        <v>652006</v>
      </c>
      <c r="E29" s="63">
        <v>652006</v>
      </c>
      <c r="F29" s="63">
        <v>652006</v>
      </c>
      <c r="G29" s="42">
        <v>233993.06</v>
      </c>
      <c r="H29" s="26"/>
      <c r="I29" s="27"/>
      <c r="J29" s="27">
        <f t="shared" si="0"/>
        <v>0.35888175875682127</v>
      </c>
      <c r="K29" s="27">
        <f t="shared" si="1"/>
        <v>0</v>
      </c>
      <c r="L29" s="28">
        <f t="shared" si="2"/>
        <v>418012.94</v>
      </c>
    </row>
    <row r="30" spans="2:12" ht="20.100000000000001" customHeight="1" x14ac:dyDescent="0.25">
      <c r="B30" s="25" t="s">
        <v>43</v>
      </c>
      <c r="C30" s="42">
        <v>0</v>
      </c>
      <c r="D30" s="42">
        <v>116732</v>
      </c>
      <c r="E30" s="63">
        <v>116732</v>
      </c>
      <c r="F30" s="63">
        <v>49670</v>
      </c>
      <c r="G30" s="42">
        <v>45500</v>
      </c>
      <c r="H30" s="26"/>
      <c r="I30" s="27"/>
      <c r="J30" s="27">
        <f t="shared" si="0"/>
        <v>0.38978172223554808</v>
      </c>
      <c r="K30" s="27">
        <f t="shared" si="1"/>
        <v>0</v>
      </c>
      <c r="L30" s="28">
        <f t="shared" si="2"/>
        <v>71232</v>
      </c>
    </row>
    <row r="31" spans="2:12" ht="20.100000000000001" customHeight="1" x14ac:dyDescent="0.25">
      <c r="B31" s="25" t="s">
        <v>44</v>
      </c>
      <c r="C31" s="42">
        <v>0</v>
      </c>
      <c r="D31" s="42">
        <v>2234836</v>
      </c>
      <c r="E31" s="63">
        <v>2234836</v>
      </c>
      <c r="F31" s="63">
        <v>2234836</v>
      </c>
      <c r="G31" s="42">
        <v>1078828.31</v>
      </c>
      <c r="H31" s="26"/>
      <c r="I31" s="27"/>
      <c r="J31" s="27">
        <f t="shared" si="0"/>
        <v>0.48273265241834301</v>
      </c>
      <c r="K31" s="27">
        <f t="shared" si="1"/>
        <v>0</v>
      </c>
      <c r="L31" s="28">
        <f t="shared" si="2"/>
        <v>1156007.69</v>
      </c>
    </row>
    <row r="32" spans="2:12" ht="20.100000000000001" customHeight="1" x14ac:dyDescent="0.25">
      <c r="B32" s="25" t="s">
        <v>45</v>
      </c>
      <c r="C32" s="42">
        <v>0</v>
      </c>
      <c r="D32" s="42">
        <v>5463842</v>
      </c>
      <c r="E32" s="63">
        <v>5463842</v>
      </c>
      <c r="F32" s="63">
        <v>5463842</v>
      </c>
      <c r="G32" s="42">
        <v>1985527.66</v>
      </c>
      <c r="H32" s="26"/>
      <c r="I32" s="27"/>
      <c r="J32" s="27">
        <f t="shared" si="0"/>
        <v>0.36339404763168481</v>
      </c>
      <c r="K32" s="27">
        <f t="shared" si="1"/>
        <v>0</v>
      </c>
      <c r="L32" s="28">
        <f t="shared" si="2"/>
        <v>3478314.34</v>
      </c>
    </row>
    <row r="33" spans="2:12" ht="20.100000000000001" customHeight="1" x14ac:dyDescent="0.25">
      <c r="B33" s="25" t="s">
        <v>46</v>
      </c>
      <c r="C33" s="42">
        <v>0</v>
      </c>
      <c r="D33" s="42">
        <v>1705988</v>
      </c>
      <c r="E33" s="63">
        <v>1705988</v>
      </c>
      <c r="F33" s="63">
        <v>1705988</v>
      </c>
      <c r="G33" s="42">
        <v>388290.82</v>
      </c>
      <c r="H33" s="26"/>
      <c r="I33" s="27"/>
      <c r="J33" s="27">
        <f t="shared" si="0"/>
        <v>0.22760466075963021</v>
      </c>
      <c r="K33" s="27">
        <f t="shared" si="1"/>
        <v>0</v>
      </c>
      <c r="L33" s="28">
        <f t="shared" si="2"/>
        <v>1317697.18</v>
      </c>
    </row>
    <row r="34" spans="2:12" ht="20.100000000000001" customHeight="1" x14ac:dyDescent="0.25">
      <c r="B34" s="25" t="s">
        <v>47</v>
      </c>
      <c r="C34" s="42">
        <v>0</v>
      </c>
      <c r="D34" s="42">
        <v>3834302</v>
      </c>
      <c r="E34" s="63">
        <v>3834302</v>
      </c>
      <c r="F34" s="63">
        <v>1681751.69</v>
      </c>
      <c r="G34" s="42">
        <v>1681751.69</v>
      </c>
      <c r="H34" s="26"/>
      <c r="I34" s="27"/>
      <c r="J34" s="27">
        <f t="shared" si="0"/>
        <v>0.43860699809248199</v>
      </c>
      <c r="K34" s="27">
        <f t="shared" si="1"/>
        <v>0</v>
      </c>
      <c r="L34" s="28">
        <f t="shared" si="2"/>
        <v>2152550.31</v>
      </c>
    </row>
    <row r="35" spans="2:12" ht="20.100000000000001" customHeight="1" x14ac:dyDescent="0.25">
      <c r="B35" s="25" t="s">
        <v>48</v>
      </c>
      <c r="C35" s="42">
        <v>0</v>
      </c>
      <c r="D35" s="42">
        <v>1034156</v>
      </c>
      <c r="E35" s="63">
        <v>1034156</v>
      </c>
      <c r="F35" s="63">
        <v>1034156</v>
      </c>
      <c r="G35" s="42">
        <v>490792.33</v>
      </c>
      <c r="H35" s="26"/>
      <c r="I35" s="27"/>
      <c r="J35" s="27">
        <f t="shared" si="0"/>
        <v>0.47458249045598538</v>
      </c>
      <c r="K35" s="27">
        <f t="shared" si="1"/>
        <v>0</v>
      </c>
      <c r="L35" s="28">
        <f t="shared" si="2"/>
        <v>543363.66999999993</v>
      </c>
    </row>
    <row r="36" spans="2:12" ht="20.100000000000001" customHeight="1" x14ac:dyDescent="0.25">
      <c r="B36" s="25" t="s">
        <v>49</v>
      </c>
      <c r="C36" s="42">
        <v>200000000</v>
      </c>
      <c r="D36" s="42">
        <v>1138558803</v>
      </c>
      <c r="E36" s="63">
        <v>1138558803</v>
      </c>
      <c r="F36" s="63">
        <v>461361975.26999998</v>
      </c>
      <c r="G36" s="42">
        <v>243266506.07999998</v>
      </c>
      <c r="H36" s="26"/>
      <c r="I36" s="27"/>
      <c r="J36" s="27">
        <f t="shared" si="0"/>
        <v>0.21366178491529347</v>
      </c>
      <c r="K36" s="27">
        <f t="shared" si="1"/>
        <v>0</v>
      </c>
      <c r="L36" s="28">
        <f t="shared" si="2"/>
        <v>895292296.92000008</v>
      </c>
    </row>
    <row r="37" spans="2:12" ht="20.100000000000001" customHeight="1" x14ac:dyDescent="0.25">
      <c r="B37" s="25" t="s">
        <v>50</v>
      </c>
      <c r="C37" s="42">
        <v>628474823</v>
      </c>
      <c r="D37" s="42">
        <v>182556784</v>
      </c>
      <c r="E37" s="63">
        <v>147538406</v>
      </c>
      <c r="F37" s="63">
        <v>3940913.97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182556784</v>
      </c>
    </row>
    <row r="38" spans="2:12" ht="20.100000000000001" customHeight="1" x14ac:dyDescent="0.25">
      <c r="B38" s="25" t="s">
        <v>51</v>
      </c>
      <c r="C38" s="42">
        <v>0</v>
      </c>
      <c r="D38" s="42">
        <v>6035092</v>
      </c>
      <c r="E38" s="63">
        <v>6035092</v>
      </c>
      <c r="F38" s="63">
        <v>6035092</v>
      </c>
      <c r="G38" s="42">
        <v>2410881.0399999996</v>
      </c>
      <c r="H38" s="26"/>
      <c r="I38" s="27"/>
      <c r="J38" s="27">
        <f t="shared" si="0"/>
        <v>0.39947709827787209</v>
      </c>
      <c r="K38" s="27">
        <f t="shared" si="1"/>
        <v>0</v>
      </c>
      <c r="L38" s="28">
        <f t="shared" si="2"/>
        <v>3624210.9600000004</v>
      </c>
    </row>
    <row r="39" spans="2:12" ht="20.100000000000001" customHeight="1" x14ac:dyDescent="0.25">
      <c r="B39" s="25" t="s">
        <v>52</v>
      </c>
      <c r="C39" s="42">
        <v>0</v>
      </c>
      <c r="D39" s="42">
        <v>3015284</v>
      </c>
      <c r="E39" s="63">
        <v>3015284</v>
      </c>
      <c r="F39" s="63">
        <v>3015284</v>
      </c>
      <c r="G39" s="42">
        <v>1231784.52</v>
      </c>
      <c r="H39" s="26"/>
      <c r="I39" s="27"/>
      <c r="J39" s="13">
        <f t="shared" si="0"/>
        <v>0.40851359938234677</v>
      </c>
      <c r="K39" s="13">
        <f t="shared" si="1"/>
        <v>0</v>
      </c>
      <c r="L39" s="15">
        <f t="shared" si="2"/>
        <v>1783499.48</v>
      </c>
    </row>
    <row r="40" spans="2:12" ht="20.100000000000001" customHeight="1" x14ac:dyDescent="0.25">
      <c r="B40" s="25" t="s">
        <v>53</v>
      </c>
      <c r="C40" s="42">
        <v>0</v>
      </c>
      <c r="D40" s="42">
        <v>20113948</v>
      </c>
      <c r="E40" s="63">
        <v>20113948</v>
      </c>
      <c r="F40" s="63">
        <v>20113948</v>
      </c>
      <c r="G40" s="42">
        <v>9133924.4299999997</v>
      </c>
      <c r="H40" s="26"/>
      <c r="I40" s="27"/>
      <c r="J40" s="13">
        <f t="shared" si="0"/>
        <v>0.45410898099169789</v>
      </c>
      <c r="K40" s="13">
        <f t="shared" si="1"/>
        <v>0</v>
      </c>
      <c r="L40" s="15">
        <f t="shared" si="2"/>
        <v>10980023.57</v>
      </c>
    </row>
    <row r="41" spans="2:12" ht="20.100000000000001" customHeight="1" x14ac:dyDescent="0.25">
      <c r="B41" s="25" t="s">
        <v>54</v>
      </c>
      <c r="C41" s="42">
        <v>0</v>
      </c>
      <c r="D41" s="42">
        <v>17903668</v>
      </c>
      <c r="E41" s="63">
        <v>17903668</v>
      </c>
      <c r="F41" s="63">
        <v>17903668</v>
      </c>
      <c r="G41" s="42">
        <v>8116884.7000000002</v>
      </c>
      <c r="H41" s="26"/>
      <c r="I41" s="27"/>
      <c r="J41" s="13">
        <f t="shared" ref="J41:J42" si="9">IF(ISERROR(+G41/E41)=TRUE,0,++G41/E41)</f>
        <v>0.45336434411093862</v>
      </c>
      <c r="K41" s="13">
        <f t="shared" ref="K41:K42" si="10">IF(ISERROR(+H41/E41)=TRUE,0,++H41/E41)</f>
        <v>0</v>
      </c>
      <c r="L41" s="15">
        <f t="shared" ref="L41:L42" si="11">+D41-G41</f>
        <v>9786783.3000000007</v>
      </c>
    </row>
    <row r="42" spans="2:12" ht="20.100000000000001" customHeight="1" x14ac:dyDescent="0.25">
      <c r="B42" s="25" t="s">
        <v>55</v>
      </c>
      <c r="C42" s="42">
        <v>0</v>
      </c>
      <c r="D42" s="42">
        <v>13449076</v>
      </c>
      <c r="E42" s="63">
        <v>13449076</v>
      </c>
      <c r="F42" s="63">
        <v>13449076</v>
      </c>
      <c r="G42" s="42">
        <v>6060710.5700000003</v>
      </c>
      <c r="H42" s="26"/>
      <c r="I42" s="27"/>
      <c r="J42" s="13">
        <f t="shared" si="9"/>
        <v>0.45064140986339879</v>
      </c>
      <c r="K42" s="13">
        <f t="shared" si="10"/>
        <v>0</v>
      </c>
      <c r="L42" s="15">
        <f t="shared" si="11"/>
        <v>7388365.4299999997</v>
      </c>
    </row>
    <row r="43" spans="2:12" ht="20.100000000000001" customHeight="1" x14ac:dyDescent="0.25">
      <c r="B43" s="25" t="s">
        <v>56</v>
      </c>
      <c r="C43" s="42">
        <v>0</v>
      </c>
      <c r="D43" s="42">
        <v>10697558</v>
      </c>
      <c r="E43" s="63">
        <v>10697558</v>
      </c>
      <c r="F43" s="63">
        <v>10697558</v>
      </c>
      <c r="G43" s="42">
        <v>4978358.34</v>
      </c>
      <c r="H43" s="26"/>
      <c r="I43" s="27"/>
      <c r="J43" s="13">
        <f t="shared" si="0"/>
        <v>0.46537334408469672</v>
      </c>
      <c r="K43" s="13">
        <f t="shared" si="1"/>
        <v>0</v>
      </c>
      <c r="L43" s="15">
        <f t="shared" si="2"/>
        <v>5719199.6600000001</v>
      </c>
    </row>
    <row r="44" spans="2:12" ht="20.100000000000001" customHeight="1" x14ac:dyDescent="0.25">
      <c r="B44" s="25" t="s">
        <v>57</v>
      </c>
      <c r="C44" s="42">
        <v>0</v>
      </c>
      <c r="D44" s="42">
        <v>4430618</v>
      </c>
      <c r="E44" s="63">
        <v>4430618</v>
      </c>
      <c r="F44" s="63">
        <v>4430618</v>
      </c>
      <c r="G44" s="42">
        <v>1947068.95</v>
      </c>
      <c r="H44" s="26"/>
      <c r="I44" s="27"/>
      <c r="J44" s="13">
        <f t="shared" ref="J44" si="12">IF(ISERROR(+G44/E44)=TRUE,0,++G44/E44)</f>
        <v>0.43945764450918584</v>
      </c>
      <c r="K44" s="13">
        <f t="shared" ref="K44" si="13">IF(ISERROR(+H44/E44)=TRUE,0,++H44/E44)</f>
        <v>0</v>
      </c>
      <c r="L44" s="15">
        <f t="shared" ref="L44" si="14">+D44-G44</f>
        <v>2483549.0499999998</v>
      </c>
    </row>
    <row r="45" spans="2:12" ht="20.100000000000001" customHeight="1" x14ac:dyDescent="0.25">
      <c r="B45" s="7" t="s">
        <v>58</v>
      </c>
      <c r="C45" s="42">
        <v>0</v>
      </c>
      <c r="D45" s="42">
        <v>19241068</v>
      </c>
      <c r="E45" s="63">
        <v>19241068</v>
      </c>
      <c r="F45" s="64">
        <v>19241068</v>
      </c>
      <c r="G45" s="43">
        <v>8854749.379999999</v>
      </c>
      <c r="H45" s="9"/>
      <c r="I45" s="13"/>
      <c r="J45" s="13">
        <f t="shared" si="0"/>
        <v>0.46020051381763211</v>
      </c>
      <c r="K45" s="13">
        <f t="shared" si="1"/>
        <v>0</v>
      </c>
      <c r="L45" s="15">
        <f t="shared" si="2"/>
        <v>10386318.620000001</v>
      </c>
    </row>
    <row r="46" spans="2:12" ht="20.100000000000001" customHeight="1" x14ac:dyDescent="0.25">
      <c r="B46" s="7" t="s">
        <v>59</v>
      </c>
      <c r="C46" s="43">
        <v>0</v>
      </c>
      <c r="D46" s="42">
        <v>450936417</v>
      </c>
      <c r="E46" s="64">
        <v>95000000</v>
      </c>
      <c r="F46" s="64">
        <v>0</v>
      </c>
      <c r="G46" s="43">
        <v>0</v>
      </c>
      <c r="H46" s="9"/>
      <c r="I46" s="13">
        <f>IF(ISERROR(+#REF!/E46)=TRUE,0,++#REF!/E46)</f>
        <v>0</v>
      </c>
      <c r="J46" s="13">
        <f t="shared" si="0"/>
        <v>0</v>
      </c>
      <c r="K46" s="13">
        <f t="shared" si="1"/>
        <v>0</v>
      </c>
      <c r="L46" s="15">
        <f t="shared" si="2"/>
        <v>450936417</v>
      </c>
    </row>
    <row r="47" spans="2:12" ht="23.25" customHeight="1" x14ac:dyDescent="0.25">
      <c r="B47" s="52" t="s">
        <v>4</v>
      </c>
      <c r="C47" s="65">
        <f t="shared" ref="C47:H47" si="15">SUM(C13:C46)</f>
        <v>1167209126</v>
      </c>
      <c r="D47" s="65">
        <f t="shared" si="15"/>
        <v>2420946061</v>
      </c>
      <c r="E47" s="65">
        <f t="shared" si="15"/>
        <v>1974665336</v>
      </c>
      <c r="F47" s="65">
        <f t="shared" si="15"/>
        <v>930234817.90999997</v>
      </c>
      <c r="G47" s="65">
        <f t="shared" si="15"/>
        <v>340314028.18999994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0.17234010340170369</v>
      </c>
      <c r="K47" s="54">
        <f>IF(ISERROR(+H47/E47)=TRUE,0,++H47/E47)</f>
        <v>0</v>
      </c>
      <c r="L47" s="55">
        <f>SUM(L13:L46)</f>
        <v>2080632032.8100002</v>
      </c>
    </row>
    <row r="48" spans="2:12" x14ac:dyDescent="0.2">
      <c r="B48" s="11" t="s">
        <v>61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ENERO
(4)</v>
      </c>
      <c r="K53" s="23"/>
    </row>
    <row r="54" spans="2:11" s="22" customFormat="1" x14ac:dyDescent="0.25">
      <c r="B54" s="22" t="s">
        <v>24</v>
      </c>
      <c r="C54" s="39">
        <f>+C47/$B$52</f>
        <v>1167.209126</v>
      </c>
      <c r="D54" s="39">
        <f t="shared" ref="D54:G54" si="16">+D47/$B$52</f>
        <v>2420.9460610000001</v>
      </c>
      <c r="E54" s="39">
        <f t="shared" si="16"/>
        <v>1974.665336</v>
      </c>
      <c r="F54" s="39">
        <f t="shared" si="16"/>
        <v>930.23481790999995</v>
      </c>
      <c r="G54" s="39">
        <f t="shared" si="16"/>
        <v>340.31402818999993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62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0</v>
      </c>
      <c r="D13" s="44">
        <v>0</v>
      </c>
      <c r="E13" s="60">
        <v>0</v>
      </c>
      <c r="F13" s="60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9" t="s">
        <v>27</v>
      </c>
      <c r="C14" s="45">
        <v>0</v>
      </c>
      <c r="D14" s="45">
        <v>0</v>
      </c>
      <c r="E14" s="61">
        <v>0</v>
      </c>
      <c r="F14" s="61">
        <v>0</v>
      </c>
      <c r="G14" s="42">
        <v>0</v>
      </c>
      <c r="H14" s="26"/>
      <c r="I14" s="27"/>
      <c r="J14" s="27">
        <f t="shared" ref="J14:J42" si="0">IF(ISERROR(+G14/E14)=TRUE,0,++G14/E14)</f>
        <v>0</v>
      </c>
      <c r="K14" s="27">
        <f t="shared" ref="K14:K42" si="1">IF(ISERROR(+H14/E14)=TRUE,0,++H14/E14)</f>
        <v>0</v>
      </c>
      <c r="L14" s="28">
        <f t="shared" ref="L14:L42" si="2">+D14-G14</f>
        <v>0</v>
      </c>
    </row>
    <row r="15" spans="1:13" ht="20.100000000000001" customHeight="1" x14ac:dyDescent="0.25">
      <c r="B15" s="29" t="s">
        <v>28</v>
      </c>
      <c r="C15" s="45">
        <v>0</v>
      </c>
      <c r="D15" s="45">
        <v>0</v>
      </c>
      <c r="E15" s="61">
        <v>0</v>
      </c>
      <c r="F15" s="61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9" t="s">
        <v>29</v>
      </c>
      <c r="C16" s="45">
        <v>0</v>
      </c>
      <c r="D16" s="45">
        <v>0</v>
      </c>
      <c r="E16" s="61">
        <v>0</v>
      </c>
      <c r="F16" s="61">
        <v>0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0</v>
      </c>
    </row>
    <row r="17" spans="2:12" ht="20.100000000000001" customHeight="1" x14ac:dyDescent="0.25">
      <c r="B17" s="29" t="s">
        <v>30</v>
      </c>
      <c r="C17" s="45">
        <v>0</v>
      </c>
      <c r="D17" s="45">
        <v>0</v>
      </c>
      <c r="E17" s="61">
        <v>0</v>
      </c>
      <c r="F17" s="61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9" t="s">
        <v>31</v>
      </c>
      <c r="C18" s="45">
        <v>0</v>
      </c>
      <c r="D18" s="45">
        <v>0</v>
      </c>
      <c r="E18" s="61">
        <v>0</v>
      </c>
      <c r="F18" s="61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9" t="s">
        <v>32</v>
      </c>
      <c r="C19" s="45">
        <v>0</v>
      </c>
      <c r="D19" s="45">
        <v>0</v>
      </c>
      <c r="E19" s="61">
        <v>0</v>
      </c>
      <c r="F19" s="61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9" t="s">
        <v>33</v>
      </c>
      <c r="C20" s="45">
        <v>0</v>
      </c>
      <c r="D20" s="45">
        <v>0</v>
      </c>
      <c r="E20" s="61">
        <v>0</v>
      </c>
      <c r="F20" s="61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9" t="s">
        <v>34</v>
      </c>
      <c r="C21" s="45">
        <v>0</v>
      </c>
      <c r="D21" s="45">
        <v>0</v>
      </c>
      <c r="E21" s="61">
        <v>0</v>
      </c>
      <c r="F21" s="61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9" t="s">
        <v>35</v>
      </c>
      <c r="C22" s="45">
        <v>0</v>
      </c>
      <c r="D22" s="45">
        <v>0</v>
      </c>
      <c r="E22" s="61">
        <v>0</v>
      </c>
      <c r="F22" s="61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9" t="s">
        <v>36</v>
      </c>
      <c r="C23" s="45">
        <v>0</v>
      </c>
      <c r="D23" s="45">
        <v>0</v>
      </c>
      <c r="E23" s="61">
        <v>0</v>
      </c>
      <c r="F23" s="61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9" t="s">
        <v>37</v>
      </c>
      <c r="C24" s="45">
        <v>0</v>
      </c>
      <c r="D24" s="45">
        <v>0</v>
      </c>
      <c r="E24" s="61">
        <v>0</v>
      </c>
      <c r="F24" s="61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9" t="s">
        <v>38</v>
      </c>
      <c r="C25" s="45">
        <v>0</v>
      </c>
      <c r="D25" s="45">
        <v>0</v>
      </c>
      <c r="E25" s="61">
        <v>0</v>
      </c>
      <c r="F25" s="61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9" t="s">
        <v>39</v>
      </c>
      <c r="C26" s="45">
        <v>0</v>
      </c>
      <c r="D26" s="45">
        <v>0</v>
      </c>
      <c r="E26" s="61">
        <v>0</v>
      </c>
      <c r="F26" s="61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9" t="s">
        <v>40</v>
      </c>
      <c r="C27" s="45">
        <v>0</v>
      </c>
      <c r="D27" s="45">
        <v>0</v>
      </c>
      <c r="E27" s="61">
        <v>0</v>
      </c>
      <c r="F27" s="61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9" t="s">
        <v>41</v>
      </c>
      <c r="C28" s="45">
        <v>0</v>
      </c>
      <c r="D28" s="45">
        <v>0</v>
      </c>
      <c r="E28" s="61">
        <v>0</v>
      </c>
      <c r="F28" s="61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9" t="s">
        <v>42</v>
      </c>
      <c r="C29" s="45">
        <v>0</v>
      </c>
      <c r="D29" s="45">
        <v>0</v>
      </c>
      <c r="E29" s="61">
        <v>0</v>
      </c>
      <c r="F29" s="61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9" t="s">
        <v>43</v>
      </c>
      <c r="C30" s="45">
        <v>0</v>
      </c>
      <c r="D30" s="45">
        <v>0</v>
      </c>
      <c r="E30" s="61">
        <v>0</v>
      </c>
      <c r="F30" s="61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9" t="s">
        <v>44</v>
      </c>
      <c r="C31" s="45">
        <v>0</v>
      </c>
      <c r="D31" s="45">
        <v>0</v>
      </c>
      <c r="E31" s="61">
        <v>0</v>
      </c>
      <c r="F31" s="61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9" t="s">
        <v>45</v>
      </c>
      <c r="C32" s="45">
        <v>0</v>
      </c>
      <c r="D32" s="45">
        <v>0</v>
      </c>
      <c r="E32" s="61">
        <v>0</v>
      </c>
      <c r="F32" s="61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9" t="s">
        <v>46</v>
      </c>
      <c r="C33" s="45">
        <v>0</v>
      </c>
      <c r="D33" s="45">
        <v>0</v>
      </c>
      <c r="E33" s="61">
        <v>0</v>
      </c>
      <c r="F33" s="61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9" t="s">
        <v>47</v>
      </c>
      <c r="C34" s="45">
        <v>0</v>
      </c>
      <c r="D34" s="45">
        <v>0</v>
      </c>
      <c r="E34" s="61">
        <v>0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9" t="s">
        <v>48</v>
      </c>
      <c r="C35" s="45">
        <v>0</v>
      </c>
      <c r="D35" s="45">
        <v>0</v>
      </c>
      <c r="E35" s="61">
        <v>0</v>
      </c>
      <c r="F35" s="61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9" t="s">
        <v>49</v>
      </c>
      <c r="C36" s="45">
        <v>0</v>
      </c>
      <c r="D36" s="45">
        <v>0</v>
      </c>
      <c r="E36" s="61">
        <v>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9" t="s">
        <v>50</v>
      </c>
      <c r="C37" s="45">
        <v>0</v>
      </c>
      <c r="D37" s="45">
        <v>24010106</v>
      </c>
      <c r="E37" s="61">
        <v>24010106</v>
      </c>
      <c r="F37" s="61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24010106</v>
      </c>
    </row>
    <row r="38" spans="2:12" ht="20.100000000000001" customHeight="1" x14ac:dyDescent="0.25">
      <c r="B38" s="29" t="s">
        <v>51</v>
      </c>
      <c r="C38" s="45">
        <v>0</v>
      </c>
      <c r="D38" s="45">
        <v>0</v>
      </c>
      <c r="E38" s="61">
        <v>0</v>
      </c>
      <c r="F38" s="61">
        <v>0</v>
      </c>
      <c r="G38" s="42">
        <v>0</v>
      </c>
      <c r="H38" s="26"/>
      <c r="I38" s="27"/>
      <c r="J38" s="27">
        <f t="shared" ref="J38:J40" si="3">IF(ISERROR(+G38/E38)=TRUE,0,++G38/E38)</f>
        <v>0</v>
      </c>
      <c r="K38" s="27">
        <f t="shared" ref="K38:K40" si="4">IF(ISERROR(+H38/E38)=TRUE,0,++H38/E38)</f>
        <v>0</v>
      </c>
      <c r="L38" s="28">
        <f t="shared" ref="L38:L40" si="5">+D38-G38</f>
        <v>0</v>
      </c>
    </row>
    <row r="39" spans="2:12" ht="20.100000000000001" customHeight="1" x14ac:dyDescent="0.25">
      <c r="B39" s="29" t="s">
        <v>52</v>
      </c>
      <c r="C39" s="45">
        <v>0</v>
      </c>
      <c r="D39" s="45">
        <v>0</v>
      </c>
      <c r="E39" s="61">
        <v>0</v>
      </c>
      <c r="F39" s="61">
        <v>0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0</v>
      </c>
    </row>
    <row r="40" spans="2:12" ht="20.100000000000001" customHeight="1" x14ac:dyDescent="0.25">
      <c r="B40" s="29" t="s">
        <v>53</v>
      </c>
      <c r="C40" s="45">
        <v>0</v>
      </c>
      <c r="D40" s="45">
        <v>0</v>
      </c>
      <c r="E40" s="61">
        <v>0</v>
      </c>
      <c r="F40" s="61">
        <v>0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0</v>
      </c>
    </row>
    <row r="41" spans="2:12" ht="20.100000000000001" customHeight="1" x14ac:dyDescent="0.25">
      <c r="B41" s="29" t="s">
        <v>54</v>
      </c>
      <c r="C41" s="45">
        <v>0</v>
      </c>
      <c r="D41" s="45">
        <v>0</v>
      </c>
      <c r="E41" s="61">
        <v>0</v>
      </c>
      <c r="F41" s="61">
        <v>0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0</v>
      </c>
    </row>
    <row r="42" spans="2:12" ht="20.100000000000001" customHeight="1" x14ac:dyDescent="0.25">
      <c r="B42" s="29" t="s">
        <v>55</v>
      </c>
      <c r="C42" s="45">
        <v>0</v>
      </c>
      <c r="D42" s="45">
        <v>0</v>
      </c>
      <c r="E42" s="61">
        <v>0</v>
      </c>
      <c r="F42" s="61">
        <v>0</v>
      </c>
      <c r="G42" s="42">
        <v>0</v>
      </c>
      <c r="H42" s="26"/>
      <c r="I42" s="27"/>
      <c r="J42" s="27">
        <f t="shared" si="0"/>
        <v>0</v>
      </c>
      <c r="K42" s="27">
        <f t="shared" si="1"/>
        <v>0</v>
      </c>
      <c r="L42" s="28">
        <f t="shared" si="2"/>
        <v>0</v>
      </c>
    </row>
    <row r="43" spans="2:12" ht="20.100000000000001" customHeight="1" x14ac:dyDescent="0.25">
      <c r="B43" s="29" t="s">
        <v>56</v>
      </c>
      <c r="C43" s="45">
        <v>0</v>
      </c>
      <c r="D43" s="45">
        <v>0</v>
      </c>
      <c r="E43" s="61">
        <v>0</v>
      </c>
      <c r="F43" s="61">
        <v>0</v>
      </c>
      <c r="G43" s="42">
        <v>0</v>
      </c>
      <c r="H43" s="26"/>
      <c r="I43" s="27"/>
      <c r="J43" s="27">
        <f t="shared" ref="J43:J45" si="6">IF(ISERROR(+G43/E43)=TRUE,0,++G43/E43)</f>
        <v>0</v>
      </c>
      <c r="K43" s="27">
        <f t="shared" ref="K43:K45" si="7">IF(ISERROR(+H43/E43)=TRUE,0,++H43/E43)</f>
        <v>0</v>
      </c>
      <c r="L43" s="28">
        <f t="shared" ref="L43:L45" si="8">+D43-G43</f>
        <v>0</v>
      </c>
    </row>
    <row r="44" spans="2:12" ht="20.100000000000001" customHeight="1" x14ac:dyDescent="0.25">
      <c r="B44" s="29" t="s">
        <v>57</v>
      </c>
      <c r="C44" s="45">
        <v>0</v>
      </c>
      <c r="D44" s="45">
        <v>0</v>
      </c>
      <c r="E44" s="61">
        <v>0</v>
      </c>
      <c r="F44" s="61">
        <v>0</v>
      </c>
      <c r="G44" s="42">
        <v>0</v>
      </c>
      <c r="H44" s="26"/>
      <c r="I44" s="27"/>
      <c r="J44" s="27">
        <f t="shared" si="6"/>
        <v>0</v>
      </c>
      <c r="K44" s="27">
        <f t="shared" si="7"/>
        <v>0</v>
      </c>
      <c r="L44" s="28">
        <f t="shared" si="8"/>
        <v>0</v>
      </c>
    </row>
    <row r="45" spans="2:12" ht="20.100000000000001" customHeight="1" x14ac:dyDescent="0.25">
      <c r="B45" s="29" t="s">
        <v>58</v>
      </c>
      <c r="C45" s="45">
        <v>0</v>
      </c>
      <c r="D45" s="45">
        <v>0</v>
      </c>
      <c r="E45" s="61">
        <v>0</v>
      </c>
      <c r="F45" s="61">
        <v>0</v>
      </c>
      <c r="G45" s="42">
        <v>0</v>
      </c>
      <c r="H45" s="26"/>
      <c r="I45" s="27"/>
      <c r="J45" s="27">
        <f t="shared" si="6"/>
        <v>0</v>
      </c>
      <c r="K45" s="27">
        <f t="shared" si="7"/>
        <v>0</v>
      </c>
      <c r="L45" s="28">
        <f t="shared" si="8"/>
        <v>0</v>
      </c>
    </row>
    <row r="46" spans="2:12" ht="23.25" customHeight="1" x14ac:dyDescent="0.25">
      <c r="B46" s="52" t="s">
        <v>4</v>
      </c>
      <c r="C46" s="65">
        <f t="shared" ref="C46:H46" si="9">SUM(C13:C45)</f>
        <v>0</v>
      </c>
      <c r="D46" s="65">
        <f t="shared" si="9"/>
        <v>24010106</v>
      </c>
      <c r="E46" s="65">
        <f t="shared" si="9"/>
        <v>24010106</v>
      </c>
      <c r="F46" s="65">
        <f t="shared" si="9"/>
        <v>0</v>
      </c>
      <c r="G46" s="65">
        <f t="shared" si="9"/>
        <v>0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24010106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K52" s="23"/>
    </row>
    <row r="53" spans="2:11" s="22" customFormat="1" x14ac:dyDescent="0.25">
      <c r="B53" s="22" t="s">
        <v>24</v>
      </c>
      <c r="C53" s="66">
        <f>+C46/$C$51</f>
        <v>0</v>
      </c>
      <c r="D53" s="40">
        <f>+D46/$C$51</f>
        <v>24.010106</v>
      </c>
      <c r="E53" s="40">
        <f>+E46/$C$51</f>
        <v>24.010106</v>
      </c>
      <c r="F53" s="40">
        <f>+F46/$C$51</f>
        <v>0</v>
      </c>
      <c r="G53" s="40">
        <f>+G46/$C$51</f>
        <v>0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62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16" t="s">
        <v>55</v>
      </c>
      <c r="C14" s="19">
        <v>0</v>
      </c>
      <c r="D14" s="19">
        <v>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56</v>
      </c>
      <c r="C15" s="19">
        <v>0</v>
      </c>
      <c r="D15" s="19">
        <v>0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0</v>
      </c>
    </row>
    <row r="16" spans="1:13" ht="20.100000000000001" customHeight="1" x14ac:dyDescent="0.25">
      <c r="B16" s="68" t="s">
        <v>57</v>
      </c>
      <c r="C16" s="69">
        <v>0</v>
      </c>
      <c r="D16" s="69">
        <v>0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0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0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0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ENERO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2022-02-09T22:32:47Z</dcterms:modified>
</cp:coreProperties>
</file>