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2. Febrero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L16" i="5" l="1"/>
  <c r="J16" i="5"/>
  <c r="C47" i="5"/>
  <c r="D47" i="5"/>
  <c r="L45" i="6"/>
  <c r="K45" i="6"/>
  <c r="J45" i="6"/>
  <c r="L44" i="6"/>
  <c r="K44" i="6"/>
  <c r="J44" i="6"/>
  <c r="L43" i="6"/>
  <c r="K43" i="6"/>
  <c r="J43" i="6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7" i="1"/>
  <c r="K19" i="5" l="1"/>
  <c r="J19" i="5"/>
  <c r="C46" i="6"/>
  <c r="D46" i="6"/>
  <c r="K21" i="5" l="1"/>
  <c r="J21" i="5"/>
  <c r="J38" i="6"/>
  <c r="K22" i="5" l="1"/>
  <c r="J22" i="5"/>
  <c r="G23" i="7"/>
  <c r="G52" i="6"/>
  <c r="G53" i="5"/>
  <c r="G52" i="4"/>
  <c r="G53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3" i="6"/>
  <c r="D53" i="6"/>
  <c r="K26" i="5" l="1"/>
  <c r="J26" i="5"/>
  <c r="G47" i="5"/>
  <c r="G54" i="5" s="1"/>
  <c r="F47" i="5"/>
  <c r="F54" i="5" s="1"/>
  <c r="D54" i="5"/>
  <c r="C54" i="5"/>
  <c r="J27" i="5" l="1"/>
  <c r="K27" i="5"/>
  <c r="G46" i="6"/>
  <c r="G53" i="6" s="1"/>
  <c r="F46" i="6"/>
  <c r="F53" i="6" s="1"/>
  <c r="E46" i="6"/>
  <c r="E53" i="6" s="1"/>
  <c r="K28" i="5" l="1"/>
  <c r="J28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4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6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6" i="6"/>
  <c r="L46" i="4"/>
  <c r="L47" i="1"/>
  <c r="I17" i="7"/>
  <c r="K17" i="7"/>
  <c r="J17" i="7"/>
  <c r="J46" i="6"/>
  <c r="I46" i="6"/>
  <c r="K46" i="6"/>
  <c r="I46" i="4"/>
  <c r="K46" i="4"/>
  <c r="J46" i="4"/>
  <c r="K47" i="1"/>
  <c r="K37" i="5" l="1"/>
  <c r="J37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<sst xmlns="http://schemas.openxmlformats.org/spreadsheetml/2006/main" count="264" uniqueCount="64">
  <si>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</si>
  <si>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</si>
  <si>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</si>
  <si>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</si>
  <si>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</si>
  <si>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</si>
  <si>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</si>
  <si>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</si>
  <si>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</si>
  <si>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</si>
  <si>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</si>
  <si>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</si>
  <si>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</si>
  <si>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</si>
  <si>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</si>
  <si>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</si>
  <si>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</si>
  <si>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</si>
  <si>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</si>
  <si>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</si>
  <si>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</si>
  <si>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</si>
  <si>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</si>
  <si>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</si>
  <si>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</si>
  <si>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</si>
  <si>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</si>
  <si>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</si>
  <si>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</si>
  <si>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</si>
  <si>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</si>
  <si>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</si>
  <si>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</si>
  <si>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</si>
  <si>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</si>
  <si>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</si>
  <si>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</si>
  <si>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</si>
  <si>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</si>
  <si>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</si>
  <si>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</si>
  <si>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</si>
  <si>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</si>
  <si>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</si>
  <si>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</si>
  <si>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</si>
  <si>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</si>
  <si>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</si>
  <si>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</si>
  <si>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</si>
  <si>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</si>
  <si>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</si>
  <si>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</si>
  <si>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</si>
  <si>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</si>
  <si>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</si>
  <si>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</si>
  <si>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</si>
  <si>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</si>
  <si>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 xml:space="preserve"> 149-1734: PROGRAMA DE CREACIÓN DE REDES INTEGRADAS EN SALUD</t>
  </si>
  <si>
    <t>149-1734: PROGRAMA DE CREACIÓN DE REDES INTEGRADAS EN SALUD</t>
  </si>
  <si>
    <t>EJECUCION PRESUPUESTAL MENSUALIZADA DE GASTOS 
AL MES DE FEBRERO 2022</t>
  </si>
  <si>
    <t>DEVENGADO
A FEBRERO
(4)</t>
  </si>
  <si>
    <t>Fuente: SIAF, Consulta Amigable y Base de Datos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</si>
</sst>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7427.5577990000002</c:v>
                </c:pt>
                <c:pt idx="2" formatCode="#,##0">
                  <c:v>5827.7642050000004</c:v>
                </c:pt>
                <c:pt idx="3">
                  <c:v>4091.8668180099994</c:v>
                </c:pt>
                <c:pt idx="4">
                  <c:v>751.29201883000007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14393248"/>
        <c:axId val="514379104"/>
        <c:axId val="0"/>
      </c:bar3DChart>
      <c:catAx>
        <c:axId val="51439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379104"/>
        <c:crosses val="autoZero"/>
        <c:auto val="1"/>
        <c:lblAlgn val="ctr"/>
        <c:lblOffset val="100"/>
        <c:noMultiLvlLbl val="0"/>
      </c:catAx>
      <c:valAx>
        <c:axId val="51437910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1439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243.118831</c:v>
                </c:pt>
                <c:pt idx="2">
                  <c:v>77.876964999999998</c:v>
                </c:pt>
                <c:pt idx="3">
                  <c:v>177.09024500000001</c:v>
                </c:pt>
                <c:pt idx="4">
                  <c:v>243.118831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14380736"/>
        <c:axId val="514390528"/>
        <c:axId val="0"/>
      </c:bar3DChart>
      <c:catAx>
        <c:axId val="51438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4390528"/>
        <c:crosses val="autoZero"/>
        <c:auto val="1"/>
        <c:lblAlgn val="ctr"/>
        <c:lblOffset val="100"/>
        <c:noMultiLvlLbl val="0"/>
      </c:catAx>
      <c:valAx>
        <c:axId val="5143905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1438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FEBRERO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1167.209126</c:v>
                </c:pt>
                <c:pt idx="1">
                  <c:v>2376.6445309999999</c:v>
                </c:pt>
                <c:pt idx="2">
                  <c:v>1959.037771</c:v>
                </c:pt>
                <c:pt idx="3">
                  <c:v>1179.7242003300003</c:v>
                </c:pt>
                <c:pt idx="4">
                  <c:v>752.58549655000002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14404128"/>
        <c:axId val="514403584"/>
        <c:axId val="0"/>
      </c:bar3DChart>
      <c:catAx>
        <c:axId val="514404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4403584"/>
        <c:crosses val="autoZero"/>
        <c:auto val="1"/>
        <c:lblAlgn val="ctr"/>
        <c:lblOffset val="100"/>
        <c:noMultiLvlLbl val="0"/>
      </c:catAx>
      <c:valAx>
        <c:axId val="5144035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1440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485.19093299999997</c:v>
                </c:pt>
                <c:pt idx="2">
                  <c:v>376.68805700000001</c:v>
                </c:pt>
                <c:pt idx="3">
                  <c:v>0.89603130000000009</c:v>
                </c:pt>
                <c:pt idx="4">
                  <c:v>0.1404842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14387808"/>
        <c:axId val="514394336"/>
        <c:axId val="0"/>
      </c:bar3DChart>
      <c:catAx>
        <c:axId val="51438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4394336"/>
        <c:crosses val="autoZero"/>
        <c:auto val="1"/>
        <c:lblAlgn val="ctr"/>
        <c:lblOffset val="100"/>
        <c:noMultiLvlLbl val="0"/>
      </c:catAx>
      <c:valAx>
        <c:axId val="51439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1438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1.7780549999999999</c:v>
                </c:pt>
                <c:pt idx="2">
                  <c:v>0.78578000000000003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378016"/>
        <c:axId val="514384000"/>
        <c:axId val="0"/>
      </c:bar3DChart>
      <c:catAx>
        <c:axId val="51437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384000"/>
        <c:crosses val="autoZero"/>
        <c:auto val="1"/>
        <c:lblAlgn val="ctr"/>
        <c:lblOffset val="100"/>
        <c:noMultiLvlLbl val="0"/>
      </c:catAx>
      <c:valAx>
        <c:axId val="5143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37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2503539838</v>
      </c>
      <c r="E13" s="76">
        <v>1514375251</v>
      </c>
      <c r="F13" s="56">
        <v>1092247184.54</v>
      </c>
      <c r="G13" s="8">
        <v>195847484.0900003</v>
      </c>
      <c r="H13" s="8"/>
      <c r="I13" s="12">
        <f>IF(ISERROR(+#REF!/E13)=TRUE,0,++#REF!/E13)</f>
        <v>0</v>
      </c>
      <c r="J13" s="12">
        <f>IF(ISERROR(+G13/E13)=TRUE,0,++G13/E13)</f>
        <v>0.12932559744401179</v>
      </c>
      <c r="K13" s="12">
        <f>IF(ISERROR(+H13/E13)=TRUE,0,++H13/E13)</f>
        <v>0</v>
      </c>
      <c r="L13" s="14">
        <f>+D13-G13</f>
        <v>2307692353.9099998</v>
      </c>
    </row>
    <row r="14" spans="1:13" ht="20.100000000000001" customHeight="1" x14ac:dyDescent="0.25">
      <c r="B14" s="25" t="s">
        <v>27</v>
      </c>
      <c r="C14" s="26">
        <v>39143861</v>
      </c>
      <c r="D14" s="26">
        <v>51922213</v>
      </c>
      <c r="E14" s="57">
        <v>41544791</v>
      </c>
      <c r="F14" s="57">
        <v>10402464.4</v>
      </c>
      <c r="G14" s="26">
        <v>5447120.0300000021</v>
      </c>
      <c r="H14" s="26"/>
      <c r="I14" s="27"/>
      <c r="J14" s="27">
        <f t="shared" ref="J14:J46" si="0">IF(ISERROR(+G14/E14)=TRUE,0,++G14/E14)</f>
        <v>0.1311143924156461</v>
      </c>
      <c r="K14" s="27">
        <f t="shared" ref="K14:K46" si="1">IF(ISERROR(+H14/E14)=TRUE,0,++H14/E14)</f>
        <v>0</v>
      </c>
      <c r="L14" s="28">
        <f t="shared" ref="L14:L46" si="2">+D14-G14</f>
        <v>46475092.969999999</v>
      </c>
    </row>
    <row r="15" spans="1:13" ht="20.100000000000001" customHeight="1" x14ac:dyDescent="0.25">
      <c r="B15" s="25" t="s">
        <v>28</v>
      </c>
      <c r="C15" s="26">
        <v>47645569</v>
      </c>
      <c r="D15" s="26">
        <v>48949251</v>
      </c>
      <c r="E15" s="57">
        <v>43392305</v>
      </c>
      <c r="F15" s="57">
        <v>41621230.57</v>
      </c>
      <c r="G15" s="26">
        <v>7443259.370000002</v>
      </c>
      <c r="H15" s="26"/>
      <c r="I15" s="27"/>
      <c r="J15" s="27">
        <f t="shared" si="0"/>
        <v>0.17153408582466412</v>
      </c>
      <c r="K15" s="27">
        <f t="shared" si="1"/>
        <v>0</v>
      </c>
      <c r="L15" s="28">
        <f t="shared" si="2"/>
        <v>41505991.629999995</v>
      </c>
    </row>
    <row r="16" spans="1:13" ht="20.100000000000001" customHeight="1" x14ac:dyDescent="0.25">
      <c r="B16" s="25" t="s">
        <v>29</v>
      </c>
      <c r="C16" s="26">
        <v>31223083</v>
      </c>
      <c r="D16" s="26">
        <v>31278053</v>
      </c>
      <c r="E16" s="57">
        <v>28714653</v>
      </c>
      <c r="F16" s="57">
        <v>27503924.32</v>
      </c>
      <c r="G16" s="26">
        <v>4314433.22</v>
      </c>
      <c r="H16" s="26"/>
      <c r="I16" s="27"/>
      <c r="J16" s="27">
        <f t="shared" si="0"/>
        <v>0.15025197135413754</v>
      </c>
      <c r="K16" s="27">
        <f t="shared" si="1"/>
        <v>0</v>
      </c>
      <c r="L16" s="28">
        <f t="shared" si="2"/>
        <v>26963619.780000001</v>
      </c>
    </row>
    <row r="17" spans="2:12" ht="20.100000000000001" customHeight="1" x14ac:dyDescent="0.25">
      <c r="B17" s="25" t="s">
        <v>30</v>
      </c>
      <c r="C17" s="26">
        <v>37378777</v>
      </c>
      <c r="D17" s="26">
        <v>38072817</v>
      </c>
      <c r="E17" s="57">
        <v>38038167</v>
      </c>
      <c r="F17" s="57">
        <v>29520595.449999992</v>
      </c>
      <c r="G17" s="26">
        <v>5719287.5799999991</v>
      </c>
      <c r="H17" s="26"/>
      <c r="I17" s="27"/>
      <c r="J17" s="27">
        <f t="shared" si="0"/>
        <v>0.15035655056669789</v>
      </c>
      <c r="K17" s="27">
        <f t="shared" si="1"/>
        <v>0</v>
      </c>
      <c r="L17" s="28">
        <f t="shared" si="2"/>
        <v>32353529.420000002</v>
      </c>
    </row>
    <row r="18" spans="2:12" ht="20.100000000000001" customHeight="1" x14ac:dyDescent="0.25">
      <c r="B18" s="25" t="s">
        <v>31</v>
      </c>
      <c r="C18" s="26">
        <v>178992136</v>
      </c>
      <c r="D18" s="26">
        <v>181887757</v>
      </c>
      <c r="E18" s="57">
        <v>169712878</v>
      </c>
      <c r="F18" s="57">
        <v>160791563.06999999</v>
      </c>
      <c r="G18" s="26">
        <v>30077070.069999997</v>
      </c>
      <c r="H18" s="26"/>
      <c r="I18" s="27"/>
      <c r="J18" s="27">
        <f t="shared" si="0"/>
        <v>0.17722326334009841</v>
      </c>
      <c r="K18" s="27">
        <f t="shared" si="1"/>
        <v>0</v>
      </c>
      <c r="L18" s="28">
        <f t="shared" si="2"/>
        <v>151810686.93000001</v>
      </c>
    </row>
    <row r="19" spans="2:12" ht="20.100000000000001" customHeight="1" x14ac:dyDescent="0.25">
      <c r="B19" s="25" t="s">
        <v>32</v>
      </c>
      <c r="C19" s="26">
        <v>116571634</v>
      </c>
      <c r="D19" s="26">
        <v>122529678</v>
      </c>
      <c r="E19" s="57">
        <v>115768156</v>
      </c>
      <c r="F19" s="57">
        <v>104815688.62000002</v>
      </c>
      <c r="G19" s="26">
        <v>21024453.050000031</v>
      </c>
      <c r="H19" s="26"/>
      <c r="I19" s="27"/>
      <c r="J19" s="27">
        <f t="shared" si="0"/>
        <v>0.18160825719639198</v>
      </c>
      <c r="K19" s="27">
        <f t="shared" si="1"/>
        <v>0</v>
      </c>
      <c r="L19" s="28">
        <f t="shared" si="2"/>
        <v>101505224.94999997</v>
      </c>
    </row>
    <row r="20" spans="2:12" ht="20.100000000000001" customHeight="1" x14ac:dyDescent="0.25">
      <c r="B20" s="25" t="s">
        <v>33</v>
      </c>
      <c r="C20" s="26">
        <v>145492143</v>
      </c>
      <c r="D20" s="26">
        <v>149239058</v>
      </c>
      <c r="E20" s="57">
        <v>136411504</v>
      </c>
      <c r="F20" s="57">
        <v>33985518.950000033</v>
      </c>
      <c r="G20" s="26">
        <v>21272545.400000028</v>
      </c>
      <c r="H20" s="26"/>
      <c r="I20" s="27"/>
      <c r="J20" s="27">
        <f t="shared" si="0"/>
        <v>0.15594392537450527</v>
      </c>
      <c r="K20" s="27">
        <f t="shared" si="1"/>
        <v>0</v>
      </c>
      <c r="L20" s="28">
        <f t="shared" si="2"/>
        <v>127966512.59999996</v>
      </c>
    </row>
    <row r="21" spans="2:12" ht="20.100000000000001" customHeight="1" x14ac:dyDescent="0.25">
      <c r="B21" s="25" t="s">
        <v>34</v>
      </c>
      <c r="C21" s="26">
        <v>37197384</v>
      </c>
      <c r="D21" s="26">
        <v>38137915</v>
      </c>
      <c r="E21" s="57">
        <v>34572270</v>
      </c>
      <c r="F21" s="57">
        <v>31729837.420000002</v>
      </c>
      <c r="G21" s="26">
        <v>5495444.4200000009</v>
      </c>
      <c r="H21" s="26"/>
      <c r="I21" s="27"/>
      <c r="J21" s="27">
        <f t="shared" si="0"/>
        <v>0.15895526732841092</v>
      </c>
      <c r="K21" s="27">
        <f t="shared" si="1"/>
        <v>0</v>
      </c>
      <c r="L21" s="28">
        <f t="shared" si="2"/>
        <v>32642470.579999998</v>
      </c>
    </row>
    <row r="22" spans="2:12" ht="20.100000000000001" customHeight="1" x14ac:dyDescent="0.25">
      <c r="B22" s="25" t="s">
        <v>35</v>
      </c>
      <c r="C22" s="26">
        <v>81944172</v>
      </c>
      <c r="D22" s="26">
        <v>86151573</v>
      </c>
      <c r="E22" s="57">
        <v>81133313</v>
      </c>
      <c r="F22" s="57">
        <v>15610318.820000015</v>
      </c>
      <c r="G22" s="26">
        <v>12404433.890000012</v>
      </c>
      <c r="H22" s="26"/>
      <c r="I22" s="27"/>
      <c r="J22" s="27">
        <f t="shared" si="0"/>
        <v>0.15288952751134435</v>
      </c>
      <c r="K22" s="27">
        <f t="shared" si="1"/>
        <v>0</v>
      </c>
      <c r="L22" s="28">
        <f t="shared" si="2"/>
        <v>73747139.109999985</v>
      </c>
    </row>
    <row r="23" spans="2:12" ht="20.100000000000001" customHeight="1" x14ac:dyDescent="0.25">
      <c r="B23" s="25" t="s">
        <v>36</v>
      </c>
      <c r="C23" s="26">
        <v>148532456</v>
      </c>
      <c r="D23" s="26">
        <v>156083343</v>
      </c>
      <c r="E23" s="57">
        <v>150320791</v>
      </c>
      <c r="F23" s="57">
        <v>134083880.79000007</v>
      </c>
      <c r="G23" s="26">
        <v>26703968.050000001</v>
      </c>
      <c r="H23" s="26"/>
      <c r="I23" s="27"/>
      <c r="J23" s="27">
        <f t="shared" si="0"/>
        <v>0.17764653759705137</v>
      </c>
      <c r="K23" s="27">
        <f t="shared" si="1"/>
        <v>0</v>
      </c>
      <c r="L23" s="28">
        <f t="shared" si="2"/>
        <v>129379374.95</v>
      </c>
    </row>
    <row r="24" spans="2:12" ht="20.100000000000001" customHeight="1" x14ac:dyDescent="0.25">
      <c r="B24" s="25" t="s">
        <v>37</v>
      </c>
      <c r="C24" s="26">
        <v>134651653</v>
      </c>
      <c r="D24" s="26">
        <v>139294650</v>
      </c>
      <c r="E24" s="57">
        <v>128195516</v>
      </c>
      <c r="F24" s="57">
        <v>117171784.61000001</v>
      </c>
      <c r="G24" s="26">
        <v>24780558.820000011</v>
      </c>
      <c r="H24" s="26"/>
      <c r="I24" s="27"/>
      <c r="J24" s="27">
        <f t="shared" si="0"/>
        <v>0.19330285171596806</v>
      </c>
      <c r="K24" s="27">
        <f t="shared" si="1"/>
        <v>0</v>
      </c>
      <c r="L24" s="28">
        <f t="shared" si="2"/>
        <v>114514091.17999999</v>
      </c>
    </row>
    <row r="25" spans="2:12" ht="20.100000000000001" customHeight="1" x14ac:dyDescent="0.25">
      <c r="B25" s="25" t="s">
        <v>38</v>
      </c>
      <c r="C25" s="26">
        <v>195616395</v>
      </c>
      <c r="D25" s="26">
        <v>207773954</v>
      </c>
      <c r="E25" s="57">
        <v>202154186</v>
      </c>
      <c r="F25" s="57">
        <v>174303652.71999994</v>
      </c>
      <c r="G25" s="26">
        <v>33093159.179999996</v>
      </c>
      <c r="H25" s="26"/>
      <c r="I25" s="27"/>
      <c r="J25" s="27">
        <f t="shared" si="0"/>
        <v>0.16370256700991587</v>
      </c>
      <c r="K25" s="27">
        <f t="shared" si="1"/>
        <v>0</v>
      </c>
      <c r="L25" s="28">
        <f t="shared" si="2"/>
        <v>174680794.81999999</v>
      </c>
    </row>
    <row r="26" spans="2:12" ht="20.100000000000001" customHeight="1" x14ac:dyDescent="0.25">
      <c r="B26" s="25" t="s">
        <v>39</v>
      </c>
      <c r="C26" s="26">
        <v>174850205</v>
      </c>
      <c r="D26" s="26">
        <v>184323598</v>
      </c>
      <c r="E26" s="57">
        <v>174829589</v>
      </c>
      <c r="F26" s="57">
        <v>144128947.78999999</v>
      </c>
      <c r="G26" s="26">
        <v>24664460.210000005</v>
      </c>
      <c r="H26" s="26"/>
      <c r="I26" s="27"/>
      <c r="J26" s="27">
        <f t="shared" si="0"/>
        <v>0.1410771503329451</v>
      </c>
      <c r="K26" s="27">
        <f t="shared" si="1"/>
        <v>0</v>
      </c>
      <c r="L26" s="28">
        <f t="shared" si="2"/>
        <v>159659137.78999999</v>
      </c>
    </row>
    <row r="27" spans="2:12" ht="20.100000000000001" customHeight="1" x14ac:dyDescent="0.25">
      <c r="B27" s="25" t="s">
        <v>40</v>
      </c>
      <c r="C27" s="26">
        <v>85288921</v>
      </c>
      <c r="D27" s="26">
        <v>94096615</v>
      </c>
      <c r="E27" s="57">
        <v>85391033</v>
      </c>
      <c r="F27" s="57">
        <v>74105923.650000006</v>
      </c>
      <c r="G27" s="26">
        <v>13510227.510000002</v>
      </c>
      <c r="H27" s="26"/>
      <c r="I27" s="27"/>
      <c r="J27" s="27">
        <f t="shared" si="0"/>
        <v>0.15821599804279218</v>
      </c>
      <c r="K27" s="27">
        <f t="shared" si="1"/>
        <v>0</v>
      </c>
      <c r="L27" s="28">
        <f t="shared" si="2"/>
        <v>80586387.489999995</v>
      </c>
    </row>
    <row r="28" spans="2:12" ht="20.100000000000001" customHeight="1" x14ac:dyDescent="0.25">
      <c r="B28" s="25" t="s">
        <v>41</v>
      </c>
      <c r="C28" s="26">
        <v>60949680</v>
      </c>
      <c r="D28" s="26">
        <v>64557075</v>
      </c>
      <c r="E28" s="57">
        <v>57671821</v>
      </c>
      <c r="F28" s="57">
        <v>51875767.529999994</v>
      </c>
      <c r="G28" s="26">
        <v>9788985.8900000006</v>
      </c>
      <c r="H28" s="26"/>
      <c r="I28" s="27"/>
      <c r="J28" s="27">
        <f t="shared" si="0"/>
        <v>0.16973602914324484</v>
      </c>
      <c r="K28" s="27">
        <f t="shared" si="1"/>
        <v>0</v>
      </c>
      <c r="L28" s="28">
        <f t="shared" si="2"/>
        <v>54768089.109999999</v>
      </c>
    </row>
    <row r="29" spans="2:12" ht="20.100000000000001" customHeight="1" x14ac:dyDescent="0.25">
      <c r="B29" s="25" t="s">
        <v>42</v>
      </c>
      <c r="C29" s="26">
        <v>44110066</v>
      </c>
      <c r="D29" s="26">
        <v>44770817</v>
      </c>
      <c r="E29" s="57">
        <v>40360835</v>
      </c>
      <c r="F29" s="57">
        <v>35490642.240000002</v>
      </c>
      <c r="G29" s="26">
        <v>6018063.5599999977</v>
      </c>
      <c r="H29" s="26"/>
      <c r="I29" s="27"/>
      <c r="J29" s="27">
        <f t="shared" si="0"/>
        <v>0.1491065177417662</v>
      </c>
      <c r="K29" s="27">
        <f t="shared" si="1"/>
        <v>0</v>
      </c>
      <c r="L29" s="28">
        <f t="shared" si="2"/>
        <v>38752753.440000005</v>
      </c>
    </row>
    <row r="30" spans="2:12" ht="20.100000000000001" customHeight="1" x14ac:dyDescent="0.25">
      <c r="B30" s="25" t="s">
        <v>43</v>
      </c>
      <c r="C30" s="26">
        <v>54211432</v>
      </c>
      <c r="D30" s="26">
        <v>54590658</v>
      </c>
      <c r="E30" s="57">
        <v>50834135</v>
      </c>
      <c r="F30" s="57">
        <v>12654513.270000001</v>
      </c>
      <c r="G30" s="26">
        <v>7970328.5299999993</v>
      </c>
      <c r="H30" s="26"/>
      <c r="I30" s="27"/>
      <c r="J30" s="27">
        <f t="shared" si="0"/>
        <v>0.15679087546193124</v>
      </c>
      <c r="K30" s="27">
        <f t="shared" si="1"/>
        <v>0</v>
      </c>
      <c r="L30" s="28">
        <f t="shared" si="2"/>
        <v>46620329.469999999</v>
      </c>
    </row>
    <row r="31" spans="2:12" ht="20.100000000000001" customHeight="1" x14ac:dyDescent="0.25">
      <c r="B31" s="25" t="s">
        <v>44</v>
      </c>
      <c r="C31" s="26">
        <v>97553162</v>
      </c>
      <c r="D31" s="26">
        <v>100348556</v>
      </c>
      <c r="E31" s="57">
        <v>92884746</v>
      </c>
      <c r="F31" s="57">
        <v>86175272.850000009</v>
      </c>
      <c r="G31" s="26">
        <v>15253457.219999993</v>
      </c>
      <c r="H31" s="26"/>
      <c r="I31" s="27"/>
      <c r="J31" s="27">
        <f t="shared" si="0"/>
        <v>0.16421918427811594</v>
      </c>
      <c r="K31" s="27">
        <f t="shared" si="1"/>
        <v>0</v>
      </c>
      <c r="L31" s="28">
        <f t="shared" si="2"/>
        <v>85095098.780000001</v>
      </c>
    </row>
    <row r="32" spans="2:12" ht="20.100000000000001" customHeight="1" x14ac:dyDescent="0.25">
      <c r="B32" s="25" t="s">
        <v>45</v>
      </c>
      <c r="C32" s="26">
        <v>49709444</v>
      </c>
      <c r="D32" s="26">
        <v>54968656</v>
      </c>
      <c r="E32" s="57">
        <v>49376081</v>
      </c>
      <c r="F32" s="57">
        <v>13054718.850000001</v>
      </c>
      <c r="G32" s="26">
        <v>7368776.6800000016</v>
      </c>
      <c r="H32" s="26"/>
      <c r="I32" s="27"/>
      <c r="J32" s="27">
        <f t="shared" si="0"/>
        <v>0.14923777932072013</v>
      </c>
      <c r="K32" s="27">
        <f t="shared" si="1"/>
        <v>0</v>
      </c>
      <c r="L32" s="28">
        <f t="shared" si="2"/>
        <v>47599879.32</v>
      </c>
    </row>
    <row r="33" spans="2:12" ht="20.100000000000001" customHeight="1" x14ac:dyDescent="0.25">
      <c r="B33" s="25" t="s">
        <v>46</v>
      </c>
      <c r="C33" s="26">
        <v>28986350</v>
      </c>
      <c r="D33" s="26">
        <v>30528113</v>
      </c>
      <c r="E33" s="57">
        <v>28735951</v>
      </c>
      <c r="F33" s="57">
        <v>21672276.920000002</v>
      </c>
      <c r="G33" s="26">
        <v>4325535.4000000004</v>
      </c>
      <c r="H33" s="26"/>
      <c r="I33" s="27"/>
      <c r="J33" s="27">
        <f t="shared" si="0"/>
        <v>0.15052696185346365</v>
      </c>
      <c r="K33" s="27">
        <f t="shared" si="1"/>
        <v>0</v>
      </c>
      <c r="L33" s="28">
        <f t="shared" si="2"/>
        <v>26202577.600000001</v>
      </c>
    </row>
    <row r="34" spans="2:12" ht="20.100000000000001" customHeight="1" x14ac:dyDescent="0.25">
      <c r="B34" s="25" t="s">
        <v>47</v>
      </c>
      <c r="C34" s="26">
        <v>58347255</v>
      </c>
      <c r="D34" s="26">
        <v>62442275</v>
      </c>
      <c r="E34" s="57">
        <v>57091924</v>
      </c>
      <c r="F34" s="57">
        <v>14461132.730000012</v>
      </c>
      <c r="G34" s="26">
        <v>9485058.6399999987</v>
      </c>
      <c r="H34" s="26"/>
      <c r="I34" s="27"/>
      <c r="J34" s="27">
        <f t="shared" si="0"/>
        <v>0.1661366087434713</v>
      </c>
      <c r="K34" s="27">
        <f t="shared" si="1"/>
        <v>0</v>
      </c>
      <c r="L34" s="28">
        <f t="shared" si="2"/>
        <v>52957216.359999999</v>
      </c>
    </row>
    <row r="35" spans="2:12" ht="20.100000000000001" customHeight="1" x14ac:dyDescent="0.25">
      <c r="B35" s="25" t="s">
        <v>48</v>
      </c>
      <c r="C35" s="26">
        <v>55109494</v>
      </c>
      <c r="D35" s="26">
        <v>56450686</v>
      </c>
      <c r="E35" s="57">
        <v>53905702</v>
      </c>
      <c r="F35" s="57">
        <v>50142481.229999997</v>
      </c>
      <c r="G35" s="26">
        <v>7992259.1100000041</v>
      </c>
      <c r="H35" s="26"/>
      <c r="I35" s="27"/>
      <c r="J35" s="27">
        <f t="shared" si="0"/>
        <v>0.14826370520135335</v>
      </c>
      <c r="K35" s="27">
        <f t="shared" si="1"/>
        <v>0</v>
      </c>
      <c r="L35" s="28">
        <f t="shared" si="2"/>
        <v>48458426.889999993</v>
      </c>
    </row>
    <row r="36" spans="2:12" ht="20.100000000000001" customHeight="1" x14ac:dyDescent="0.25">
      <c r="B36" s="25" t="s">
        <v>49</v>
      </c>
      <c r="C36" s="26">
        <v>1052506283</v>
      </c>
      <c r="D36" s="26">
        <v>1069567142</v>
      </c>
      <c r="E36" s="57">
        <v>843550245</v>
      </c>
      <c r="F36" s="57">
        <v>313212599.37</v>
      </c>
      <c r="G36" s="26">
        <v>50772897.879999988</v>
      </c>
      <c r="H36" s="26"/>
      <c r="I36" s="27"/>
      <c r="J36" s="27">
        <f t="shared" si="0"/>
        <v>6.0189536048323937E-2</v>
      </c>
      <c r="K36" s="27">
        <f t="shared" si="1"/>
        <v>0</v>
      </c>
      <c r="L36" s="28">
        <f t="shared" si="2"/>
        <v>1018794244.12</v>
      </c>
    </row>
    <row r="37" spans="2:12" ht="20.100000000000001" customHeight="1" x14ac:dyDescent="0.25">
      <c r="B37" s="25" t="s">
        <v>50</v>
      </c>
      <c r="C37" s="26">
        <v>660357899</v>
      </c>
      <c r="D37" s="26">
        <v>633964304</v>
      </c>
      <c r="E37" s="57">
        <v>501718269</v>
      </c>
      <c r="F37" s="57">
        <v>383895067.06</v>
      </c>
      <c r="G37" s="26">
        <v>40186022.599999994</v>
      </c>
      <c r="H37" s="26"/>
      <c r="I37" s="27"/>
      <c r="J37" s="27">
        <f t="shared" si="0"/>
        <v>8.009678953907097E-2</v>
      </c>
      <c r="K37" s="27">
        <f t="shared" si="1"/>
        <v>0</v>
      </c>
      <c r="L37" s="28">
        <f t="shared" si="2"/>
        <v>593778281.39999998</v>
      </c>
    </row>
    <row r="38" spans="2:12" ht="20.100000000000001" customHeight="1" x14ac:dyDescent="0.25">
      <c r="B38" s="25" t="s">
        <v>51</v>
      </c>
      <c r="C38" s="26">
        <v>111569507</v>
      </c>
      <c r="D38" s="26">
        <v>118397480</v>
      </c>
      <c r="E38" s="57">
        <v>97876562</v>
      </c>
      <c r="F38" s="57">
        <v>88077431.730000019</v>
      </c>
      <c r="G38" s="26">
        <v>16779389.580000013</v>
      </c>
      <c r="H38" s="26"/>
      <c r="I38" s="27"/>
      <c r="J38" s="27">
        <f t="shared" si="0"/>
        <v>0.17143419463384924</v>
      </c>
      <c r="K38" s="27">
        <f t="shared" si="1"/>
        <v>0</v>
      </c>
      <c r="L38" s="28">
        <f t="shared" si="2"/>
        <v>101618090.41999999</v>
      </c>
    </row>
    <row r="39" spans="2:12" ht="20.100000000000001" customHeight="1" x14ac:dyDescent="0.25">
      <c r="B39" s="25" t="s">
        <v>52</v>
      </c>
      <c r="C39" s="26">
        <v>26921362</v>
      </c>
      <c r="D39" s="26">
        <v>29900494</v>
      </c>
      <c r="E39" s="57">
        <v>25545401</v>
      </c>
      <c r="F39" s="57">
        <v>16653083.119999999</v>
      </c>
      <c r="G39" s="26">
        <v>3476237.7999999989</v>
      </c>
      <c r="H39" s="26"/>
      <c r="I39" s="27"/>
      <c r="J39" s="27">
        <f t="shared" si="0"/>
        <v>0.13608076851093467</v>
      </c>
      <c r="K39" s="27">
        <f t="shared" si="1"/>
        <v>0</v>
      </c>
      <c r="L39" s="28">
        <f t="shared" si="2"/>
        <v>26424256.200000003</v>
      </c>
    </row>
    <row r="40" spans="2:12" ht="20.100000000000001" customHeight="1" x14ac:dyDescent="0.25">
      <c r="B40" s="25" t="s">
        <v>53</v>
      </c>
      <c r="C40" s="26">
        <v>59871721</v>
      </c>
      <c r="D40" s="26">
        <v>60727254</v>
      </c>
      <c r="E40" s="57">
        <v>50675014</v>
      </c>
      <c r="F40" s="57">
        <v>38889321.990000002</v>
      </c>
      <c r="G40" s="26">
        <v>5955709.5300000003</v>
      </c>
      <c r="H40" s="26"/>
      <c r="I40" s="27"/>
      <c r="J40" s="27">
        <f t="shared" si="0"/>
        <v>0.11752753595687217</v>
      </c>
      <c r="K40" s="27">
        <f t="shared" si="1"/>
        <v>0</v>
      </c>
      <c r="L40" s="28">
        <f t="shared" si="2"/>
        <v>54771544.469999999</v>
      </c>
    </row>
    <row r="41" spans="2:12" ht="20.100000000000001" customHeight="1" x14ac:dyDescent="0.25">
      <c r="B41" s="25" t="s">
        <v>54</v>
      </c>
      <c r="C41" s="26">
        <v>199711224</v>
      </c>
      <c r="D41" s="26">
        <v>214401776</v>
      </c>
      <c r="E41" s="57">
        <v>210467666</v>
      </c>
      <c r="F41" s="57">
        <v>167256127.25</v>
      </c>
      <c r="G41" s="26">
        <v>29654176.979999997</v>
      </c>
      <c r="H41" s="26"/>
      <c r="I41" s="27"/>
      <c r="J41" s="27">
        <f t="shared" si="0"/>
        <v>0.14089659254357861</v>
      </c>
      <c r="K41" s="27">
        <f t="shared" si="1"/>
        <v>0</v>
      </c>
      <c r="L41" s="28">
        <f t="shared" si="2"/>
        <v>184747599.02000001</v>
      </c>
    </row>
    <row r="42" spans="2:12" ht="20.100000000000001" customHeight="1" x14ac:dyDescent="0.25">
      <c r="B42" s="25" t="s">
        <v>55</v>
      </c>
      <c r="C42" s="26">
        <v>262858753</v>
      </c>
      <c r="D42" s="26">
        <v>277635357</v>
      </c>
      <c r="E42" s="57">
        <v>271354950</v>
      </c>
      <c r="F42" s="57">
        <v>236370105.18000007</v>
      </c>
      <c r="G42" s="26">
        <v>36437833.650000013</v>
      </c>
      <c r="H42" s="26"/>
      <c r="I42" s="27"/>
      <c r="J42" s="27">
        <f t="shared" si="0"/>
        <v>0.134281072263469</v>
      </c>
      <c r="K42" s="27">
        <f t="shared" si="1"/>
        <v>0</v>
      </c>
      <c r="L42" s="28">
        <f t="shared" si="2"/>
        <v>241197523.34999999</v>
      </c>
    </row>
    <row r="43" spans="2:12" ht="20.100000000000001" customHeight="1" x14ac:dyDescent="0.25">
      <c r="B43" s="25" t="s">
        <v>56</v>
      </c>
      <c r="C43" s="26">
        <v>281218510</v>
      </c>
      <c r="D43" s="26">
        <v>293466910</v>
      </c>
      <c r="E43" s="57">
        <v>270827599</v>
      </c>
      <c r="F43" s="57">
        <v>241078871.90000001</v>
      </c>
      <c r="G43" s="26">
        <v>43752894.670000017</v>
      </c>
      <c r="H43" s="26"/>
      <c r="I43" s="27"/>
      <c r="J43" s="27">
        <f t="shared" si="0"/>
        <v>0.1615525700909087</v>
      </c>
      <c r="K43" s="27">
        <f t="shared" si="1"/>
        <v>0</v>
      </c>
      <c r="L43" s="28">
        <f t="shared" si="2"/>
        <v>249714015.32999998</v>
      </c>
    </row>
    <row r="44" spans="2:12" ht="20.100000000000001" customHeight="1" x14ac:dyDescent="0.25">
      <c r="B44" s="25" t="s">
        <v>57</v>
      </c>
      <c r="C44" s="26">
        <v>147432898</v>
      </c>
      <c r="D44" s="26">
        <v>156012764</v>
      </c>
      <c r="E44" s="57">
        <v>132823662</v>
      </c>
      <c r="F44" s="57">
        <v>116391187.38</v>
      </c>
      <c r="G44" s="26">
        <v>22496541.059999991</v>
      </c>
      <c r="H44" s="26"/>
      <c r="I44" s="27"/>
      <c r="J44" s="27">
        <f t="shared" ref="J44" si="3">IF(ISERROR(+G44/E44)=TRUE,0,++G44/E44)</f>
        <v>0.1693714863847075</v>
      </c>
      <c r="K44" s="27">
        <f t="shared" ref="K44" si="4">IF(ISERROR(+H44/E44)=TRUE,0,++H44/E44)</f>
        <v>0</v>
      </c>
      <c r="L44" s="28">
        <f t="shared" ref="L44" si="5">+D44-G44</f>
        <v>133516222.94000001</v>
      </c>
    </row>
    <row r="45" spans="2:12" ht="20.100000000000001" customHeight="1" x14ac:dyDescent="0.25">
      <c r="B45" s="25" t="s">
        <v>58</v>
      </c>
      <c r="C45" s="26">
        <v>25149214</v>
      </c>
      <c r="D45" s="26">
        <v>45153574</v>
      </c>
      <c r="E45" s="57">
        <v>37509239</v>
      </c>
      <c r="F45" s="57">
        <v>5684950.5599999996</v>
      </c>
      <c r="G45" s="26">
        <v>313067.40000000002</v>
      </c>
      <c r="H45" s="26"/>
      <c r="I45" s="27"/>
      <c r="J45" s="27">
        <f t="shared" ref="J45" si="6">IF(ISERROR(+G45/E45)=TRUE,0,++G45/E45)</f>
        <v>8.3464076677215449E-3</v>
      </c>
      <c r="K45" s="27">
        <f t="shared" ref="K45" si="7">IF(ISERROR(+H45/E45)=TRUE,0,++H45/E45)</f>
        <v>0</v>
      </c>
      <c r="L45" s="28">
        <f t="shared" ref="L45" si="8">+D45-G45</f>
        <v>44840506.600000001</v>
      </c>
    </row>
    <row r="46" spans="2:12" ht="20.100000000000001" customHeight="1" x14ac:dyDescent="0.25">
      <c r="B46" s="25" t="s">
        <v>60</v>
      </c>
      <c r="C46" s="26">
        <v>0</v>
      </c>
      <c r="D46" s="26">
        <v>26393595</v>
      </c>
      <c r="E46" s="57">
        <v>10000000</v>
      </c>
      <c r="F46" s="57">
        <v>6808751.1299999999</v>
      </c>
      <c r="G46" s="26">
        <v>1466877.76</v>
      </c>
      <c r="H46" s="26"/>
      <c r="I46" s="27"/>
      <c r="J46" s="27">
        <f t="shared" si="0"/>
        <v>0.14668777599999999</v>
      </c>
      <c r="K46" s="27">
        <f t="shared" si="1"/>
        <v>0</v>
      </c>
      <c r="L46" s="28">
        <f t="shared" si="2"/>
        <v>24926717.239999998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7427557799</v>
      </c>
      <c r="E47" s="53">
        <f>SUM(E13:E46)</f>
        <v>5827764205</v>
      </c>
      <c r="F47" s="53">
        <f t="shared" si="9"/>
        <v>4091866818.0099993</v>
      </c>
      <c r="G47" s="53">
        <f t="shared" si="9"/>
        <v>751292018.83000004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0.12891599460826161</v>
      </c>
      <c r="K47" s="54">
        <f>IF(ISERROR(+H47/E47)=TRUE,0,++H47/E47)</f>
        <v>0</v>
      </c>
      <c r="L47" s="55">
        <f>SUM(L13:L46)</f>
        <v>6676265780.1700001</v>
      </c>
    </row>
    <row r="48" spans="2:12" x14ac:dyDescent="0.2">
      <c r="B48" s="11" t="s">
        <v>63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FEBRERO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7427.5577990000002</v>
      </c>
      <c r="E54" s="33">
        <f>+E47/$C$52</f>
        <v>5827.7642050000004</v>
      </c>
      <c r="F54" s="67">
        <f>+F47/$C$52</f>
        <v>4091.8668180099994</v>
      </c>
      <c r="G54" s="67">
        <f>+G47/$C$52</f>
        <v>751.29201883000007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90557473</v>
      </c>
      <c r="E13" s="56">
        <v>39699581</v>
      </c>
      <c r="F13" s="56">
        <v>61841545</v>
      </c>
      <c r="G13" s="8">
        <v>90557473</v>
      </c>
      <c r="H13" s="8"/>
      <c r="I13" s="12">
        <f>IF(ISERROR(+#REF!/E13)=TRUE,0,++#REF!/E13)</f>
        <v>0</v>
      </c>
      <c r="J13" s="12">
        <f>IF(ISERROR(+G13/E13)=TRUE,0,++G13/E13)</f>
        <v>2.2810687347052858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1000000</v>
      </c>
      <c r="D14" s="9">
        <v>1704275</v>
      </c>
      <c r="E14" s="58">
        <v>711275</v>
      </c>
      <c r="F14" s="59">
        <v>1000000</v>
      </c>
      <c r="G14" s="9">
        <v>1704275</v>
      </c>
      <c r="H14" s="9"/>
      <c r="I14" s="13">
        <f>IF(ISERROR(+#REF!/E14)=TRUE,0,++#REF!/E14)</f>
        <v>0</v>
      </c>
      <c r="J14" s="13">
        <f t="shared" ref="J14:J45" si="0">IF(ISERROR(+G14/E14)=TRUE,0,++G14/E14)</f>
        <v>2.3960844961512775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1500000</v>
      </c>
      <c r="D15" s="9">
        <v>2190097</v>
      </c>
      <c r="E15" s="58">
        <v>396155</v>
      </c>
      <c r="F15" s="59">
        <v>1500000</v>
      </c>
      <c r="G15" s="9">
        <v>2190097</v>
      </c>
      <c r="H15" s="9"/>
      <c r="I15" s="13"/>
      <c r="J15" s="13">
        <f t="shared" si="0"/>
        <v>5.5283840920851688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9500000</v>
      </c>
      <c r="D16" s="9">
        <v>12426803</v>
      </c>
      <c r="E16" s="58">
        <v>2765923</v>
      </c>
      <c r="F16" s="59">
        <v>9500000</v>
      </c>
      <c r="G16" s="9">
        <v>12426803</v>
      </c>
      <c r="H16" s="9"/>
      <c r="I16" s="13"/>
      <c r="J16" s="13">
        <f t="shared" si="0"/>
        <v>4.4928231913903609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1500000</v>
      </c>
      <c r="D17" s="9">
        <v>1500000</v>
      </c>
      <c r="E17" s="58">
        <v>100000</v>
      </c>
      <c r="F17" s="59">
        <v>1500000</v>
      </c>
      <c r="G17" s="9">
        <v>1500000</v>
      </c>
      <c r="H17" s="9"/>
      <c r="I17" s="13"/>
      <c r="J17" s="13">
        <f t="shared" si="0"/>
        <v>15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6003000</v>
      </c>
      <c r="D18" s="9">
        <v>10890534</v>
      </c>
      <c r="E18" s="58">
        <v>920000</v>
      </c>
      <c r="F18" s="59">
        <v>6003000</v>
      </c>
      <c r="G18" s="9">
        <v>10890534</v>
      </c>
      <c r="H18" s="9"/>
      <c r="I18" s="13"/>
      <c r="J18" s="13">
        <f t="shared" si="0"/>
        <v>11.837536956521738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3013658</v>
      </c>
      <c r="D19" s="9">
        <v>3227941</v>
      </c>
      <c r="E19" s="58">
        <v>187300</v>
      </c>
      <c r="F19" s="59">
        <v>3013658</v>
      </c>
      <c r="G19" s="9">
        <v>3227941</v>
      </c>
      <c r="H19" s="9"/>
      <c r="I19" s="13"/>
      <c r="J19" s="13">
        <f t="shared" si="0"/>
        <v>17.234068339562199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5000000</v>
      </c>
      <c r="D20" s="9">
        <v>6639618</v>
      </c>
      <c r="E20" s="58">
        <v>1103000</v>
      </c>
      <c r="F20" s="59">
        <v>5000000</v>
      </c>
      <c r="G20" s="9">
        <v>6639618</v>
      </c>
      <c r="H20" s="9"/>
      <c r="I20" s="13"/>
      <c r="J20" s="13">
        <f t="shared" si="0"/>
        <v>6.0195992747053486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3000000</v>
      </c>
      <c r="D21" s="9">
        <v>3664590</v>
      </c>
      <c r="E21" s="58">
        <v>700000</v>
      </c>
      <c r="F21" s="59">
        <v>3000000</v>
      </c>
      <c r="G21" s="9">
        <v>3664590</v>
      </c>
      <c r="H21" s="9"/>
      <c r="I21" s="13"/>
      <c r="J21" s="13">
        <f t="shared" si="0"/>
        <v>5.2351285714285716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3000000</v>
      </c>
      <c r="D22" s="9">
        <v>3000000</v>
      </c>
      <c r="E22" s="58">
        <v>2000000</v>
      </c>
      <c r="F22" s="59">
        <v>3000000</v>
      </c>
      <c r="G22" s="9">
        <v>3000000</v>
      </c>
      <c r="H22" s="9"/>
      <c r="I22" s="13"/>
      <c r="J22" s="13">
        <f t="shared" si="0"/>
        <v>1.5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6000000</v>
      </c>
      <c r="D23" s="9">
        <v>7743343</v>
      </c>
      <c r="E23" s="58">
        <v>2032000</v>
      </c>
      <c r="F23" s="59">
        <v>6000000</v>
      </c>
      <c r="G23" s="9">
        <v>7743343</v>
      </c>
      <c r="H23" s="9"/>
      <c r="I23" s="13"/>
      <c r="J23" s="13">
        <f t="shared" si="0"/>
        <v>3.8107002952755904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3500000</v>
      </c>
      <c r="D24" s="9">
        <v>5731439</v>
      </c>
      <c r="E24" s="58">
        <v>315000</v>
      </c>
      <c r="F24" s="59">
        <v>3500000</v>
      </c>
      <c r="G24" s="9">
        <v>5731439</v>
      </c>
      <c r="H24" s="9"/>
      <c r="I24" s="13"/>
      <c r="J24" s="13">
        <f t="shared" si="0"/>
        <v>18.195044444444445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6000000</v>
      </c>
      <c r="D25" s="9">
        <v>6000000</v>
      </c>
      <c r="E25" s="58">
        <v>987000</v>
      </c>
      <c r="F25" s="59">
        <v>6000000</v>
      </c>
      <c r="G25" s="9">
        <v>6000000</v>
      </c>
      <c r="H25" s="9"/>
      <c r="I25" s="13"/>
      <c r="J25" s="13">
        <f t="shared" si="0"/>
        <v>6.0790273556231007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4000000</v>
      </c>
      <c r="D26" s="9">
        <v>5261348</v>
      </c>
      <c r="E26" s="58">
        <v>1001679</v>
      </c>
      <c r="F26" s="59">
        <v>4000000</v>
      </c>
      <c r="G26" s="9">
        <v>5261348</v>
      </c>
      <c r="H26" s="9"/>
      <c r="I26" s="13"/>
      <c r="J26" s="13">
        <f t="shared" si="0"/>
        <v>5.2525290038026151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2000000</v>
      </c>
      <c r="D27" s="9">
        <v>2598940</v>
      </c>
      <c r="E27" s="58">
        <v>32300</v>
      </c>
      <c r="F27" s="59">
        <v>2000000</v>
      </c>
      <c r="G27" s="9">
        <v>2598940</v>
      </c>
      <c r="H27" s="9"/>
      <c r="I27" s="13"/>
      <c r="J27" s="13">
        <f t="shared" si="0"/>
        <v>80.462538699690398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4000000</v>
      </c>
      <c r="D28" s="9">
        <v>4422647</v>
      </c>
      <c r="E28" s="58">
        <v>1720000</v>
      </c>
      <c r="F28" s="59">
        <v>4000000</v>
      </c>
      <c r="G28" s="9">
        <v>4422647</v>
      </c>
      <c r="H28" s="9"/>
      <c r="I28" s="13"/>
      <c r="J28" s="13">
        <f t="shared" si="0"/>
        <v>2.5713063953488371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672906</v>
      </c>
      <c r="D29" s="9">
        <v>672906</v>
      </c>
      <c r="E29" s="58">
        <v>180000</v>
      </c>
      <c r="F29" s="59">
        <v>672906</v>
      </c>
      <c r="G29" s="9">
        <v>672906</v>
      </c>
      <c r="H29" s="9"/>
      <c r="I29" s="13"/>
      <c r="J29" s="13">
        <f t="shared" si="0"/>
        <v>3.7383666666666668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2000000</v>
      </c>
      <c r="D30" s="9">
        <v>2087665</v>
      </c>
      <c r="E30" s="58">
        <v>243000</v>
      </c>
      <c r="F30" s="59">
        <v>2000000</v>
      </c>
      <c r="G30" s="9">
        <v>2087665</v>
      </c>
      <c r="H30" s="9"/>
      <c r="I30" s="13"/>
      <c r="J30" s="13">
        <f t="shared" si="0"/>
        <v>8.591213991769548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3000000</v>
      </c>
      <c r="D31" s="9">
        <v>3786219</v>
      </c>
      <c r="E31" s="58">
        <v>197268</v>
      </c>
      <c r="F31" s="59">
        <v>3000000</v>
      </c>
      <c r="G31" s="9">
        <v>3786219</v>
      </c>
      <c r="H31" s="9"/>
      <c r="I31" s="13"/>
      <c r="J31" s="13">
        <f t="shared" si="0"/>
        <v>19.193275138390412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2000000</v>
      </c>
      <c r="D32" s="9">
        <v>2000000</v>
      </c>
      <c r="E32" s="58">
        <v>100000</v>
      </c>
      <c r="F32" s="59">
        <v>2000000</v>
      </c>
      <c r="G32" s="9">
        <v>2000000</v>
      </c>
      <c r="H32" s="9"/>
      <c r="I32" s="13"/>
      <c r="J32" s="13">
        <f t="shared" si="0"/>
        <v>20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1500000</v>
      </c>
      <c r="D33" s="9">
        <v>2356799</v>
      </c>
      <c r="E33" s="58">
        <v>1900000</v>
      </c>
      <c r="F33" s="59">
        <v>1500000</v>
      </c>
      <c r="G33" s="9">
        <v>2356799</v>
      </c>
      <c r="H33" s="9"/>
      <c r="I33" s="13"/>
      <c r="J33" s="13">
        <f t="shared" si="0"/>
        <v>1.2404205263157895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1500000</v>
      </c>
      <c r="D34" s="9">
        <v>1912748</v>
      </c>
      <c r="E34" s="58">
        <v>527070</v>
      </c>
      <c r="F34" s="59">
        <v>1500000</v>
      </c>
      <c r="G34" s="9">
        <v>1912748</v>
      </c>
      <c r="H34" s="9"/>
      <c r="I34" s="13"/>
      <c r="J34" s="13">
        <f t="shared" si="0"/>
        <v>3.6290208131747206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1000000</v>
      </c>
      <c r="D35" s="9">
        <v>2278840</v>
      </c>
      <c r="E35" s="58">
        <v>1056998</v>
      </c>
      <c r="F35" s="59">
        <v>1000000</v>
      </c>
      <c r="G35" s="9">
        <v>2278840</v>
      </c>
      <c r="H35" s="9"/>
      <c r="I35" s="13"/>
      <c r="J35" s="13">
        <f t="shared" si="0"/>
        <v>2.1559548835475564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13200000</v>
      </c>
      <c r="D36" s="9">
        <v>13200000</v>
      </c>
      <c r="E36" s="58">
        <v>8064965</v>
      </c>
      <c r="F36" s="59">
        <v>13200000</v>
      </c>
      <c r="G36" s="9">
        <v>13200000</v>
      </c>
      <c r="H36" s="9"/>
      <c r="I36" s="13"/>
      <c r="J36" s="13">
        <f t="shared" si="0"/>
        <v>1.6367089007825824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2766523</v>
      </c>
      <c r="D37" s="9">
        <v>6766523</v>
      </c>
      <c r="E37" s="58">
        <v>1395640</v>
      </c>
      <c r="F37" s="59">
        <v>2766523</v>
      </c>
      <c r="G37" s="9">
        <v>6766523</v>
      </c>
      <c r="H37" s="9"/>
      <c r="I37" s="13"/>
      <c r="J37" s="13">
        <f t="shared" si="0"/>
        <v>4.8483297985153762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7026640</v>
      </c>
      <c r="D38" s="9">
        <v>8385776</v>
      </c>
      <c r="E38" s="58">
        <v>1574645</v>
      </c>
      <c r="F38" s="59">
        <v>7026640</v>
      </c>
      <c r="G38" s="9">
        <v>8385776</v>
      </c>
      <c r="H38" s="9"/>
      <c r="I38" s="13"/>
      <c r="J38" s="13">
        <f t="shared" si="0"/>
        <v>5.3255025735959531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500000</v>
      </c>
      <c r="D39" s="9">
        <v>670423</v>
      </c>
      <c r="E39" s="58">
        <v>363000</v>
      </c>
      <c r="F39" s="59">
        <v>500000</v>
      </c>
      <c r="G39" s="9">
        <v>670423</v>
      </c>
      <c r="H39" s="9"/>
      <c r="I39" s="13"/>
      <c r="J39" s="13">
        <f t="shared" si="0"/>
        <v>1.8468953168044078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3000000</v>
      </c>
      <c r="D40" s="9">
        <v>4270897</v>
      </c>
      <c r="E40" s="58">
        <v>750000</v>
      </c>
      <c r="F40" s="59">
        <v>3000000</v>
      </c>
      <c r="G40" s="9">
        <v>4270897</v>
      </c>
      <c r="H40" s="9"/>
      <c r="I40" s="13"/>
      <c r="J40" s="13">
        <f t="shared" si="0"/>
        <v>5.6945293333333336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4000000</v>
      </c>
      <c r="D41" s="9">
        <v>5248165</v>
      </c>
      <c r="E41" s="58">
        <v>1000000</v>
      </c>
      <c r="F41" s="59">
        <v>4000000</v>
      </c>
      <c r="G41" s="9">
        <v>5248165</v>
      </c>
      <c r="H41" s="9"/>
      <c r="I41" s="13"/>
      <c r="J41" s="13">
        <f t="shared" si="0"/>
        <v>5.2481650000000002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5000000</v>
      </c>
      <c r="D42" s="9">
        <v>5900336</v>
      </c>
      <c r="E42" s="58">
        <v>2000000</v>
      </c>
      <c r="F42" s="59">
        <v>5000000</v>
      </c>
      <c r="G42" s="9">
        <v>5900336</v>
      </c>
      <c r="H42" s="9"/>
      <c r="I42" s="13"/>
      <c r="J42" s="13">
        <f t="shared" si="0"/>
        <v>2.9501680000000001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5000000</v>
      </c>
      <c r="D43" s="9">
        <v>10273663</v>
      </c>
      <c r="E43" s="58">
        <v>3000000</v>
      </c>
      <c r="F43" s="59">
        <v>5000000</v>
      </c>
      <c r="G43" s="9">
        <v>10273663</v>
      </c>
      <c r="H43" s="9"/>
      <c r="I43" s="13"/>
      <c r="J43" s="13">
        <f t="shared" ref="J43" si="3">IF(ISERROR(+G43/E43)=TRUE,0,++G43/E43)</f>
        <v>3.4245543333333335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4000000</v>
      </c>
      <c r="D44" s="9">
        <v>5452060</v>
      </c>
      <c r="E44" s="58">
        <v>787193</v>
      </c>
      <c r="F44" s="59">
        <v>4000000</v>
      </c>
      <c r="G44" s="9">
        <v>5452060</v>
      </c>
      <c r="H44" s="9"/>
      <c r="I44" s="13"/>
      <c r="J44" s="13">
        <f t="shared" si="0"/>
        <v>6.9259508151114151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65973</v>
      </c>
      <c r="D45" s="9">
        <v>296763</v>
      </c>
      <c r="E45" s="58">
        <v>65973</v>
      </c>
      <c r="F45" s="59">
        <v>65973</v>
      </c>
      <c r="G45" s="9">
        <v>296763</v>
      </c>
      <c r="H45" s="9"/>
      <c r="I45" s="13"/>
      <c r="J45" s="13">
        <f t="shared" si="0"/>
        <v>4.4982492837979171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177090245</v>
      </c>
      <c r="D46" s="53">
        <f t="shared" si="6"/>
        <v>243118831</v>
      </c>
      <c r="E46" s="53">
        <f t="shared" si="6"/>
        <v>77876965</v>
      </c>
      <c r="F46" s="53">
        <f t="shared" si="6"/>
        <v>177090245</v>
      </c>
      <c r="G46" s="53">
        <f t="shared" si="6"/>
        <v>243118831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3.1218323800882586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63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K52" s="23"/>
    </row>
    <row r="53" spans="2:11" s="22" customFormat="1" x14ac:dyDescent="0.25">
      <c r="B53" s="22" t="s">
        <v>24</v>
      </c>
      <c r="C53" s="39">
        <f>+C46/$C$51</f>
        <v>177.09024500000001</v>
      </c>
      <c r="D53" s="39">
        <f>+D46/$C$51</f>
        <v>243.118831</v>
      </c>
      <c r="E53" s="39">
        <f>+E46/$C$51</f>
        <v>77.876964999999998</v>
      </c>
      <c r="F53" s="39">
        <f>+F46/$C$51</f>
        <v>177.09024500000001</v>
      </c>
      <c r="G53" s="39">
        <f>+G46/$C$51</f>
        <v>243.118831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479519781</v>
      </c>
      <c r="E13" s="62">
        <v>424193851</v>
      </c>
      <c r="F13" s="62">
        <v>229320930.93000007</v>
      </c>
      <c r="G13" s="41">
        <v>53797573.600000001</v>
      </c>
      <c r="H13" s="8"/>
      <c r="I13" s="12">
        <f>IF(ISERROR(+#REF!/E13)=TRUE,0,++#REF!/E13)</f>
        <v>0</v>
      </c>
      <c r="J13" s="12">
        <f>IF(ISERROR(+G13/E13)=TRUE,0,++G13/E13)</f>
        <v>0.12682308683441995</v>
      </c>
      <c r="K13" s="12">
        <f>IF(ISERROR(+H13/E13)=TRUE,0,++H13/E13)</f>
        <v>0</v>
      </c>
      <c r="L13" s="14">
        <f>+D13-G13</f>
        <v>425722207.39999998</v>
      </c>
    </row>
    <row r="14" spans="1:13" ht="20.100000000000001" customHeight="1" x14ac:dyDescent="0.25">
      <c r="B14" s="25" t="s">
        <v>27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120980.9</v>
      </c>
      <c r="H14" s="26"/>
      <c r="I14" s="27"/>
      <c r="J14" s="27">
        <f t="shared" ref="J14:J46" si="0">IF(ISERROR(+G14/E14)=TRUE,0,++G14/E14)</f>
        <v>0.87683838984156426</v>
      </c>
      <c r="K14" s="27">
        <f t="shared" ref="K14:K46" si="1">IF(ISERROR(+H14/E14)=TRUE,0,++H14/E14)</f>
        <v>0</v>
      </c>
      <c r="L14" s="28">
        <f t="shared" ref="L14:L46" si="2">+D14-G14</f>
        <v>16993.100000000006</v>
      </c>
    </row>
    <row r="15" spans="1:13" ht="20.100000000000001" customHeight="1" x14ac:dyDescent="0.25">
      <c r="B15" s="25" t="s">
        <v>28</v>
      </c>
      <c r="C15" s="42">
        <v>0</v>
      </c>
      <c r="D15" s="42">
        <v>943886</v>
      </c>
      <c r="E15" s="63">
        <v>943886</v>
      </c>
      <c r="F15" s="63">
        <v>943886</v>
      </c>
      <c r="G15" s="42">
        <v>917494.05999999994</v>
      </c>
      <c r="H15" s="26"/>
      <c r="I15" s="27"/>
      <c r="J15" s="27">
        <f t="shared" si="0"/>
        <v>0.97203905980171323</v>
      </c>
      <c r="K15" s="27">
        <f t="shared" si="1"/>
        <v>0</v>
      </c>
      <c r="L15" s="28">
        <f t="shared" si="2"/>
        <v>26391.940000000061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/>
      <c r="G16" s="42"/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522318</v>
      </c>
      <c r="E17" s="63">
        <v>522318</v>
      </c>
      <c r="F17" s="63">
        <v>522318</v>
      </c>
      <c r="G17" s="42">
        <v>439533.33</v>
      </c>
      <c r="H17" s="26"/>
      <c r="I17" s="27"/>
      <c r="J17" s="27">
        <f t="shared" ref="J17" si="3">IF(ISERROR(+G17/E17)=TRUE,0,++G17/E17)</f>
        <v>0.84150523244460274</v>
      </c>
      <c r="K17" s="27">
        <f t="shared" ref="K17" si="4">IF(ISERROR(+H17/E17)=TRUE,0,++H17/E17)</f>
        <v>0</v>
      </c>
      <c r="L17" s="28">
        <f t="shared" ref="L17" si="5">+D17-G17</f>
        <v>82784.669999999984</v>
      </c>
    </row>
    <row r="18" spans="2:12" ht="20.100000000000001" customHeight="1" x14ac:dyDescent="0.25">
      <c r="B18" s="25" t="s">
        <v>31</v>
      </c>
      <c r="C18" s="42">
        <v>0</v>
      </c>
      <c r="D18" s="42">
        <v>1848504</v>
      </c>
      <c r="E18" s="63">
        <v>1848504</v>
      </c>
      <c r="F18" s="63">
        <v>1848504</v>
      </c>
      <c r="G18" s="42">
        <v>1717308.98</v>
      </c>
      <c r="H18" s="26"/>
      <c r="I18" s="27"/>
      <c r="J18" s="27">
        <f t="shared" si="0"/>
        <v>0.92902638025127349</v>
      </c>
      <c r="K18" s="27">
        <f t="shared" si="1"/>
        <v>0</v>
      </c>
      <c r="L18" s="28">
        <f t="shared" si="2"/>
        <v>131195.02000000002</v>
      </c>
    </row>
    <row r="19" spans="2:12" ht="20.100000000000001" customHeight="1" x14ac:dyDescent="0.25">
      <c r="B19" s="25" t="s">
        <v>32</v>
      </c>
      <c r="C19" s="42">
        <v>0</v>
      </c>
      <c r="D19" s="42">
        <v>4394250</v>
      </c>
      <c r="E19" s="63">
        <v>4394250</v>
      </c>
      <c r="F19" s="63">
        <v>4393572.5999999996</v>
      </c>
      <c r="G19" s="42">
        <v>2675608.9900000002</v>
      </c>
      <c r="H19" s="26"/>
      <c r="I19" s="27"/>
      <c r="J19" s="27">
        <f t="shared" si="0"/>
        <v>0.60888865904306766</v>
      </c>
      <c r="K19" s="27">
        <f t="shared" si="1"/>
        <v>0</v>
      </c>
      <c r="L19" s="28">
        <f t="shared" si="2"/>
        <v>1718641.0099999998</v>
      </c>
    </row>
    <row r="20" spans="2:12" ht="20.100000000000001" customHeight="1" x14ac:dyDescent="0.25">
      <c r="B20" s="25" t="s">
        <v>33</v>
      </c>
      <c r="C20" s="42">
        <v>0</v>
      </c>
      <c r="D20" s="42">
        <v>9840144</v>
      </c>
      <c r="E20" s="63">
        <v>9840144</v>
      </c>
      <c r="F20" s="63">
        <v>8367668.6799999997</v>
      </c>
      <c r="G20" s="42">
        <v>8365734.2799999993</v>
      </c>
      <c r="H20" s="26"/>
      <c r="I20" s="27"/>
      <c r="J20" s="27">
        <f t="shared" ref="J20" si="6">IF(ISERROR(+G20/E20)=TRUE,0,++G20/E20)</f>
        <v>0.85016380654592039</v>
      </c>
      <c r="K20" s="27">
        <f t="shared" ref="K20" si="7">IF(ISERROR(+H20/E20)=TRUE,0,++H20/E20)</f>
        <v>0</v>
      </c>
      <c r="L20" s="28">
        <f t="shared" ref="L20" si="8">+D20-G20</f>
        <v>1474409.7200000007</v>
      </c>
    </row>
    <row r="21" spans="2:12" ht="20.100000000000001" customHeight="1" x14ac:dyDescent="0.25">
      <c r="B21" s="25" t="s">
        <v>34</v>
      </c>
      <c r="C21" s="42">
        <v>0</v>
      </c>
      <c r="D21" s="42">
        <v>748012</v>
      </c>
      <c r="E21" s="63">
        <v>748012</v>
      </c>
      <c r="F21" s="63">
        <v>748012</v>
      </c>
      <c r="G21" s="42">
        <v>674042.26</v>
      </c>
      <c r="H21" s="26"/>
      <c r="I21" s="27"/>
      <c r="J21" s="27">
        <f t="shared" si="0"/>
        <v>0.90111155970759826</v>
      </c>
      <c r="K21" s="27">
        <f t="shared" si="1"/>
        <v>0</v>
      </c>
      <c r="L21" s="28">
        <f t="shared" si="2"/>
        <v>73969.739999999991</v>
      </c>
    </row>
    <row r="22" spans="2:12" ht="20.100000000000001" customHeight="1" x14ac:dyDescent="0.25">
      <c r="B22" s="25" t="s">
        <v>35</v>
      </c>
      <c r="C22" s="42">
        <v>0</v>
      </c>
      <c r="D22" s="42">
        <v>3971966</v>
      </c>
      <c r="E22" s="63">
        <v>3971966</v>
      </c>
      <c r="F22" s="63">
        <v>3532625.28</v>
      </c>
      <c r="G22" s="42">
        <v>3413698.42</v>
      </c>
      <c r="H22" s="26"/>
      <c r="I22" s="27"/>
      <c r="J22" s="27">
        <f t="shared" si="0"/>
        <v>0.85944804663484031</v>
      </c>
      <c r="K22" s="27">
        <f t="shared" si="1"/>
        <v>0</v>
      </c>
      <c r="L22" s="28">
        <f t="shared" si="2"/>
        <v>558267.58000000007</v>
      </c>
    </row>
    <row r="23" spans="2:12" ht="20.100000000000001" customHeight="1" x14ac:dyDescent="0.25">
      <c r="B23" s="25" t="s">
        <v>36</v>
      </c>
      <c r="C23" s="42">
        <v>0</v>
      </c>
      <c r="D23" s="42">
        <v>6251946</v>
      </c>
      <c r="E23" s="63">
        <v>6251946</v>
      </c>
      <c r="F23" s="63">
        <v>6251946</v>
      </c>
      <c r="G23" s="42">
        <v>5958770.1100000003</v>
      </c>
      <c r="H23" s="26"/>
      <c r="I23" s="27"/>
      <c r="J23" s="27">
        <f t="shared" si="0"/>
        <v>0.95310645837312102</v>
      </c>
      <c r="K23" s="27">
        <f t="shared" si="1"/>
        <v>0</v>
      </c>
      <c r="L23" s="28">
        <f t="shared" si="2"/>
        <v>293175.88999999966</v>
      </c>
    </row>
    <row r="24" spans="2:12" ht="20.100000000000001" customHeight="1" x14ac:dyDescent="0.25">
      <c r="B24" s="25" t="s">
        <v>37</v>
      </c>
      <c r="C24" s="42">
        <v>0</v>
      </c>
      <c r="D24" s="42">
        <v>4119764</v>
      </c>
      <c r="E24" s="63">
        <v>4119764</v>
      </c>
      <c r="F24" s="63">
        <v>4119764</v>
      </c>
      <c r="G24" s="42">
        <v>4013091.2200000007</v>
      </c>
      <c r="H24" s="26"/>
      <c r="I24" s="27"/>
      <c r="J24" s="27">
        <f t="shared" si="0"/>
        <v>0.97410706535617109</v>
      </c>
      <c r="K24" s="27">
        <f t="shared" si="1"/>
        <v>0</v>
      </c>
      <c r="L24" s="28">
        <f t="shared" si="2"/>
        <v>106672.77999999933</v>
      </c>
    </row>
    <row r="25" spans="2:12" ht="20.100000000000001" customHeight="1" x14ac:dyDescent="0.25">
      <c r="B25" s="25" t="s">
        <v>38</v>
      </c>
      <c r="C25" s="42">
        <v>0</v>
      </c>
      <c r="D25" s="42">
        <v>10352574</v>
      </c>
      <c r="E25" s="63">
        <v>10352574</v>
      </c>
      <c r="F25" s="63">
        <v>10352574</v>
      </c>
      <c r="G25" s="42">
        <v>9948273.5499999989</v>
      </c>
      <c r="H25" s="26"/>
      <c r="I25" s="27"/>
      <c r="J25" s="27">
        <f t="shared" si="0"/>
        <v>0.96094686693376918</v>
      </c>
      <c r="K25" s="27">
        <f t="shared" si="1"/>
        <v>0</v>
      </c>
      <c r="L25" s="28">
        <f t="shared" si="2"/>
        <v>404300.45000000112</v>
      </c>
    </row>
    <row r="26" spans="2:12" ht="20.100000000000001" customHeight="1" x14ac:dyDescent="0.25">
      <c r="B26" s="25" t="s">
        <v>39</v>
      </c>
      <c r="C26" s="42">
        <v>0</v>
      </c>
      <c r="D26" s="42">
        <v>8125502</v>
      </c>
      <c r="E26" s="63">
        <v>8125502</v>
      </c>
      <c r="F26" s="63">
        <v>8125502</v>
      </c>
      <c r="G26" s="42">
        <v>7712981.4699999997</v>
      </c>
      <c r="H26" s="26"/>
      <c r="I26" s="27"/>
      <c r="J26" s="27">
        <f t="shared" si="0"/>
        <v>0.94923137918124934</v>
      </c>
      <c r="K26" s="27">
        <f t="shared" si="1"/>
        <v>0</v>
      </c>
      <c r="L26" s="28">
        <f t="shared" si="2"/>
        <v>412520.53000000026</v>
      </c>
    </row>
    <row r="27" spans="2:12" ht="20.100000000000001" customHeight="1" x14ac:dyDescent="0.25">
      <c r="B27" s="25" t="s">
        <v>40</v>
      </c>
      <c r="C27" s="42">
        <v>0</v>
      </c>
      <c r="D27" s="42">
        <v>4828306</v>
      </c>
      <c r="E27" s="63">
        <v>4828306</v>
      </c>
      <c r="F27" s="63">
        <v>4828306</v>
      </c>
      <c r="G27" s="42">
        <v>4649569.3800000008</v>
      </c>
      <c r="H27" s="26"/>
      <c r="I27" s="27"/>
      <c r="J27" s="27">
        <f t="shared" si="0"/>
        <v>0.96298150531470061</v>
      </c>
      <c r="K27" s="27">
        <f t="shared" si="1"/>
        <v>0</v>
      </c>
      <c r="L27" s="28">
        <f t="shared" si="2"/>
        <v>178736.61999999918</v>
      </c>
    </row>
    <row r="28" spans="2:12" ht="20.100000000000001" customHeight="1" x14ac:dyDescent="0.25">
      <c r="B28" s="25" t="s">
        <v>41</v>
      </c>
      <c r="C28" s="42">
        <v>0</v>
      </c>
      <c r="D28" s="42">
        <v>3360956</v>
      </c>
      <c r="E28" s="63">
        <v>3360956</v>
      </c>
      <c r="F28" s="63">
        <v>3360956</v>
      </c>
      <c r="G28" s="42">
        <v>2643939.0999999996</v>
      </c>
      <c r="H28" s="26"/>
      <c r="I28" s="27"/>
      <c r="J28" s="27">
        <f t="shared" si="0"/>
        <v>0.78666281260450888</v>
      </c>
      <c r="K28" s="27">
        <f t="shared" si="1"/>
        <v>0</v>
      </c>
      <c r="L28" s="28">
        <f t="shared" si="2"/>
        <v>717016.90000000037</v>
      </c>
    </row>
    <row r="29" spans="2:12" ht="20.100000000000001" customHeight="1" x14ac:dyDescent="0.25">
      <c r="B29" s="25" t="s">
        <v>42</v>
      </c>
      <c r="C29" s="42">
        <v>0</v>
      </c>
      <c r="D29" s="42">
        <v>652006</v>
      </c>
      <c r="E29" s="63">
        <v>652006</v>
      </c>
      <c r="F29" s="63">
        <v>652006</v>
      </c>
      <c r="G29" s="42">
        <v>474697.8</v>
      </c>
      <c r="H29" s="26"/>
      <c r="I29" s="27"/>
      <c r="J29" s="27">
        <f t="shared" si="0"/>
        <v>0.72805741051462713</v>
      </c>
      <c r="K29" s="27">
        <f t="shared" si="1"/>
        <v>0</v>
      </c>
      <c r="L29" s="28">
        <f t="shared" si="2"/>
        <v>177308.2</v>
      </c>
    </row>
    <row r="30" spans="2:12" ht="20.100000000000001" customHeight="1" x14ac:dyDescent="0.25">
      <c r="B30" s="25" t="s">
        <v>43</v>
      </c>
      <c r="C30" s="42">
        <v>0</v>
      </c>
      <c r="D30" s="42">
        <v>116732</v>
      </c>
      <c r="E30" s="63">
        <v>116732</v>
      </c>
      <c r="F30" s="63">
        <v>98752</v>
      </c>
      <c r="G30" s="42">
        <v>98752</v>
      </c>
      <c r="H30" s="26"/>
      <c r="I30" s="27"/>
      <c r="J30" s="27">
        <f t="shared" si="0"/>
        <v>0.84597196998252411</v>
      </c>
      <c r="K30" s="27">
        <f t="shared" si="1"/>
        <v>0</v>
      </c>
      <c r="L30" s="28">
        <f t="shared" si="2"/>
        <v>17980</v>
      </c>
    </row>
    <row r="31" spans="2:12" ht="20.100000000000001" customHeight="1" x14ac:dyDescent="0.25">
      <c r="B31" s="25" t="s">
        <v>44</v>
      </c>
      <c r="C31" s="42">
        <v>0</v>
      </c>
      <c r="D31" s="42">
        <v>2234836</v>
      </c>
      <c r="E31" s="63">
        <v>2234836</v>
      </c>
      <c r="F31" s="63">
        <v>2234836</v>
      </c>
      <c r="G31" s="42">
        <v>2145265.14</v>
      </c>
      <c r="H31" s="26"/>
      <c r="I31" s="27"/>
      <c r="J31" s="27">
        <f t="shared" si="0"/>
        <v>0.9599206116242982</v>
      </c>
      <c r="K31" s="27">
        <f t="shared" si="1"/>
        <v>0</v>
      </c>
      <c r="L31" s="28">
        <f t="shared" si="2"/>
        <v>89570.85999999987</v>
      </c>
    </row>
    <row r="32" spans="2:12" ht="20.100000000000001" customHeight="1" x14ac:dyDescent="0.25">
      <c r="B32" s="25" t="s">
        <v>45</v>
      </c>
      <c r="C32" s="42">
        <v>0</v>
      </c>
      <c r="D32" s="42">
        <v>5463842</v>
      </c>
      <c r="E32" s="63">
        <v>5463842</v>
      </c>
      <c r="F32" s="63">
        <v>5463842</v>
      </c>
      <c r="G32" s="42">
        <v>3971058.44</v>
      </c>
      <c r="H32" s="26"/>
      <c r="I32" s="27"/>
      <c r="J32" s="27">
        <f t="shared" si="0"/>
        <v>0.72678866629013061</v>
      </c>
      <c r="K32" s="27">
        <f t="shared" si="1"/>
        <v>0</v>
      </c>
      <c r="L32" s="28">
        <f t="shared" si="2"/>
        <v>1492783.56</v>
      </c>
    </row>
    <row r="33" spans="2:12" ht="20.100000000000001" customHeight="1" x14ac:dyDescent="0.25">
      <c r="B33" s="25" t="s">
        <v>46</v>
      </c>
      <c r="C33" s="42">
        <v>0</v>
      </c>
      <c r="D33" s="42">
        <v>1705988</v>
      </c>
      <c r="E33" s="63">
        <v>1705988</v>
      </c>
      <c r="F33" s="63">
        <v>913301.46</v>
      </c>
      <c r="G33" s="42">
        <v>913301.46000000008</v>
      </c>
      <c r="H33" s="26"/>
      <c r="I33" s="27"/>
      <c r="J33" s="27">
        <f t="shared" si="0"/>
        <v>0.53535045967498018</v>
      </c>
      <c r="K33" s="27">
        <f t="shared" si="1"/>
        <v>0</v>
      </c>
      <c r="L33" s="28">
        <f t="shared" si="2"/>
        <v>792686.53999999992</v>
      </c>
    </row>
    <row r="34" spans="2:12" ht="20.100000000000001" customHeight="1" x14ac:dyDescent="0.25">
      <c r="B34" s="25" t="s">
        <v>47</v>
      </c>
      <c r="C34" s="42">
        <v>0</v>
      </c>
      <c r="D34" s="42">
        <v>3834302</v>
      </c>
      <c r="E34" s="63">
        <v>3834302</v>
      </c>
      <c r="F34" s="63">
        <v>3332666.38</v>
      </c>
      <c r="G34" s="42">
        <v>3332666.38</v>
      </c>
      <c r="H34" s="26"/>
      <c r="I34" s="27"/>
      <c r="J34" s="27">
        <f t="shared" si="0"/>
        <v>0.86917159368250074</v>
      </c>
      <c r="K34" s="27">
        <f t="shared" si="1"/>
        <v>0</v>
      </c>
      <c r="L34" s="28">
        <f t="shared" si="2"/>
        <v>501635.62000000011</v>
      </c>
    </row>
    <row r="35" spans="2:12" ht="20.100000000000001" customHeight="1" x14ac:dyDescent="0.25">
      <c r="B35" s="25" t="s">
        <v>48</v>
      </c>
      <c r="C35" s="42">
        <v>0</v>
      </c>
      <c r="D35" s="42">
        <v>1034156</v>
      </c>
      <c r="E35" s="63">
        <v>1034156</v>
      </c>
      <c r="F35" s="63">
        <v>1034156</v>
      </c>
      <c r="G35" s="42">
        <v>1016667.2999999999</v>
      </c>
      <c r="H35" s="26"/>
      <c r="I35" s="27"/>
      <c r="J35" s="27">
        <f t="shared" si="0"/>
        <v>0.98308891501862383</v>
      </c>
      <c r="K35" s="27">
        <f t="shared" si="1"/>
        <v>0</v>
      </c>
      <c r="L35" s="28">
        <f t="shared" si="2"/>
        <v>17488.70000000007</v>
      </c>
    </row>
    <row r="36" spans="2:12" ht="20.100000000000001" customHeight="1" x14ac:dyDescent="0.25">
      <c r="B36" s="25" t="s">
        <v>49</v>
      </c>
      <c r="C36" s="42">
        <v>200000000</v>
      </c>
      <c r="D36" s="42">
        <v>1138558803</v>
      </c>
      <c r="E36" s="63">
        <v>1138558803</v>
      </c>
      <c r="F36" s="63">
        <v>722046068.36000013</v>
      </c>
      <c r="G36" s="42">
        <v>533452400.62000006</v>
      </c>
      <c r="H36" s="26"/>
      <c r="I36" s="27"/>
      <c r="J36" s="27">
        <f t="shared" si="0"/>
        <v>0.46853302544796194</v>
      </c>
      <c r="K36" s="27">
        <f t="shared" si="1"/>
        <v>0</v>
      </c>
      <c r="L36" s="28">
        <f t="shared" si="2"/>
        <v>605106402.37999988</v>
      </c>
    </row>
    <row r="37" spans="2:12" ht="20.100000000000001" customHeight="1" x14ac:dyDescent="0.25">
      <c r="B37" s="25" t="s">
        <v>50</v>
      </c>
      <c r="C37" s="42">
        <v>628474823</v>
      </c>
      <c r="D37" s="42">
        <v>138255254</v>
      </c>
      <c r="E37" s="63">
        <v>131910841</v>
      </c>
      <c r="F37" s="63">
        <v>62207720.639999993</v>
      </c>
      <c r="G37" s="42">
        <v>12643927.860000001</v>
      </c>
      <c r="H37" s="26"/>
      <c r="I37" s="27"/>
      <c r="J37" s="27">
        <f t="shared" si="0"/>
        <v>9.5852075266505216E-2</v>
      </c>
      <c r="K37" s="27">
        <f t="shared" si="1"/>
        <v>0</v>
      </c>
      <c r="L37" s="28">
        <f t="shared" si="2"/>
        <v>125611326.14</v>
      </c>
    </row>
    <row r="38" spans="2:12" ht="20.100000000000001" customHeight="1" x14ac:dyDescent="0.25">
      <c r="B38" s="25" t="s">
        <v>51</v>
      </c>
      <c r="C38" s="42">
        <v>0</v>
      </c>
      <c r="D38" s="42">
        <v>6035092</v>
      </c>
      <c r="E38" s="63">
        <v>6035092</v>
      </c>
      <c r="F38" s="63">
        <v>6035092</v>
      </c>
      <c r="G38" s="42">
        <v>5140291.5999999996</v>
      </c>
      <c r="H38" s="26"/>
      <c r="I38" s="27"/>
      <c r="J38" s="27">
        <f t="shared" si="0"/>
        <v>0.8517337598167517</v>
      </c>
      <c r="K38" s="27">
        <f t="shared" si="1"/>
        <v>0</v>
      </c>
      <c r="L38" s="28">
        <f t="shared" si="2"/>
        <v>894800.40000000037</v>
      </c>
    </row>
    <row r="39" spans="2:12" ht="20.100000000000001" customHeight="1" x14ac:dyDescent="0.25">
      <c r="B39" s="25" t="s">
        <v>52</v>
      </c>
      <c r="C39" s="42">
        <v>0</v>
      </c>
      <c r="D39" s="42">
        <v>3015284</v>
      </c>
      <c r="E39" s="63">
        <v>3015284</v>
      </c>
      <c r="F39" s="63">
        <v>3015284</v>
      </c>
      <c r="G39" s="42">
        <v>2441114.4499999997</v>
      </c>
      <c r="H39" s="26"/>
      <c r="I39" s="27"/>
      <c r="J39" s="13">
        <f t="shared" si="0"/>
        <v>0.80958027502550334</v>
      </c>
      <c r="K39" s="13">
        <f t="shared" si="1"/>
        <v>0</v>
      </c>
      <c r="L39" s="15">
        <f t="shared" si="2"/>
        <v>574169.55000000028</v>
      </c>
    </row>
    <row r="40" spans="2:12" ht="20.100000000000001" customHeight="1" x14ac:dyDescent="0.25">
      <c r="B40" s="25" t="s">
        <v>53</v>
      </c>
      <c r="C40" s="42">
        <v>0</v>
      </c>
      <c r="D40" s="42">
        <v>20113948</v>
      </c>
      <c r="E40" s="63">
        <v>20113948</v>
      </c>
      <c r="F40" s="63">
        <v>20113948</v>
      </c>
      <c r="G40" s="42">
        <v>18503514.920000002</v>
      </c>
      <c r="H40" s="26"/>
      <c r="I40" s="27"/>
      <c r="J40" s="13">
        <f t="shared" si="0"/>
        <v>0.91993451111636571</v>
      </c>
      <c r="K40" s="13">
        <f t="shared" si="1"/>
        <v>0</v>
      </c>
      <c r="L40" s="15">
        <f t="shared" si="2"/>
        <v>1610433.0799999982</v>
      </c>
    </row>
    <row r="41" spans="2:12" ht="20.100000000000001" customHeight="1" x14ac:dyDescent="0.25">
      <c r="B41" s="25" t="s">
        <v>54</v>
      </c>
      <c r="C41" s="42">
        <v>0</v>
      </c>
      <c r="D41" s="42">
        <v>17903668</v>
      </c>
      <c r="E41" s="63">
        <v>17903668</v>
      </c>
      <c r="F41" s="63">
        <v>17903668</v>
      </c>
      <c r="G41" s="42">
        <v>16273264.619999999</v>
      </c>
      <c r="H41" s="26"/>
      <c r="I41" s="27"/>
      <c r="J41" s="13">
        <f t="shared" ref="J41:J42" si="9">IF(ISERROR(+G41/E41)=TRUE,0,++G41/E41)</f>
        <v>0.90893467305135456</v>
      </c>
      <c r="K41" s="13">
        <f t="shared" ref="K41:K42" si="10">IF(ISERROR(+H41/E41)=TRUE,0,++H41/E41)</f>
        <v>0</v>
      </c>
      <c r="L41" s="15">
        <f t="shared" ref="L41:L42" si="11">+D41-G41</f>
        <v>1630403.3800000008</v>
      </c>
    </row>
    <row r="42" spans="2:12" ht="20.100000000000001" customHeight="1" x14ac:dyDescent="0.25">
      <c r="B42" s="25" t="s">
        <v>55</v>
      </c>
      <c r="C42" s="42">
        <v>0</v>
      </c>
      <c r="D42" s="42">
        <v>13449076</v>
      </c>
      <c r="E42" s="63">
        <v>13449076</v>
      </c>
      <c r="F42" s="63">
        <v>13449076</v>
      </c>
      <c r="G42" s="42">
        <v>12895414.879999999</v>
      </c>
      <c r="H42" s="26"/>
      <c r="I42" s="27"/>
      <c r="J42" s="13">
        <f t="shared" si="9"/>
        <v>0.95883277631861097</v>
      </c>
      <c r="K42" s="13">
        <f t="shared" si="10"/>
        <v>0</v>
      </c>
      <c r="L42" s="15">
        <f t="shared" si="11"/>
        <v>553661.12000000104</v>
      </c>
    </row>
    <row r="43" spans="2:12" ht="20.100000000000001" customHeight="1" x14ac:dyDescent="0.25">
      <c r="B43" s="25" t="s">
        <v>56</v>
      </c>
      <c r="C43" s="42">
        <v>0</v>
      </c>
      <c r="D43" s="42">
        <v>10697558</v>
      </c>
      <c r="E43" s="63">
        <v>10697558</v>
      </c>
      <c r="F43" s="63">
        <v>10697558</v>
      </c>
      <c r="G43" s="42">
        <v>10412954.010000002</v>
      </c>
      <c r="H43" s="26"/>
      <c r="I43" s="27"/>
      <c r="J43" s="13">
        <f t="shared" si="0"/>
        <v>0.97339542445107585</v>
      </c>
      <c r="K43" s="13">
        <f t="shared" si="1"/>
        <v>0</v>
      </c>
      <c r="L43" s="15">
        <f t="shared" si="2"/>
        <v>284603.98999999836</v>
      </c>
    </row>
    <row r="44" spans="2:12" ht="20.100000000000001" customHeight="1" x14ac:dyDescent="0.25">
      <c r="B44" s="25" t="s">
        <v>57</v>
      </c>
      <c r="C44" s="42">
        <v>0</v>
      </c>
      <c r="D44" s="42">
        <v>4430618</v>
      </c>
      <c r="E44" s="63">
        <v>4430618</v>
      </c>
      <c r="F44" s="63">
        <v>4430618</v>
      </c>
      <c r="G44" s="42">
        <v>4091812.27</v>
      </c>
      <c r="H44" s="26"/>
      <c r="I44" s="27"/>
      <c r="J44" s="13">
        <f t="shared" ref="J44" si="12">IF(ISERROR(+G44/E44)=TRUE,0,++G44/E44)</f>
        <v>0.92353081895121625</v>
      </c>
      <c r="K44" s="13">
        <f t="shared" ref="K44" si="13">IF(ISERROR(+H44/E44)=TRUE,0,++H44/E44)</f>
        <v>0</v>
      </c>
      <c r="L44" s="15">
        <f t="shared" ref="L44" si="14">+D44-G44</f>
        <v>338805.73</v>
      </c>
    </row>
    <row r="45" spans="2:12" ht="20.100000000000001" customHeight="1" x14ac:dyDescent="0.25">
      <c r="B45" s="7" t="s">
        <v>58</v>
      </c>
      <c r="C45" s="42">
        <v>0</v>
      </c>
      <c r="D45" s="42">
        <v>19241068</v>
      </c>
      <c r="E45" s="63">
        <v>19241068</v>
      </c>
      <c r="F45" s="64">
        <v>19241068</v>
      </c>
      <c r="G45" s="43">
        <v>17729793.150000002</v>
      </c>
      <c r="H45" s="9"/>
      <c r="I45" s="13"/>
      <c r="J45" s="13">
        <f t="shared" si="0"/>
        <v>0.92145577106218857</v>
      </c>
      <c r="K45" s="13">
        <f t="shared" si="1"/>
        <v>0</v>
      </c>
      <c r="L45" s="15">
        <f t="shared" si="2"/>
        <v>1511274.8499999978</v>
      </c>
    </row>
    <row r="46" spans="2:12" ht="20.100000000000001" customHeight="1" x14ac:dyDescent="0.25">
      <c r="B46" s="7" t="s">
        <v>59</v>
      </c>
      <c r="C46" s="42">
        <v>0</v>
      </c>
      <c r="D46" s="42">
        <v>450936417</v>
      </c>
      <c r="E46" s="64">
        <v>95000000</v>
      </c>
      <c r="F46" s="64">
        <v>0</v>
      </c>
      <c r="G46" s="43">
        <v>0</v>
      </c>
      <c r="H46" s="9"/>
      <c r="I46" s="13">
        <f>IF(ISERROR(+#REF!/E46)=TRUE,0,++#REF!/E46)</f>
        <v>0</v>
      </c>
      <c r="J46" s="13">
        <f t="shared" si="0"/>
        <v>0</v>
      </c>
      <c r="K46" s="13">
        <f t="shared" si="1"/>
        <v>0</v>
      </c>
      <c r="L46" s="15">
        <f t="shared" si="2"/>
        <v>450936417</v>
      </c>
    </row>
    <row r="47" spans="2:12" ht="23.25" customHeight="1" x14ac:dyDescent="0.25">
      <c r="B47" s="52" t="s">
        <v>4</v>
      </c>
      <c r="C47" s="65">
        <f t="shared" ref="C47:H47" si="15">SUM(C13:C46)</f>
        <v>1167209126</v>
      </c>
      <c r="D47" s="65">
        <f t="shared" si="15"/>
        <v>2376644531</v>
      </c>
      <c r="E47" s="65">
        <f t="shared" si="15"/>
        <v>1959037771</v>
      </c>
      <c r="F47" s="65">
        <f t="shared" si="15"/>
        <v>1179724200.3300002</v>
      </c>
      <c r="G47" s="65">
        <f t="shared" si="15"/>
        <v>752585496.55000007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0.38416078938888415</v>
      </c>
      <c r="K47" s="54">
        <f>IF(ISERROR(+H47/E47)=TRUE,0,++H47/E47)</f>
        <v>0</v>
      </c>
      <c r="L47" s="55">
        <f>SUM(L13:L46)</f>
        <v>1624059034.4499998</v>
      </c>
    </row>
    <row r="48" spans="2:12" x14ac:dyDescent="0.2">
      <c r="B48" s="11" t="s">
        <v>63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FEBRERO
(4)</v>
      </c>
      <c r="K53" s="23"/>
    </row>
    <row r="54" spans="2:11" s="22" customFormat="1" x14ac:dyDescent="0.25">
      <c r="B54" s="22" t="s">
        <v>24</v>
      </c>
      <c r="C54" s="39">
        <f>+C47/$B$52</f>
        <v>1167.209126</v>
      </c>
      <c r="D54" s="39">
        <f t="shared" ref="D54:G54" si="16">+D47/$B$52</f>
        <v>2376.6445309999999</v>
      </c>
      <c r="E54" s="39">
        <f t="shared" si="16"/>
        <v>1959.037771</v>
      </c>
      <c r="F54" s="39">
        <f t="shared" si="16"/>
        <v>1179.7242003300003</v>
      </c>
      <c r="G54" s="39">
        <f t="shared" si="16"/>
        <v>752.58549655000002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802100</v>
      </c>
      <c r="F13" s="60">
        <v>249052.6</v>
      </c>
      <c r="G13" s="41">
        <v>7040</v>
      </c>
      <c r="H13" s="8"/>
      <c r="I13" s="12">
        <f>IF(ISERROR(+#REF!/E13)=TRUE,0,++#REF!/E13)</f>
        <v>0</v>
      </c>
      <c r="J13" s="12">
        <f>IF(ISERROR(+G13/E13)=TRUE,0,++G13/E13)</f>
        <v>8.7769604787432988E-3</v>
      </c>
      <c r="K13" s="12">
        <f>IF(ISERROR(+H13/E13)=TRUE,0,++H13/E13)</f>
        <v>0</v>
      </c>
      <c r="L13" s="14">
        <f>+D13-G13</f>
        <v>1194904</v>
      </c>
    </row>
    <row r="14" spans="1:13" ht="20.100000000000001" customHeight="1" x14ac:dyDescent="0.25">
      <c r="B14" s="29" t="s">
        <v>27</v>
      </c>
      <c r="C14" s="45">
        <v>0</v>
      </c>
      <c r="D14" s="45">
        <v>2892978</v>
      </c>
      <c r="E14" s="61">
        <v>2270912</v>
      </c>
      <c r="F14" s="61">
        <v>0</v>
      </c>
      <c r="G14" s="42">
        <v>0</v>
      </c>
      <c r="H14" s="26"/>
      <c r="I14" s="27"/>
      <c r="J14" s="27">
        <f t="shared" ref="J14:J42" si="0">IF(ISERROR(+G14/E14)=TRUE,0,++G14/E14)</f>
        <v>0</v>
      </c>
      <c r="K14" s="27">
        <f t="shared" ref="K14:K42" si="1">IF(ISERROR(+H14/E14)=TRUE,0,++H14/E14)</f>
        <v>0</v>
      </c>
      <c r="L14" s="28">
        <f t="shared" ref="L14:L42" si="2">+D14-G14</f>
        <v>2892978</v>
      </c>
    </row>
    <row r="15" spans="1:13" ht="20.100000000000001" customHeight="1" x14ac:dyDescent="0.25">
      <c r="B15" s="29" t="s">
        <v>28</v>
      </c>
      <c r="C15" s="45">
        <v>0</v>
      </c>
      <c r="D15" s="45">
        <v>5888515</v>
      </c>
      <c r="E15" s="61">
        <v>4595243</v>
      </c>
      <c r="F15" s="61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5888515</v>
      </c>
    </row>
    <row r="16" spans="1:13" ht="20.100000000000001" customHeight="1" x14ac:dyDescent="0.25">
      <c r="B16" s="29" t="s">
        <v>29</v>
      </c>
      <c r="C16" s="45">
        <v>0</v>
      </c>
      <c r="D16" s="45">
        <v>6327670</v>
      </c>
      <c r="E16" s="61">
        <v>5042666</v>
      </c>
      <c r="F16" s="61">
        <v>0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6327670</v>
      </c>
    </row>
    <row r="17" spans="2:12" ht="20.100000000000001" customHeight="1" x14ac:dyDescent="0.25">
      <c r="B17" s="29" t="s">
        <v>30</v>
      </c>
      <c r="C17" s="45">
        <v>0</v>
      </c>
      <c r="D17" s="45">
        <v>1299212</v>
      </c>
      <c r="E17" s="61">
        <v>1017454</v>
      </c>
      <c r="F17" s="61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1299212</v>
      </c>
    </row>
    <row r="18" spans="2:12" ht="20.100000000000001" customHeight="1" x14ac:dyDescent="0.25">
      <c r="B18" s="29" t="s">
        <v>31</v>
      </c>
      <c r="C18" s="45">
        <v>0</v>
      </c>
      <c r="D18" s="45">
        <v>23301820</v>
      </c>
      <c r="E18" s="61">
        <v>13198156</v>
      </c>
      <c r="F18" s="61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23301820</v>
      </c>
    </row>
    <row r="19" spans="2:12" ht="20.100000000000001" customHeight="1" x14ac:dyDescent="0.25">
      <c r="B19" s="29" t="s">
        <v>32</v>
      </c>
      <c r="C19" s="45">
        <v>0</v>
      </c>
      <c r="D19" s="45">
        <v>15140108</v>
      </c>
      <c r="E19" s="61">
        <v>11856708</v>
      </c>
      <c r="F19" s="61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15140108</v>
      </c>
    </row>
    <row r="20" spans="2:12" ht="20.100000000000001" customHeight="1" x14ac:dyDescent="0.25">
      <c r="B20" s="29" t="s">
        <v>33</v>
      </c>
      <c r="C20" s="45">
        <v>0</v>
      </c>
      <c r="D20" s="45">
        <v>18443024</v>
      </c>
      <c r="E20" s="61">
        <v>14443328</v>
      </c>
      <c r="F20" s="61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18443024</v>
      </c>
    </row>
    <row r="21" spans="2:12" ht="20.100000000000001" customHeight="1" x14ac:dyDescent="0.25">
      <c r="B21" s="29" t="s">
        <v>34</v>
      </c>
      <c r="C21" s="45">
        <v>0</v>
      </c>
      <c r="D21" s="45">
        <v>3188355</v>
      </c>
      <c r="E21" s="61">
        <v>2496903</v>
      </c>
      <c r="F21" s="61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3188355</v>
      </c>
    </row>
    <row r="22" spans="2:12" ht="20.100000000000001" customHeight="1" x14ac:dyDescent="0.25">
      <c r="B22" s="29" t="s">
        <v>35</v>
      </c>
      <c r="C22" s="45">
        <v>0</v>
      </c>
      <c r="D22" s="45">
        <v>3883361</v>
      </c>
      <c r="E22" s="61">
        <v>3041185</v>
      </c>
      <c r="F22" s="61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3883361</v>
      </c>
    </row>
    <row r="23" spans="2:12" ht="20.100000000000001" customHeight="1" x14ac:dyDescent="0.25">
      <c r="B23" s="29" t="s">
        <v>36</v>
      </c>
      <c r="C23" s="45">
        <v>0</v>
      </c>
      <c r="D23" s="45">
        <v>24503223</v>
      </c>
      <c r="E23" s="61">
        <v>19189266</v>
      </c>
      <c r="F23" s="61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24503223</v>
      </c>
    </row>
    <row r="24" spans="2:12" ht="20.100000000000001" customHeight="1" x14ac:dyDescent="0.25">
      <c r="B24" s="29" t="s">
        <v>37</v>
      </c>
      <c r="C24" s="45">
        <v>0</v>
      </c>
      <c r="D24" s="45">
        <v>19813437</v>
      </c>
      <c r="E24" s="61">
        <v>13617415</v>
      </c>
      <c r="F24" s="61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19813437</v>
      </c>
    </row>
    <row r="25" spans="2:12" ht="20.100000000000001" customHeight="1" x14ac:dyDescent="0.25">
      <c r="B25" s="29" t="s">
        <v>38</v>
      </c>
      <c r="C25" s="45">
        <v>0</v>
      </c>
      <c r="D25" s="45">
        <v>12610407</v>
      </c>
      <c r="E25" s="61">
        <v>9875617</v>
      </c>
      <c r="F25" s="61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12610407</v>
      </c>
    </row>
    <row r="26" spans="2:12" ht="20.100000000000001" customHeight="1" x14ac:dyDescent="0.25">
      <c r="B26" s="29" t="s">
        <v>39</v>
      </c>
      <c r="C26" s="45">
        <v>0</v>
      </c>
      <c r="D26" s="45">
        <v>18075939</v>
      </c>
      <c r="E26" s="61">
        <v>14066318</v>
      </c>
      <c r="F26" s="61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18075939</v>
      </c>
    </row>
    <row r="27" spans="2:12" ht="20.100000000000001" customHeight="1" x14ac:dyDescent="0.25">
      <c r="B27" s="29" t="s">
        <v>40</v>
      </c>
      <c r="C27" s="45">
        <v>0</v>
      </c>
      <c r="D27" s="45">
        <v>6164212</v>
      </c>
      <c r="E27" s="61">
        <v>4751430</v>
      </c>
      <c r="F27" s="61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6164212</v>
      </c>
    </row>
    <row r="28" spans="2:12" ht="20.100000000000001" customHeight="1" x14ac:dyDescent="0.25">
      <c r="B28" s="29" t="s">
        <v>41</v>
      </c>
      <c r="C28" s="45">
        <v>0</v>
      </c>
      <c r="D28" s="45">
        <v>4522267</v>
      </c>
      <c r="E28" s="61">
        <v>3541533</v>
      </c>
      <c r="F28" s="61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4522267</v>
      </c>
    </row>
    <row r="29" spans="2:12" ht="20.100000000000001" customHeight="1" x14ac:dyDescent="0.25">
      <c r="B29" s="29" t="s">
        <v>42</v>
      </c>
      <c r="C29" s="45">
        <v>0</v>
      </c>
      <c r="D29" s="45">
        <v>2746001</v>
      </c>
      <c r="E29" s="61">
        <v>2150482</v>
      </c>
      <c r="F29" s="61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2746001</v>
      </c>
    </row>
    <row r="30" spans="2:12" ht="20.100000000000001" customHeight="1" x14ac:dyDescent="0.25">
      <c r="B30" s="29" t="s">
        <v>43</v>
      </c>
      <c r="C30" s="45">
        <v>0</v>
      </c>
      <c r="D30" s="45">
        <v>2916315</v>
      </c>
      <c r="E30" s="61">
        <v>2283860</v>
      </c>
      <c r="F30" s="61">
        <v>96834.5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2916315</v>
      </c>
    </row>
    <row r="31" spans="2:12" ht="20.100000000000001" customHeight="1" x14ac:dyDescent="0.25">
      <c r="B31" s="29" t="s">
        <v>44</v>
      </c>
      <c r="C31" s="45">
        <v>0</v>
      </c>
      <c r="D31" s="45">
        <v>12241290</v>
      </c>
      <c r="E31" s="61">
        <v>9586550</v>
      </c>
      <c r="F31" s="61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12241290</v>
      </c>
    </row>
    <row r="32" spans="2:12" ht="20.100000000000001" customHeight="1" x14ac:dyDescent="0.25">
      <c r="B32" s="29" t="s">
        <v>45</v>
      </c>
      <c r="C32" s="45">
        <v>0</v>
      </c>
      <c r="D32" s="45">
        <v>6444510</v>
      </c>
      <c r="E32" s="61">
        <v>4831542</v>
      </c>
      <c r="F32" s="61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6444510</v>
      </c>
    </row>
    <row r="33" spans="2:12" ht="20.100000000000001" customHeight="1" x14ac:dyDescent="0.25">
      <c r="B33" s="29" t="s">
        <v>46</v>
      </c>
      <c r="C33" s="45">
        <v>0</v>
      </c>
      <c r="D33" s="45">
        <v>1749758</v>
      </c>
      <c r="E33" s="61">
        <v>1749758</v>
      </c>
      <c r="F33" s="61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1749758</v>
      </c>
    </row>
    <row r="34" spans="2:12" ht="20.100000000000001" customHeight="1" x14ac:dyDescent="0.25">
      <c r="B34" s="29" t="s">
        <v>47</v>
      </c>
      <c r="C34" s="45">
        <v>0</v>
      </c>
      <c r="D34" s="45">
        <v>7558074</v>
      </c>
      <c r="E34" s="61">
        <v>7558074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7558074</v>
      </c>
    </row>
    <row r="35" spans="2:12" ht="20.100000000000001" customHeight="1" x14ac:dyDescent="0.25">
      <c r="B35" s="29" t="s">
        <v>48</v>
      </c>
      <c r="C35" s="45">
        <v>0</v>
      </c>
      <c r="D35" s="45">
        <v>2976264</v>
      </c>
      <c r="E35" s="61">
        <v>2330808</v>
      </c>
      <c r="F35" s="61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2976264</v>
      </c>
    </row>
    <row r="36" spans="2:12" ht="20.100000000000001" customHeight="1" x14ac:dyDescent="0.25">
      <c r="B36" s="29" t="s">
        <v>49</v>
      </c>
      <c r="C36" s="45">
        <v>0</v>
      </c>
      <c r="D36" s="45">
        <v>0</v>
      </c>
      <c r="E36" s="61"/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50</v>
      </c>
      <c r="C37" s="45">
        <v>0</v>
      </c>
      <c r="D37" s="45">
        <v>24010106</v>
      </c>
      <c r="E37" s="61">
        <v>24010106</v>
      </c>
      <c r="F37" s="61">
        <v>513744.20000000007</v>
      </c>
      <c r="G37" s="42">
        <v>133444.20000000001</v>
      </c>
      <c r="H37" s="26"/>
      <c r="I37" s="27"/>
      <c r="J37" s="27">
        <f t="shared" si="0"/>
        <v>5.5578346884432748E-3</v>
      </c>
      <c r="K37" s="27">
        <f t="shared" si="1"/>
        <v>0</v>
      </c>
      <c r="L37" s="28">
        <f t="shared" si="2"/>
        <v>23876661.800000001</v>
      </c>
    </row>
    <row r="38" spans="2:12" ht="20.100000000000001" customHeight="1" x14ac:dyDescent="0.25">
      <c r="B38" s="29" t="s">
        <v>51</v>
      </c>
      <c r="C38" s="45">
        <v>0</v>
      </c>
      <c r="D38" s="45">
        <v>44722277</v>
      </c>
      <c r="E38" s="61">
        <v>35017197</v>
      </c>
      <c r="F38" s="61">
        <v>0</v>
      </c>
      <c r="G38" s="42">
        <v>0</v>
      </c>
      <c r="H38" s="26"/>
      <c r="I38" s="27"/>
      <c r="J38" s="27">
        <f t="shared" ref="J38:J40" si="3">IF(ISERROR(+G38/E38)=TRUE,0,++G38/E38)</f>
        <v>0</v>
      </c>
      <c r="K38" s="27">
        <f t="shared" ref="K38:K40" si="4">IF(ISERROR(+H38/E38)=TRUE,0,++H38/E38)</f>
        <v>0</v>
      </c>
      <c r="L38" s="28">
        <f t="shared" ref="L38:L40" si="5">+D38-G38</f>
        <v>44722277</v>
      </c>
    </row>
    <row r="39" spans="2:12" ht="20.100000000000001" customHeight="1" x14ac:dyDescent="0.25">
      <c r="B39" s="29" t="s">
        <v>52</v>
      </c>
      <c r="C39" s="45">
        <v>0</v>
      </c>
      <c r="D39" s="45">
        <v>2412995</v>
      </c>
      <c r="E39" s="61">
        <v>1881706</v>
      </c>
      <c r="F39" s="61">
        <v>0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2412995</v>
      </c>
    </row>
    <row r="40" spans="2:12" ht="20.100000000000001" customHeight="1" x14ac:dyDescent="0.25">
      <c r="B40" s="29" t="s">
        <v>53</v>
      </c>
      <c r="C40" s="45">
        <v>0</v>
      </c>
      <c r="D40" s="45">
        <v>26286474</v>
      </c>
      <c r="E40" s="61">
        <v>20607475</v>
      </c>
      <c r="F40" s="61">
        <v>0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26286474</v>
      </c>
    </row>
    <row r="41" spans="2:12" ht="20.100000000000001" customHeight="1" x14ac:dyDescent="0.25">
      <c r="B41" s="29" t="s">
        <v>54</v>
      </c>
      <c r="C41" s="45">
        <v>0</v>
      </c>
      <c r="D41" s="45">
        <v>51704866</v>
      </c>
      <c r="E41" s="61">
        <v>40853738</v>
      </c>
      <c r="F41" s="61">
        <v>0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51704866</v>
      </c>
    </row>
    <row r="42" spans="2:12" ht="20.100000000000001" customHeight="1" x14ac:dyDescent="0.25">
      <c r="B42" s="29" t="s">
        <v>55</v>
      </c>
      <c r="C42" s="45">
        <v>0</v>
      </c>
      <c r="D42" s="45">
        <v>48136694</v>
      </c>
      <c r="E42" s="61">
        <v>38094186</v>
      </c>
      <c r="F42" s="61">
        <v>36400</v>
      </c>
      <c r="G42" s="42">
        <v>0</v>
      </c>
      <c r="H42" s="26"/>
      <c r="I42" s="27"/>
      <c r="J42" s="27">
        <f t="shared" si="0"/>
        <v>0</v>
      </c>
      <c r="K42" s="27">
        <f t="shared" si="1"/>
        <v>0</v>
      </c>
      <c r="L42" s="28">
        <f t="shared" si="2"/>
        <v>48136694</v>
      </c>
    </row>
    <row r="43" spans="2:12" ht="20.100000000000001" customHeight="1" x14ac:dyDescent="0.25">
      <c r="B43" s="29" t="s">
        <v>56</v>
      </c>
      <c r="C43" s="45">
        <v>0</v>
      </c>
      <c r="D43" s="45">
        <v>44995258</v>
      </c>
      <c r="E43" s="61">
        <v>31436196</v>
      </c>
      <c r="F43" s="61">
        <v>0</v>
      </c>
      <c r="G43" s="42">
        <v>0</v>
      </c>
      <c r="H43" s="26"/>
      <c r="I43" s="27"/>
      <c r="J43" s="27">
        <f t="shared" ref="J43:J45" si="6">IF(ISERROR(+G43/E43)=TRUE,0,++G43/E43)</f>
        <v>0</v>
      </c>
      <c r="K43" s="27">
        <f t="shared" ref="K43:K45" si="7">IF(ISERROR(+H43/E43)=TRUE,0,++H43/E43)</f>
        <v>0</v>
      </c>
      <c r="L43" s="28">
        <f t="shared" ref="L43:L45" si="8">+D43-G43</f>
        <v>44995258</v>
      </c>
    </row>
    <row r="44" spans="2:12" ht="20.100000000000001" customHeight="1" x14ac:dyDescent="0.25">
      <c r="B44" s="29" t="s">
        <v>57</v>
      </c>
      <c r="C44" s="45">
        <v>0</v>
      </c>
      <c r="D44" s="45">
        <v>21972184</v>
      </c>
      <c r="E44" s="61">
        <v>17128815</v>
      </c>
      <c r="F44" s="61">
        <v>0</v>
      </c>
      <c r="G44" s="42">
        <v>0</v>
      </c>
      <c r="H44" s="26"/>
      <c r="I44" s="27"/>
      <c r="J44" s="27">
        <f t="shared" si="6"/>
        <v>0</v>
      </c>
      <c r="K44" s="27">
        <f t="shared" si="7"/>
        <v>0</v>
      </c>
      <c r="L44" s="28">
        <f t="shared" si="8"/>
        <v>21972184</v>
      </c>
    </row>
    <row r="45" spans="2:12" ht="20.100000000000001" customHeight="1" x14ac:dyDescent="0.25">
      <c r="B45" s="29" t="s">
        <v>58</v>
      </c>
      <c r="C45" s="45">
        <v>0</v>
      </c>
      <c r="D45" s="45">
        <v>17061395</v>
      </c>
      <c r="E45" s="61">
        <v>13361330</v>
      </c>
      <c r="F45" s="61">
        <v>0</v>
      </c>
      <c r="G45" s="42">
        <v>0</v>
      </c>
      <c r="H45" s="26"/>
      <c r="I45" s="27"/>
      <c r="J45" s="27">
        <f t="shared" si="6"/>
        <v>0</v>
      </c>
      <c r="K45" s="27">
        <f t="shared" si="7"/>
        <v>0</v>
      </c>
      <c r="L45" s="28">
        <f t="shared" si="8"/>
        <v>17061395</v>
      </c>
    </row>
    <row r="46" spans="2:12" ht="23.25" customHeight="1" x14ac:dyDescent="0.25">
      <c r="B46" s="52" t="s">
        <v>4</v>
      </c>
      <c r="C46" s="65">
        <f t="shared" ref="C46:H46" si="9">SUM(C13:C45)</f>
        <v>0</v>
      </c>
      <c r="D46" s="65">
        <f t="shared" si="9"/>
        <v>485190933</v>
      </c>
      <c r="E46" s="65">
        <f t="shared" si="9"/>
        <v>376688057</v>
      </c>
      <c r="F46" s="65">
        <f t="shared" si="9"/>
        <v>896031.3</v>
      </c>
      <c r="G46" s="65">
        <f t="shared" si="9"/>
        <v>140484.20000000001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3.729457236282912E-4</v>
      </c>
      <c r="K46" s="54">
        <f>IF(ISERROR(+H46/E46)=TRUE,0,++H46/E46)</f>
        <v>0</v>
      </c>
      <c r="L46" s="55">
        <f>SUM(L13:L45)</f>
        <v>485050448.80000001</v>
      </c>
    </row>
    <row r="47" spans="2:12" x14ac:dyDescent="0.2">
      <c r="B47" s="11" t="s">
        <v>63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K52" s="23"/>
    </row>
    <row r="53" spans="2:11" s="22" customFormat="1" x14ac:dyDescent="0.25">
      <c r="B53" s="22" t="s">
        <v>24</v>
      </c>
      <c r="C53" s="66">
        <f>+C46/$C$51</f>
        <v>0</v>
      </c>
      <c r="D53" s="40">
        <f>+D46/$C$51</f>
        <v>485.19093299999997</v>
      </c>
      <c r="E53" s="40">
        <f>+E46/$C$51</f>
        <v>376.68805700000001</v>
      </c>
      <c r="F53" s="40">
        <f>+F46/$C$51</f>
        <v>0.89603130000000009</v>
      </c>
      <c r="G53" s="40">
        <f>+G46/$C$51</f>
        <v>0.1404842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362194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55</v>
      </c>
      <c r="C14" s="19">
        <v>0</v>
      </c>
      <c r="D14" s="19">
        <v>785780</v>
      </c>
      <c r="E14" s="59">
        <v>785780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785780</v>
      </c>
    </row>
    <row r="15" spans="1:13" ht="20.100000000000001" customHeight="1" x14ac:dyDescent="0.25">
      <c r="B15" s="16" t="s">
        <v>56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57</v>
      </c>
      <c r="C16" s="69">
        <v>0</v>
      </c>
      <c r="D16" s="69">
        <v>630081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630081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1778055</v>
      </c>
      <c r="E17" s="65">
        <f t="shared" si="0"/>
        <v>785780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1778055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FEBRERO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1.7780549999999999</v>
      </c>
      <c r="E24" s="40">
        <f>+E17/$C$22</f>
        <v>0.78578000000000003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2022-03-15T20:31:38Z</dcterms:modified>
</cp:coreProperties>
</file>