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CA - 2022\3. Marzo - 2022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C47" i="1"/>
  <c r="D47" i="1"/>
  <c r="C46" i="5" l="1"/>
  <c r="D46" i="5"/>
  <c r="L45" i="6"/>
  <c r="K45" i="6"/>
  <c r="J45" i="6"/>
  <c r="L44" i="6"/>
  <c r="K44" i="6"/>
  <c r="J44" i="6"/>
  <c r="L43" i="6"/>
  <c r="K43" i="6"/>
  <c r="J43" i="6"/>
  <c r="L43" i="5"/>
  <c r="K43" i="5"/>
  <c r="J43" i="5"/>
  <c r="L43" i="4"/>
  <c r="K43" i="4"/>
  <c r="J43" i="4"/>
  <c r="L36" i="6" l="1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J36" i="6" l="1"/>
  <c r="K36" i="6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C46" i="6"/>
  <c r="D46" i="6"/>
  <c r="K20" i="5" l="1"/>
  <c r="J20" i="5"/>
  <c r="J38" i="6"/>
  <c r="K21" i="5" l="1"/>
  <c r="J21" i="5"/>
  <c r="G23" i="7"/>
  <c r="G52" i="6"/>
  <c r="G52" i="5"/>
  <c r="G52" i="4"/>
  <c r="G53" i="1"/>
  <c r="K22" i="5" l="1"/>
  <c r="J22" i="5"/>
  <c r="K37" i="6"/>
  <c r="J23" i="5" l="1"/>
  <c r="K23" i="5"/>
  <c r="J37" i="6"/>
  <c r="L37" i="6"/>
  <c r="K24" i="5" l="1"/>
  <c r="J24" i="5"/>
  <c r="L40" i="6"/>
  <c r="K40" i="6"/>
  <c r="J40" i="6"/>
  <c r="L39" i="6"/>
  <c r="K39" i="6"/>
  <c r="J39" i="6"/>
  <c r="L38" i="6"/>
  <c r="K38" i="6"/>
  <c r="C53" i="6"/>
  <c r="D53" i="6"/>
  <c r="K25" i="5" l="1"/>
  <c r="J25" i="5"/>
  <c r="G46" i="5"/>
  <c r="G53" i="5" s="1"/>
  <c r="F46" i="5"/>
  <c r="F53" i="5" s="1"/>
  <c r="D53" i="5"/>
  <c r="C53" i="5"/>
  <c r="J26" i="5" l="1"/>
  <c r="K26" i="5"/>
  <c r="G46" i="6"/>
  <c r="G53" i="6" s="1"/>
  <c r="F46" i="6"/>
  <c r="F53" i="6" s="1"/>
  <c r="E46" i="6"/>
  <c r="E53" i="6" s="1"/>
  <c r="K27" i="5" l="1"/>
  <c r="J27" i="5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46" i="4"/>
  <c r="C53" i="4" s="1"/>
  <c r="J31" i="5" l="1"/>
  <c r="K31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6" i="4"/>
  <c r="E53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6" i="6"/>
  <c r="K13" i="6"/>
  <c r="J13" i="6"/>
  <c r="I13" i="6"/>
  <c r="H46" i="5"/>
  <c r="K13" i="5"/>
  <c r="J13" i="5"/>
  <c r="I13" i="5"/>
  <c r="H46" i="4"/>
  <c r="I14" i="4"/>
  <c r="K13" i="4"/>
  <c r="J13" i="4"/>
  <c r="I13" i="4"/>
  <c r="K13" i="1"/>
  <c r="J13" i="1"/>
  <c r="K35" i="5" l="1"/>
  <c r="J35" i="5"/>
  <c r="L46" i="5"/>
  <c r="L46" i="6"/>
  <c r="L46" i="4"/>
  <c r="L47" i="1"/>
  <c r="I17" i="7"/>
  <c r="K17" i="7"/>
  <c r="J17" i="7"/>
  <c r="J46" i="6"/>
  <c r="I46" i="6"/>
  <c r="K46" i="6"/>
  <c r="I46" i="4"/>
  <c r="K46" i="4"/>
  <c r="J46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<sst xmlns="http://schemas.openxmlformats.org/spreadsheetml/2006/main" count="263" uniqueCount="64">
  <si>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</si>
  <si>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</si>
  <si>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</si>
  <si>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</si>
  <si>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</si>
  <si>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</si>
  <si>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</si>
  <si>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</si>
  <si>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</si>
  <si>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</si>
  <si>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</si>
  <si>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</si>
  <si>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</si>
  <si>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</si>
  <si>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</si>
  <si>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</si>
  <si>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</si>
  <si>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</si>
  <si>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</si>
  <si>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</si>
  <si>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</si>
  <si>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</si>
  <si>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</si>
  <si>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</si>
  <si>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</si>
  <si>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</si>
  <si>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</si>
  <si>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</si>
  <si>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</si>
  <si>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</si>
  <si>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</si>
  <si>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</si>
  <si>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</si>
  <si>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</si>
  <si>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</si>
  <si>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</si>
  <si>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</si>
  <si>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</si>
  <si>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</si>
  <si>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</si>
  <si>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</si>
  <si>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</si>
  <si>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</si>
  <si>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</si>
  <si>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</si>
  <si>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</si>
  <si>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</si>
  <si>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</si>
  <si>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</si>
  <si>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</si>
  <si>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</si>
  <si>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</si>
  <si>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</si>
  <si>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</si>
  <si>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</si>
  <si>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</si>
  <si>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</si>
  <si>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</si>
  <si>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</si>
  <si>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 xml:space="preserve"> 149-1734: PROGRAMA DE CREACIÓN DE REDES INTEGRADAS EN SALUD</t>
  </si>
  <si>
    <t>149-1734: PROGRAMA DE CREACIÓN DE REDES INTEGRADAS EN SALUD</t>
  </si>
  <si>
    <t>EJECUCION PRESUPUESTAL MENSUALIZADA DE GASTOS 
AL MES DE MARZO 2022</t>
  </si>
  <si>
    <t>DEVENGADO
A MARZO
(4)</t>
  </si>
  <si>
    <t>Fuente: Reporte SIAF Operaciones en Linea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</si>
</sst>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7296.3093479999998</c:v>
                </c:pt>
                <c:pt idx="1">
                  <c:v>7971.3701650000003</c:v>
                </c:pt>
                <c:pt idx="2" formatCode="#,##0">
                  <c:v>5969.9081239999996</c:v>
                </c:pt>
                <c:pt idx="3">
                  <c:v>4480.0697208299989</c:v>
                </c:pt>
                <c:pt idx="4">
                  <c:v>1191.9258249299999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2198784"/>
        <c:axId val="132203680"/>
        <c:axId val="0"/>
      </c:bar3DChart>
      <c:catAx>
        <c:axId val="13219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203680"/>
        <c:crosses val="autoZero"/>
        <c:auto val="1"/>
        <c:lblAlgn val="ctr"/>
        <c:lblOffset val="100"/>
        <c:noMultiLvlLbl val="0"/>
      </c:catAx>
      <c:valAx>
        <c:axId val="13220368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132198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177.09024500000001</c:v>
                </c:pt>
                <c:pt idx="1">
                  <c:v>249.14126999999999</c:v>
                </c:pt>
                <c:pt idx="2">
                  <c:v>94.369989000000004</c:v>
                </c:pt>
                <c:pt idx="3">
                  <c:v>41.883190720000002</c:v>
                </c:pt>
                <c:pt idx="4">
                  <c:v>15.592170239999998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2197152"/>
        <c:axId val="132202592"/>
        <c:axId val="0"/>
      </c:bar3DChart>
      <c:catAx>
        <c:axId val="132197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2202592"/>
        <c:crosses val="autoZero"/>
        <c:auto val="1"/>
        <c:lblAlgn val="ctr"/>
        <c:lblOffset val="100"/>
        <c:noMultiLvlLbl val="0"/>
      </c:catAx>
      <c:valAx>
        <c:axId val="13220259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3219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MARZO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1167.209126</c:v>
                </c:pt>
                <c:pt idx="1">
                  <c:v>2398.4870409999999</c:v>
                </c:pt>
                <c:pt idx="2">
                  <c:v>1980.5071129999999</c:v>
                </c:pt>
                <c:pt idx="3">
                  <c:v>1462.52998093</c:v>
                </c:pt>
                <c:pt idx="4">
                  <c:v>1022.2419948400003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2197696"/>
        <c:axId val="132200960"/>
        <c:axId val="0"/>
      </c:bar3DChart>
      <c:catAx>
        <c:axId val="132197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2200960"/>
        <c:crosses val="autoZero"/>
        <c:auto val="1"/>
        <c:lblAlgn val="ctr"/>
        <c:lblOffset val="100"/>
        <c:noMultiLvlLbl val="0"/>
      </c:catAx>
      <c:valAx>
        <c:axId val="1322009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3219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522.85003700000004</c:v>
                </c:pt>
                <c:pt idx="2">
                  <c:v>381.619844</c:v>
                </c:pt>
                <c:pt idx="3">
                  <c:v>105.96865392999999</c:v>
                </c:pt>
                <c:pt idx="4">
                  <c:v>19.300809749999996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2206400"/>
        <c:axId val="132207488"/>
        <c:axId val="0"/>
      </c:bar3DChart>
      <c:catAx>
        <c:axId val="132206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2207488"/>
        <c:crosses val="autoZero"/>
        <c:auto val="1"/>
        <c:lblAlgn val="ctr"/>
        <c:lblOffset val="100"/>
        <c:noMultiLvlLbl val="0"/>
      </c:catAx>
      <c:valAx>
        <c:axId val="13220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220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2.2646670000000002</c:v>
                </c:pt>
                <c:pt idx="2">
                  <c:v>0.78578000000000003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08032"/>
        <c:axId val="132203136"/>
        <c:axId val="0"/>
      </c:bar3DChart>
      <c:catAx>
        <c:axId val="1322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2203136"/>
        <c:crosses val="autoZero"/>
        <c:auto val="1"/>
        <c:lblAlgn val="ctr"/>
        <c:lblOffset val="100"/>
        <c:noMultiLvlLbl val="0"/>
      </c:catAx>
      <c:valAx>
        <c:axId val="13220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220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2565206705</v>
      </c>
      <c r="D13" s="8">
        <v>2125999278</v>
      </c>
      <c r="E13" s="76">
        <v>1517298225</v>
      </c>
      <c r="F13" s="56">
        <v>1097825735.6100006</v>
      </c>
      <c r="G13" s="8">
        <v>290002867.90999979</v>
      </c>
      <c r="H13" s="8"/>
      <c r="I13" s="12">
        <f>IF(ISERROR(+#REF!/E13)=TRUE,0,++#REF!/E13)</f>
        <v>0</v>
      </c>
      <c r="J13" s="12">
        <f>IF(ISERROR(+G13/E13)=TRUE,0,++G13/E13)</f>
        <v>0.19113109284102656</v>
      </c>
      <c r="K13" s="12">
        <f>IF(ISERROR(+H13/E13)=TRUE,0,++H13/E13)</f>
        <v>0</v>
      </c>
      <c r="L13" s="14">
        <f>+D13-G13</f>
        <v>1835996410.0900002</v>
      </c>
    </row>
    <row r="14" spans="1:13" ht="20.100000000000001" customHeight="1" x14ac:dyDescent="0.25">
      <c r="B14" s="25" t="s">
        <v>27</v>
      </c>
      <c r="C14" s="26">
        <v>39143861</v>
      </c>
      <c r="D14" s="26">
        <v>51922213</v>
      </c>
      <c r="E14" s="57">
        <v>41544791</v>
      </c>
      <c r="F14" s="57">
        <v>33557911.280000001</v>
      </c>
      <c r="G14" s="26">
        <v>8406612.2999999989</v>
      </c>
      <c r="H14" s="26"/>
      <c r="I14" s="27"/>
      <c r="J14" s="27">
        <f t="shared" ref="J14:J46" si="0">IF(ISERROR(+G14/E14)=TRUE,0,++G14/E14)</f>
        <v>0.2023505738661677</v>
      </c>
      <c r="K14" s="27">
        <f t="shared" ref="K14:K46" si="1">IF(ISERROR(+H14/E14)=TRUE,0,++H14/E14)</f>
        <v>0</v>
      </c>
      <c r="L14" s="28">
        <f t="shared" ref="L14:L46" si="2">+D14-G14</f>
        <v>43515600.700000003</v>
      </c>
    </row>
    <row r="15" spans="1:13" ht="20.100000000000001" customHeight="1" x14ac:dyDescent="0.25">
      <c r="B15" s="25" t="s">
        <v>28</v>
      </c>
      <c r="C15" s="26">
        <v>47645569</v>
      </c>
      <c r="D15" s="26">
        <v>48949251</v>
      </c>
      <c r="E15" s="57">
        <v>44972305</v>
      </c>
      <c r="F15" s="57">
        <v>43164982.640000001</v>
      </c>
      <c r="G15" s="26">
        <v>11581114.190000011</v>
      </c>
      <c r="H15" s="26"/>
      <c r="I15" s="27"/>
      <c r="J15" s="27">
        <f t="shared" si="0"/>
        <v>0.25751658025978458</v>
      </c>
      <c r="K15" s="27">
        <f t="shared" si="1"/>
        <v>0</v>
      </c>
      <c r="L15" s="28">
        <f t="shared" si="2"/>
        <v>37368136.809999987</v>
      </c>
    </row>
    <row r="16" spans="1:13" ht="20.100000000000001" customHeight="1" x14ac:dyDescent="0.25">
      <c r="B16" s="25" t="s">
        <v>29</v>
      </c>
      <c r="C16" s="26">
        <v>31223083</v>
      </c>
      <c r="D16" s="26">
        <v>31278053</v>
      </c>
      <c r="E16" s="57">
        <v>29014053</v>
      </c>
      <c r="F16" s="57">
        <v>28223185.170000002</v>
      </c>
      <c r="G16" s="26">
        <v>7163403.1999999983</v>
      </c>
      <c r="H16" s="26"/>
      <c r="I16" s="27"/>
      <c r="J16" s="27">
        <f t="shared" si="0"/>
        <v>0.24689426189439986</v>
      </c>
      <c r="K16" s="27">
        <f t="shared" si="1"/>
        <v>0</v>
      </c>
      <c r="L16" s="28">
        <f t="shared" si="2"/>
        <v>24114649.800000001</v>
      </c>
    </row>
    <row r="17" spans="2:12" ht="20.100000000000001" customHeight="1" x14ac:dyDescent="0.25">
      <c r="B17" s="25" t="s">
        <v>30</v>
      </c>
      <c r="C17" s="26">
        <v>37378777</v>
      </c>
      <c r="D17" s="26">
        <v>38072817</v>
      </c>
      <c r="E17" s="57">
        <v>38038167</v>
      </c>
      <c r="F17" s="57">
        <v>30847417.619999997</v>
      </c>
      <c r="G17" s="26">
        <v>8707625.7499999981</v>
      </c>
      <c r="H17" s="26"/>
      <c r="I17" s="27"/>
      <c r="J17" s="27">
        <f t="shared" si="0"/>
        <v>0.22891812189583158</v>
      </c>
      <c r="K17" s="27">
        <f t="shared" si="1"/>
        <v>0</v>
      </c>
      <c r="L17" s="28">
        <f t="shared" si="2"/>
        <v>29365191.25</v>
      </c>
    </row>
    <row r="18" spans="2:12" ht="20.100000000000001" customHeight="1" x14ac:dyDescent="0.25">
      <c r="B18" s="25" t="s">
        <v>31</v>
      </c>
      <c r="C18" s="26">
        <v>178992136</v>
      </c>
      <c r="D18" s="26">
        <v>181887757</v>
      </c>
      <c r="E18" s="57">
        <v>171712878</v>
      </c>
      <c r="F18" s="57">
        <v>167288812.09999999</v>
      </c>
      <c r="G18" s="26">
        <v>43960167.310000002</v>
      </c>
      <c r="H18" s="26"/>
      <c r="I18" s="27"/>
      <c r="J18" s="27">
        <f t="shared" si="0"/>
        <v>0.25600972869373256</v>
      </c>
      <c r="K18" s="27">
        <f t="shared" si="1"/>
        <v>0</v>
      </c>
      <c r="L18" s="28">
        <f t="shared" si="2"/>
        <v>137927589.69</v>
      </c>
    </row>
    <row r="19" spans="2:12" ht="20.100000000000001" customHeight="1" x14ac:dyDescent="0.25">
      <c r="B19" s="25" t="s">
        <v>32</v>
      </c>
      <c r="C19" s="26">
        <v>116571634</v>
      </c>
      <c r="D19" s="26">
        <v>122529678</v>
      </c>
      <c r="E19" s="57">
        <v>115768156</v>
      </c>
      <c r="F19" s="57">
        <v>110524112.39999999</v>
      </c>
      <c r="G19" s="26">
        <v>33030509.13000001</v>
      </c>
      <c r="H19" s="26"/>
      <c r="I19" s="27"/>
      <c r="J19" s="27">
        <f t="shared" si="0"/>
        <v>0.28531601669460821</v>
      </c>
      <c r="K19" s="27">
        <f t="shared" si="1"/>
        <v>0</v>
      </c>
      <c r="L19" s="28">
        <f t="shared" si="2"/>
        <v>89499168.86999999</v>
      </c>
    </row>
    <row r="20" spans="2:12" ht="20.100000000000001" customHeight="1" x14ac:dyDescent="0.25">
      <c r="B20" s="25" t="s">
        <v>33</v>
      </c>
      <c r="C20" s="26">
        <v>145492143</v>
      </c>
      <c r="D20" s="26">
        <v>149239058</v>
      </c>
      <c r="E20" s="57">
        <v>139411504</v>
      </c>
      <c r="F20" s="57">
        <v>47256136.840000018</v>
      </c>
      <c r="G20" s="26">
        <v>35651715.340000033</v>
      </c>
      <c r="H20" s="26"/>
      <c r="I20" s="27"/>
      <c r="J20" s="27">
        <f t="shared" si="0"/>
        <v>0.25573008193068508</v>
      </c>
      <c r="K20" s="27">
        <f t="shared" si="1"/>
        <v>0</v>
      </c>
      <c r="L20" s="28">
        <f t="shared" si="2"/>
        <v>113587342.65999997</v>
      </c>
    </row>
    <row r="21" spans="2:12" ht="20.100000000000001" customHeight="1" x14ac:dyDescent="0.25">
      <c r="B21" s="25" t="s">
        <v>34</v>
      </c>
      <c r="C21" s="26">
        <v>37197384</v>
      </c>
      <c r="D21" s="26">
        <v>38137915</v>
      </c>
      <c r="E21" s="57">
        <v>34638900</v>
      </c>
      <c r="F21" s="57">
        <v>33407101.449999999</v>
      </c>
      <c r="G21" s="26">
        <v>8801826.0500000063</v>
      </c>
      <c r="H21" s="26"/>
      <c r="I21" s="27"/>
      <c r="J21" s="27">
        <f t="shared" si="0"/>
        <v>0.25410235457823449</v>
      </c>
      <c r="K21" s="27">
        <f t="shared" si="1"/>
        <v>0</v>
      </c>
      <c r="L21" s="28">
        <f t="shared" si="2"/>
        <v>29336088.949999996</v>
      </c>
    </row>
    <row r="22" spans="2:12" ht="20.100000000000001" customHeight="1" x14ac:dyDescent="0.25">
      <c r="B22" s="25" t="s">
        <v>35</v>
      </c>
      <c r="C22" s="26">
        <v>81944172</v>
      </c>
      <c r="D22" s="26">
        <v>86151573</v>
      </c>
      <c r="E22" s="57">
        <v>85133313</v>
      </c>
      <c r="F22" s="57">
        <v>24379505.089999992</v>
      </c>
      <c r="G22" s="26">
        <v>21211978.100000005</v>
      </c>
      <c r="H22" s="26"/>
      <c r="I22" s="27"/>
      <c r="J22" s="27">
        <f t="shared" si="0"/>
        <v>0.24916190093530138</v>
      </c>
      <c r="K22" s="27">
        <f t="shared" si="1"/>
        <v>0</v>
      </c>
      <c r="L22" s="28">
        <f t="shared" si="2"/>
        <v>64939594.899999991</v>
      </c>
    </row>
    <row r="23" spans="2:12" ht="20.100000000000001" customHeight="1" x14ac:dyDescent="0.25">
      <c r="B23" s="25" t="s">
        <v>36</v>
      </c>
      <c r="C23" s="26">
        <v>148532456</v>
      </c>
      <c r="D23" s="26">
        <v>156083343</v>
      </c>
      <c r="E23" s="57">
        <v>152358099</v>
      </c>
      <c r="F23" s="57">
        <v>144092098.16000003</v>
      </c>
      <c r="G23" s="26">
        <v>41483371.459999993</v>
      </c>
      <c r="H23" s="26"/>
      <c r="I23" s="27"/>
      <c r="J23" s="27">
        <f t="shared" si="0"/>
        <v>0.27227545980342005</v>
      </c>
      <c r="K23" s="27">
        <f t="shared" si="1"/>
        <v>0</v>
      </c>
      <c r="L23" s="28">
        <f t="shared" si="2"/>
        <v>114599971.54000001</v>
      </c>
    </row>
    <row r="24" spans="2:12" ht="20.100000000000001" customHeight="1" x14ac:dyDescent="0.25">
      <c r="B24" s="25" t="s">
        <v>37</v>
      </c>
      <c r="C24" s="26">
        <v>134651653</v>
      </c>
      <c r="D24" s="26">
        <v>139294650</v>
      </c>
      <c r="E24" s="57">
        <v>128217708</v>
      </c>
      <c r="F24" s="57">
        <v>120052861.85999998</v>
      </c>
      <c r="G24" s="26">
        <v>37857266.139999986</v>
      </c>
      <c r="H24" s="26"/>
      <c r="I24" s="27"/>
      <c r="J24" s="27">
        <f t="shared" si="0"/>
        <v>0.29525770449741612</v>
      </c>
      <c r="K24" s="27">
        <f t="shared" si="1"/>
        <v>0</v>
      </c>
      <c r="L24" s="28">
        <f t="shared" si="2"/>
        <v>101437383.86000001</v>
      </c>
    </row>
    <row r="25" spans="2:12" ht="20.100000000000001" customHeight="1" x14ac:dyDescent="0.25">
      <c r="B25" s="25" t="s">
        <v>38</v>
      </c>
      <c r="C25" s="26">
        <v>195616395</v>
      </c>
      <c r="D25" s="26">
        <v>207773954</v>
      </c>
      <c r="E25" s="57">
        <v>202464081</v>
      </c>
      <c r="F25" s="57">
        <v>193117964.14999998</v>
      </c>
      <c r="G25" s="26">
        <v>55104439.469999939</v>
      </c>
      <c r="H25" s="26"/>
      <c r="I25" s="27"/>
      <c r="J25" s="27">
        <f t="shared" si="0"/>
        <v>0.27216896546701508</v>
      </c>
      <c r="K25" s="27">
        <f t="shared" si="1"/>
        <v>0</v>
      </c>
      <c r="L25" s="28">
        <f t="shared" si="2"/>
        <v>152669514.53000006</v>
      </c>
    </row>
    <row r="26" spans="2:12" ht="20.100000000000001" customHeight="1" x14ac:dyDescent="0.25">
      <c r="B26" s="25" t="s">
        <v>39</v>
      </c>
      <c r="C26" s="26">
        <v>174850205</v>
      </c>
      <c r="D26" s="26">
        <v>184323598</v>
      </c>
      <c r="E26" s="57">
        <v>174845839</v>
      </c>
      <c r="F26" s="57">
        <v>165679443.16999996</v>
      </c>
      <c r="G26" s="26">
        <v>41720623.19000002</v>
      </c>
      <c r="H26" s="26"/>
      <c r="I26" s="27"/>
      <c r="J26" s="27">
        <f t="shared" si="0"/>
        <v>0.23861376071980769</v>
      </c>
      <c r="K26" s="27">
        <f t="shared" si="1"/>
        <v>0</v>
      </c>
      <c r="L26" s="28">
        <f t="shared" si="2"/>
        <v>142602974.80999997</v>
      </c>
    </row>
    <row r="27" spans="2:12" ht="20.100000000000001" customHeight="1" x14ac:dyDescent="0.25">
      <c r="B27" s="25" t="s">
        <v>40</v>
      </c>
      <c r="C27" s="26">
        <v>85288921</v>
      </c>
      <c r="D27" s="26">
        <v>94096615</v>
      </c>
      <c r="E27" s="57">
        <v>85440783</v>
      </c>
      <c r="F27" s="57">
        <v>80354034.949999988</v>
      </c>
      <c r="G27" s="26">
        <v>23916040.489999991</v>
      </c>
      <c r="H27" s="26"/>
      <c r="I27" s="27"/>
      <c r="J27" s="27">
        <f t="shared" si="0"/>
        <v>0.27991363901709554</v>
      </c>
      <c r="K27" s="27">
        <f t="shared" si="1"/>
        <v>0</v>
      </c>
      <c r="L27" s="28">
        <f t="shared" si="2"/>
        <v>70180574.510000005</v>
      </c>
    </row>
    <row r="28" spans="2:12" ht="20.100000000000001" customHeight="1" x14ac:dyDescent="0.25">
      <c r="B28" s="25" t="s">
        <v>41</v>
      </c>
      <c r="C28" s="26">
        <v>60949680</v>
      </c>
      <c r="D28" s="26">
        <v>64557075</v>
      </c>
      <c r="E28" s="57">
        <v>60200821</v>
      </c>
      <c r="F28" s="57">
        <v>55925562.519999996</v>
      </c>
      <c r="G28" s="26">
        <v>14914561.680000005</v>
      </c>
      <c r="H28" s="26"/>
      <c r="I28" s="27"/>
      <c r="J28" s="27">
        <f t="shared" si="0"/>
        <v>0.24774681528014386</v>
      </c>
      <c r="K28" s="27">
        <f t="shared" si="1"/>
        <v>0</v>
      </c>
      <c r="L28" s="28">
        <f t="shared" si="2"/>
        <v>49642513.319999993</v>
      </c>
    </row>
    <row r="29" spans="2:12" ht="20.100000000000001" customHeight="1" x14ac:dyDescent="0.25">
      <c r="B29" s="25" t="s">
        <v>42</v>
      </c>
      <c r="C29" s="26">
        <v>44110066</v>
      </c>
      <c r="D29" s="26">
        <v>44770817</v>
      </c>
      <c r="E29" s="57">
        <v>40360835</v>
      </c>
      <c r="F29" s="57">
        <v>36689495.93</v>
      </c>
      <c r="G29" s="26">
        <v>9708380.1099999975</v>
      </c>
      <c r="H29" s="26"/>
      <c r="I29" s="27"/>
      <c r="J29" s="27">
        <f t="shared" si="0"/>
        <v>0.24053962486157676</v>
      </c>
      <c r="K29" s="27">
        <f t="shared" si="1"/>
        <v>0</v>
      </c>
      <c r="L29" s="28">
        <f t="shared" si="2"/>
        <v>35062436.890000001</v>
      </c>
    </row>
    <row r="30" spans="2:12" ht="20.100000000000001" customHeight="1" x14ac:dyDescent="0.25">
      <c r="B30" s="25" t="s">
        <v>43</v>
      </c>
      <c r="C30" s="26">
        <v>54211432</v>
      </c>
      <c r="D30" s="26">
        <v>54590658</v>
      </c>
      <c r="E30" s="57">
        <v>50718104</v>
      </c>
      <c r="F30" s="57">
        <v>17294256.940000005</v>
      </c>
      <c r="G30" s="26">
        <v>11965805.219999999</v>
      </c>
      <c r="H30" s="26"/>
      <c r="I30" s="27"/>
      <c r="J30" s="27">
        <f t="shared" si="0"/>
        <v>0.23592769201309258</v>
      </c>
      <c r="K30" s="27">
        <f t="shared" si="1"/>
        <v>0</v>
      </c>
      <c r="L30" s="28">
        <f t="shared" si="2"/>
        <v>42624852.780000001</v>
      </c>
    </row>
    <row r="31" spans="2:12" ht="20.100000000000001" customHeight="1" x14ac:dyDescent="0.25">
      <c r="B31" s="25" t="s">
        <v>44</v>
      </c>
      <c r="C31" s="26">
        <v>97553162</v>
      </c>
      <c r="D31" s="26">
        <v>100348556</v>
      </c>
      <c r="E31" s="57">
        <v>92884746</v>
      </c>
      <c r="F31" s="57">
        <v>86695612.700000018</v>
      </c>
      <c r="G31" s="26">
        <v>23909402.439999972</v>
      </c>
      <c r="H31" s="26"/>
      <c r="I31" s="27"/>
      <c r="J31" s="27">
        <f t="shared" si="0"/>
        <v>0.25740935373823354</v>
      </c>
      <c r="K31" s="27">
        <f t="shared" si="1"/>
        <v>0</v>
      </c>
      <c r="L31" s="28">
        <f t="shared" si="2"/>
        <v>76439153.560000032</v>
      </c>
    </row>
    <row r="32" spans="2:12" ht="20.100000000000001" customHeight="1" x14ac:dyDescent="0.25">
      <c r="B32" s="25" t="s">
        <v>45</v>
      </c>
      <c r="C32" s="26">
        <v>49709444</v>
      </c>
      <c r="D32" s="26">
        <v>54968656</v>
      </c>
      <c r="E32" s="57">
        <v>49476081</v>
      </c>
      <c r="F32" s="57">
        <v>25365712.769999996</v>
      </c>
      <c r="G32" s="26">
        <v>12698626.169999991</v>
      </c>
      <c r="H32" s="26"/>
      <c r="I32" s="27"/>
      <c r="J32" s="27">
        <f t="shared" si="0"/>
        <v>0.25666192457725162</v>
      </c>
      <c r="K32" s="27">
        <f t="shared" si="1"/>
        <v>0</v>
      </c>
      <c r="L32" s="28">
        <f t="shared" si="2"/>
        <v>42270029.830000013</v>
      </c>
    </row>
    <row r="33" spans="2:12" ht="20.100000000000001" customHeight="1" x14ac:dyDescent="0.25">
      <c r="B33" s="25" t="s">
        <v>46</v>
      </c>
      <c r="C33" s="26">
        <v>28986350</v>
      </c>
      <c r="D33" s="26">
        <v>30528113</v>
      </c>
      <c r="E33" s="57">
        <v>30477013</v>
      </c>
      <c r="F33" s="57">
        <v>24410278.820000004</v>
      </c>
      <c r="G33" s="26">
        <v>8554136.1899999995</v>
      </c>
      <c r="H33" s="26"/>
      <c r="I33" s="27"/>
      <c r="J33" s="27">
        <f t="shared" si="0"/>
        <v>0.28067501857875637</v>
      </c>
      <c r="K33" s="27">
        <f t="shared" si="1"/>
        <v>0</v>
      </c>
      <c r="L33" s="28">
        <f t="shared" si="2"/>
        <v>21973976.810000002</v>
      </c>
    </row>
    <row r="34" spans="2:12" ht="20.100000000000001" customHeight="1" x14ac:dyDescent="0.25">
      <c r="B34" s="25" t="s">
        <v>47</v>
      </c>
      <c r="C34" s="26">
        <v>58347255</v>
      </c>
      <c r="D34" s="26">
        <v>62442275</v>
      </c>
      <c r="E34" s="57">
        <v>57098690</v>
      </c>
      <c r="F34" s="57">
        <v>20551327.640000001</v>
      </c>
      <c r="G34" s="26">
        <v>16137341.830000008</v>
      </c>
      <c r="H34" s="26"/>
      <c r="I34" s="27"/>
      <c r="J34" s="27">
        <f t="shared" si="0"/>
        <v>0.28262192757837362</v>
      </c>
      <c r="K34" s="27">
        <f t="shared" si="1"/>
        <v>0</v>
      </c>
      <c r="L34" s="28">
        <f t="shared" si="2"/>
        <v>46304933.169999994</v>
      </c>
    </row>
    <row r="35" spans="2:12" ht="20.100000000000001" customHeight="1" x14ac:dyDescent="0.25">
      <c r="B35" s="25" t="s">
        <v>48</v>
      </c>
      <c r="C35" s="26">
        <v>55109494</v>
      </c>
      <c r="D35" s="26">
        <v>56450686</v>
      </c>
      <c r="E35" s="57">
        <v>53964319</v>
      </c>
      <c r="F35" s="57">
        <v>51657871.690000005</v>
      </c>
      <c r="G35" s="26">
        <v>13642722.369999997</v>
      </c>
      <c r="H35" s="26"/>
      <c r="I35" s="27"/>
      <c r="J35" s="27">
        <f t="shared" si="0"/>
        <v>0.25281005343549312</v>
      </c>
      <c r="K35" s="27">
        <f t="shared" si="1"/>
        <v>0</v>
      </c>
      <c r="L35" s="28">
        <f t="shared" si="2"/>
        <v>42807963.630000003</v>
      </c>
    </row>
    <row r="36" spans="2:12" ht="20.100000000000001" customHeight="1" x14ac:dyDescent="0.25">
      <c r="B36" s="25" t="s">
        <v>49</v>
      </c>
      <c r="C36" s="26">
        <v>1052506283</v>
      </c>
      <c r="D36" s="26">
        <v>1970076293</v>
      </c>
      <c r="E36" s="57">
        <v>926550245</v>
      </c>
      <c r="F36" s="57">
        <v>403974234.76999998</v>
      </c>
      <c r="G36" s="26">
        <v>85673528.599999979</v>
      </c>
      <c r="H36" s="26"/>
      <c r="I36" s="27"/>
      <c r="J36" s="27">
        <f t="shared" si="0"/>
        <v>9.2465064967955382E-2</v>
      </c>
      <c r="K36" s="27">
        <f t="shared" si="1"/>
        <v>0</v>
      </c>
      <c r="L36" s="28">
        <f t="shared" si="2"/>
        <v>1884402764.4000001</v>
      </c>
    </row>
    <row r="37" spans="2:12" ht="20.100000000000001" customHeight="1" x14ac:dyDescent="0.25">
      <c r="B37" s="25" t="s">
        <v>50</v>
      </c>
      <c r="C37" s="26">
        <v>660357899</v>
      </c>
      <c r="D37" s="26">
        <v>654604279</v>
      </c>
      <c r="E37" s="57">
        <v>521718269</v>
      </c>
      <c r="F37" s="57">
        <v>446813417.13999987</v>
      </c>
      <c r="G37" s="26">
        <v>49592006.210000001</v>
      </c>
      <c r="H37" s="26"/>
      <c r="I37" s="27"/>
      <c r="J37" s="27">
        <f t="shared" si="0"/>
        <v>9.5055145960395729E-2</v>
      </c>
      <c r="K37" s="27">
        <f t="shared" si="1"/>
        <v>0</v>
      </c>
      <c r="L37" s="28">
        <f t="shared" si="2"/>
        <v>605012272.78999996</v>
      </c>
    </row>
    <row r="38" spans="2:12" ht="20.100000000000001" customHeight="1" x14ac:dyDescent="0.25">
      <c r="B38" s="25" t="s">
        <v>51</v>
      </c>
      <c r="C38" s="26">
        <v>111569507</v>
      </c>
      <c r="D38" s="26">
        <v>118397480</v>
      </c>
      <c r="E38" s="57">
        <v>108588394</v>
      </c>
      <c r="F38" s="57">
        <v>102058046.11000001</v>
      </c>
      <c r="G38" s="26">
        <v>27940381.340000015</v>
      </c>
      <c r="H38" s="26"/>
      <c r="I38" s="27"/>
      <c r="J38" s="27">
        <f t="shared" si="0"/>
        <v>0.25730541092632803</v>
      </c>
      <c r="K38" s="27">
        <f t="shared" si="1"/>
        <v>0</v>
      </c>
      <c r="L38" s="28">
        <f t="shared" si="2"/>
        <v>90457098.659999982</v>
      </c>
    </row>
    <row r="39" spans="2:12" ht="20.100000000000001" customHeight="1" x14ac:dyDescent="0.25">
      <c r="B39" s="25" t="s">
        <v>52</v>
      </c>
      <c r="C39" s="26">
        <v>26921362</v>
      </c>
      <c r="D39" s="26">
        <v>29900494</v>
      </c>
      <c r="E39" s="57">
        <v>25545401</v>
      </c>
      <c r="F39" s="57">
        <v>20666681.66</v>
      </c>
      <c r="G39" s="26">
        <v>6542133.0099999998</v>
      </c>
      <c r="H39" s="26"/>
      <c r="I39" s="27"/>
      <c r="J39" s="27">
        <f t="shared" si="0"/>
        <v>0.25609827029139215</v>
      </c>
      <c r="K39" s="27">
        <f t="shared" si="1"/>
        <v>0</v>
      </c>
      <c r="L39" s="28">
        <f t="shared" si="2"/>
        <v>23358360.990000002</v>
      </c>
    </row>
    <row r="40" spans="2:12" ht="20.100000000000001" customHeight="1" x14ac:dyDescent="0.25">
      <c r="B40" s="25" t="s">
        <v>53</v>
      </c>
      <c r="C40" s="26">
        <v>59871721</v>
      </c>
      <c r="D40" s="26">
        <v>60727254</v>
      </c>
      <c r="E40" s="57">
        <v>51746044</v>
      </c>
      <c r="F40" s="57">
        <v>41687962.950000003</v>
      </c>
      <c r="G40" s="26">
        <v>10299749.639999993</v>
      </c>
      <c r="H40" s="26"/>
      <c r="I40" s="27"/>
      <c r="J40" s="27">
        <f t="shared" si="0"/>
        <v>0.19904419437358328</v>
      </c>
      <c r="K40" s="27">
        <f t="shared" si="1"/>
        <v>0</v>
      </c>
      <c r="L40" s="28">
        <f t="shared" si="2"/>
        <v>50427504.360000007</v>
      </c>
    </row>
    <row r="41" spans="2:12" ht="20.100000000000001" customHeight="1" x14ac:dyDescent="0.25">
      <c r="B41" s="25" t="s">
        <v>54</v>
      </c>
      <c r="C41" s="26">
        <v>199711224</v>
      </c>
      <c r="D41" s="26">
        <v>214442176</v>
      </c>
      <c r="E41" s="57">
        <v>210467666</v>
      </c>
      <c r="F41" s="57">
        <v>182261071.69000012</v>
      </c>
      <c r="G41" s="26">
        <v>46898944.789999992</v>
      </c>
      <c r="H41" s="26"/>
      <c r="I41" s="27"/>
      <c r="J41" s="27">
        <f t="shared" si="0"/>
        <v>0.22283206575778719</v>
      </c>
      <c r="K41" s="27">
        <f t="shared" si="1"/>
        <v>0</v>
      </c>
      <c r="L41" s="28">
        <f t="shared" si="2"/>
        <v>167543231.21000001</v>
      </c>
    </row>
    <row r="42" spans="2:12" ht="20.100000000000001" customHeight="1" x14ac:dyDescent="0.25">
      <c r="B42" s="25" t="s">
        <v>55</v>
      </c>
      <c r="C42" s="26">
        <v>262858753</v>
      </c>
      <c r="D42" s="26">
        <v>277692157</v>
      </c>
      <c r="E42" s="57">
        <v>271354950</v>
      </c>
      <c r="F42" s="57">
        <v>234091138.98999992</v>
      </c>
      <c r="G42" s="26">
        <v>63269882.469999984</v>
      </c>
      <c r="H42" s="26"/>
      <c r="I42" s="27"/>
      <c r="J42" s="27">
        <f t="shared" si="0"/>
        <v>0.23316280933883823</v>
      </c>
      <c r="K42" s="27">
        <f t="shared" si="1"/>
        <v>0</v>
      </c>
      <c r="L42" s="28">
        <f t="shared" si="2"/>
        <v>214422274.53000003</v>
      </c>
    </row>
    <row r="43" spans="2:12" ht="20.100000000000001" customHeight="1" x14ac:dyDescent="0.25">
      <c r="B43" s="25" t="s">
        <v>56</v>
      </c>
      <c r="C43" s="26">
        <v>281218510</v>
      </c>
      <c r="D43" s="26">
        <v>293546910</v>
      </c>
      <c r="E43" s="57">
        <v>270903899</v>
      </c>
      <c r="F43" s="57">
        <v>256263705.32999995</v>
      </c>
      <c r="G43" s="26">
        <v>73617992.559999928</v>
      </c>
      <c r="H43" s="26"/>
      <c r="I43" s="27"/>
      <c r="J43" s="27">
        <f t="shared" si="0"/>
        <v>0.27174947585379688</v>
      </c>
      <c r="K43" s="27">
        <f t="shared" si="1"/>
        <v>0</v>
      </c>
      <c r="L43" s="28">
        <f t="shared" si="2"/>
        <v>219928917.44000006</v>
      </c>
    </row>
    <row r="44" spans="2:12" ht="20.100000000000001" customHeight="1" x14ac:dyDescent="0.25">
      <c r="B44" s="25" t="s">
        <v>57</v>
      </c>
      <c r="C44" s="26">
        <v>147432898</v>
      </c>
      <c r="D44" s="26">
        <v>156039364</v>
      </c>
      <c r="E44" s="57">
        <v>136484606</v>
      </c>
      <c r="F44" s="57">
        <v>121110373.91000001</v>
      </c>
      <c r="G44" s="26">
        <v>35752826.560000002</v>
      </c>
      <c r="H44" s="26"/>
      <c r="I44" s="27"/>
      <c r="J44" s="27">
        <f t="shared" ref="J44" si="3">IF(ISERROR(+G44/E44)=TRUE,0,++G44/E44)</f>
        <v>0.26195501168827789</v>
      </c>
      <c r="K44" s="27">
        <f t="shared" ref="K44" si="4">IF(ISERROR(+H44/E44)=TRUE,0,++H44/E44)</f>
        <v>0</v>
      </c>
      <c r="L44" s="28">
        <f t="shared" ref="L44" si="5">+D44-G44</f>
        <v>120286537.44</v>
      </c>
    </row>
    <row r="45" spans="2:12" ht="20.100000000000001" customHeight="1" x14ac:dyDescent="0.25">
      <c r="B45" s="25" t="s">
        <v>58</v>
      </c>
      <c r="C45" s="26">
        <v>25149214</v>
      </c>
      <c r="D45" s="26">
        <v>45153574</v>
      </c>
      <c r="E45" s="57">
        <v>37509239</v>
      </c>
      <c r="F45" s="57">
        <v>25902115.66</v>
      </c>
      <c r="G45" s="26">
        <v>10251131.530000001</v>
      </c>
      <c r="H45" s="26"/>
      <c r="I45" s="27"/>
      <c r="J45" s="27">
        <f t="shared" ref="J45" si="6">IF(ISERROR(+G45/E45)=TRUE,0,++G45/E45)</f>
        <v>0.27329617457714889</v>
      </c>
      <c r="K45" s="27">
        <f t="shared" ref="K45" si="7">IF(ISERROR(+H45/E45)=TRUE,0,++H45/E45)</f>
        <v>0</v>
      </c>
      <c r="L45" s="28">
        <f t="shared" ref="L45" si="8">+D45-G45</f>
        <v>34902442.469999999</v>
      </c>
    </row>
    <row r="46" spans="2:12" ht="20.100000000000001" customHeight="1" x14ac:dyDescent="0.25">
      <c r="B46" s="25" t="s">
        <v>60</v>
      </c>
      <c r="C46" s="26">
        <v>0</v>
      </c>
      <c r="D46" s="26">
        <v>26393595</v>
      </c>
      <c r="E46" s="57">
        <v>13000000</v>
      </c>
      <c r="F46" s="57">
        <v>6879551.1200000001</v>
      </c>
      <c r="G46" s="26">
        <v>1956712.18</v>
      </c>
      <c r="H46" s="26"/>
      <c r="I46" s="27"/>
      <c r="J46" s="27">
        <f t="shared" si="0"/>
        <v>0.15051632153846153</v>
      </c>
      <c r="K46" s="27">
        <f t="shared" si="1"/>
        <v>0</v>
      </c>
      <c r="L46" s="28">
        <f t="shared" si="2"/>
        <v>24436882.82</v>
      </c>
    </row>
    <row r="47" spans="2:12" ht="23.25" customHeight="1" x14ac:dyDescent="0.25">
      <c r="B47" s="52" t="s">
        <v>4</v>
      </c>
      <c r="C47" s="53">
        <f t="shared" ref="C47:H47" si="9">SUM(C13:C46)</f>
        <v>7296309348</v>
      </c>
      <c r="D47" s="53">
        <f t="shared" si="9"/>
        <v>7971370165</v>
      </c>
      <c r="E47" s="53">
        <f>SUM(E13:E46)</f>
        <v>5969908124</v>
      </c>
      <c r="F47" s="53">
        <f t="shared" si="9"/>
        <v>4480069720.829999</v>
      </c>
      <c r="G47" s="53">
        <f t="shared" si="9"/>
        <v>1191925824.9299998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0.19965563961332411</v>
      </c>
      <c r="K47" s="54">
        <f>IF(ISERROR(+H47/E47)=TRUE,0,++H47/E47)</f>
        <v>0</v>
      </c>
      <c r="L47" s="55">
        <f>SUM(L13:L46)</f>
        <v>6779444340.0699997</v>
      </c>
    </row>
    <row r="48" spans="2:12" x14ac:dyDescent="0.2">
      <c r="B48" s="11" t="s">
        <v>63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MARZO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7296.3093479999998</v>
      </c>
      <c r="D54" s="67">
        <f>+D47/$C$52</f>
        <v>7971.3701650000003</v>
      </c>
      <c r="E54" s="33">
        <f>+E47/$C$52</f>
        <v>5969.9081239999996</v>
      </c>
      <c r="F54" s="67">
        <f>+F47/$C$52</f>
        <v>4480.0697208299989</v>
      </c>
      <c r="G54" s="67">
        <f>+G47/$C$52</f>
        <v>1191.9258249299999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61841545</v>
      </c>
      <c r="D13" s="8">
        <v>90557473</v>
      </c>
      <c r="E13" s="56">
        <v>39151076</v>
      </c>
      <c r="F13" s="56">
        <v>18504781.809999999</v>
      </c>
      <c r="G13" s="8">
        <v>4958992.7399999993</v>
      </c>
      <c r="H13" s="8"/>
      <c r="I13" s="12">
        <f>IF(ISERROR(+#REF!/E13)=TRUE,0,++#REF!/E13)</f>
        <v>0</v>
      </c>
      <c r="J13" s="12">
        <f>IF(ISERROR(+G13/E13)=TRUE,0,++G13/E13)</f>
        <v>0.12666300001563174</v>
      </c>
      <c r="K13" s="12">
        <f>IF(ISERROR(+H13/E13)=TRUE,0,++H13/E13)</f>
        <v>0</v>
      </c>
      <c r="L13" s="14">
        <f>+D13-G13</f>
        <v>85598480.260000005</v>
      </c>
    </row>
    <row r="14" spans="1:13" ht="20.100000000000001" customHeight="1" x14ac:dyDescent="0.25">
      <c r="B14" s="7" t="s">
        <v>27</v>
      </c>
      <c r="C14" s="9">
        <v>1000000</v>
      </c>
      <c r="D14" s="9">
        <v>1704275</v>
      </c>
      <c r="E14" s="58">
        <v>1237822</v>
      </c>
      <c r="F14" s="59">
        <v>630100</v>
      </c>
      <c r="G14" s="9">
        <v>8700</v>
      </c>
      <c r="H14" s="9"/>
      <c r="I14" s="13">
        <f>IF(ISERROR(+#REF!/E14)=TRUE,0,++#REF!/E14)</f>
        <v>0</v>
      </c>
      <c r="J14" s="13">
        <f t="shared" ref="J14:J45" si="0">IF(ISERROR(+G14/E14)=TRUE,0,++G14/E14)</f>
        <v>7.0284742071154011E-3</v>
      </c>
      <c r="K14" s="13">
        <f t="shared" ref="K14:K45" si="1">IF(ISERROR(+H14/E14)=TRUE,0,++H14/E14)</f>
        <v>0</v>
      </c>
      <c r="L14" s="15">
        <f t="shared" ref="L14:L45" si="2">+D14-G14</f>
        <v>1695575</v>
      </c>
    </row>
    <row r="15" spans="1:13" ht="20.100000000000001" customHeight="1" x14ac:dyDescent="0.25">
      <c r="B15" s="7" t="s">
        <v>28</v>
      </c>
      <c r="C15" s="9">
        <v>1500000</v>
      </c>
      <c r="D15" s="9">
        <v>2190097</v>
      </c>
      <c r="E15" s="58">
        <v>896155</v>
      </c>
      <c r="F15" s="59">
        <v>358297.03</v>
      </c>
      <c r="G15" s="9">
        <v>113603.70999999999</v>
      </c>
      <c r="H15" s="9"/>
      <c r="I15" s="13"/>
      <c r="J15" s="13">
        <f t="shared" si="0"/>
        <v>0.12676792519151261</v>
      </c>
      <c r="K15" s="13">
        <f t="shared" si="1"/>
        <v>0</v>
      </c>
      <c r="L15" s="15">
        <f t="shared" si="2"/>
        <v>2076493.29</v>
      </c>
    </row>
    <row r="16" spans="1:13" ht="20.100000000000001" customHeight="1" x14ac:dyDescent="0.25">
      <c r="B16" s="7" t="s">
        <v>29</v>
      </c>
      <c r="C16" s="9">
        <v>9500000</v>
      </c>
      <c r="D16" s="9">
        <v>12426803</v>
      </c>
      <c r="E16" s="58">
        <v>4815923</v>
      </c>
      <c r="F16" s="59">
        <v>2646325.61</v>
      </c>
      <c r="G16" s="9">
        <v>563926.96999999986</v>
      </c>
      <c r="H16" s="9"/>
      <c r="I16" s="13"/>
      <c r="J16" s="13">
        <f t="shared" si="0"/>
        <v>0.11709634269484788</v>
      </c>
      <c r="K16" s="13">
        <f t="shared" si="1"/>
        <v>0</v>
      </c>
      <c r="L16" s="15">
        <f t="shared" si="2"/>
        <v>11862876.029999999</v>
      </c>
    </row>
    <row r="17" spans="2:12" ht="20.100000000000001" customHeight="1" x14ac:dyDescent="0.25">
      <c r="B17" s="7" t="s">
        <v>30</v>
      </c>
      <c r="C17" s="9">
        <v>1500000</v>
      </c>
      <c r="D17" s="9">
        <v>2029059</v>
      </c>
      <c r="E17" s="58">
        <v>629059</v>
      </c>
      <c r="F17" s="59">
        <v>43200</v>
      </c>
      <c r="G17" s="9">
        <v>17300</v>
      </c>
      <c r="H17" s="9"/>
      <c r="I17" s="13"/>
      <c r="J17" s="13">
        <f t="shared" si="0"/>
        <v>2.7501394940697137E-2</v>
      </c>
      <c r="K17" s="13">
        <f t="shared" si="1"/>
        <v>0</v>
      </c>
      <c r="L17" s="15">
        <f t="shared" si="2"/>
        <v>2011759</v>
      </c>
    </row>
    <row r="18" spans="2:12" ht="20.100000000000001" customHeight="1" x14ac:dyDescent="0.25">
      <c r="B18" s="7" t="s">
        <v>31</v>
      </c>
      <c r="C18" s="9">
        <v>6003000</v>
      </c>
      <c r="D18" s="9">
        <v>10890534</v>
      </c>
      <c r="E18" s="58">
        <v>3611000</v>
      </c>
      <c r="F18" s="59">
        <v>502694.95999999996</v>
      </c>
      <c r="G18" s="9">
        <v>284823.73</v>
      </c>
      <c r="H18" s="9"/>
      <c r="I18" s="13"/>
      <c r="J18" s="13">
        <f t="shared" si="0"/>
        <v>7.8876690667405144E-2</v>
      </c>
      <c r="K18" s="13">
        <f t="shared" si="1"/>
        <v>0</v>
      </c>
      <c r="L18" s="15">
        <f t="shared" si="2"/>
        <v>10605710.27</v>
      </c>
    </row>
    <row r="19" spans="2:12" ht="20.100000000000001" customHeight="1" x14ac:dyDescent="0.25">
      <c r="B19" s="7" t="s">
        <v>32</v>
      </c>
      <c r="C19" s="9">
        <v>3013658</v>
      </c>
      <c r="D19" s="9">
        <v>3228341</v>
      </c>
      <c r="E19" s="58">
        <v>391375</v>
      </c>
      <c r="F19" s="59">
        <v>155788.4</v>
      </c>
      <c r="G19" s="9">
        <v>122913.4</v>
      </c>
      <c r="H19" s="9"/>
      <c r="I19" s="13"/>
      <c r="J19" s="13">
        <f t="shared" si="0"/>
        <v>0.31405531778984347</v>
      </c>
      <c r="K19" s="13">
        <f t="shared" si="1"/>
        <v>0</v>
      </c>
      <c r="L19" s="15">
        <f t="shared" si="2"/>
        <v>3105427.6</v>
      </c>
    </row>
    <row r="20" spans="2:12" ht="20.100000000000001" customHeight="1" x14ac:dyDescent="0.25">
      <c r="B20" s="7" t="s">
        <v>33</v>
      </c>
      <c r="C20" s="9">
        <v>5000000</v>
      </c>
      <c r="D20" s="9">
        <v>6639618</v>
      </c>
      <c r="E20" s="58">
        <v>1103000</v>
      </c>
      <c r="F20" s="59">
        <v>369505.99</v>
      </c>
      <c r="G20" s="9">
        <v>249488</v>
      </c>
      <c r="H20" s="9"/>
      <c r="I20" s="13"/>
      <c r="J20" s="13">
        <f t="shared" si="0"/>
        <v>0.22619038984587489</v>
      </c>
      <c r="K20" s="13">
        <f t="shared" si="1"/>
        <v>0</v>
      </c>
      <c r="L20" s="15">
        <f t="shared" si="2"/>
        <v>6390130</v>
      </c>
    </row>
    <row r="21" spans="2:12" ht="20.100000000000001" customHeight="1" x14ac:dyDescent="0.25">
      <c r="B21" s="7" t="s">
        <v>34</v>
      </c>
      <c r="C21" s="9">
        <v>3000000</v>
      </c>
      <c r="D21" s="9">
        <v>3664590</v>
      </c>
      <c r="E21" s="58">
        <v>700000</v>
      </c>
      <c r="F21" s="59">
        <v>199575.81</v>
      </c>
      <c r="G21" s="9">
        <v>178684</v>
      </c>
      <c r="H21" s="9"/>
      <c r="I21" s="13"/>
      <c r="J21" s="13">
        <f t="shared" si="0"/>
        <v>0.25526285714285712</v>
      </c>
      <c r="K21" s="13">
        <f t="shared" si="1"/>
        <v>0</v>
      </c>
      <c r="L21" s="15">
        <f t="shared" si="2"/>
        <v>3485906</v>
      </c>
    </row>
    <row r="22" spans="2:12" ht="20.100000000000001" customHeight="1" x14ac:dyDescent="0.25">
      <c r="B22" s="7" t="s">
        <v>35</v>
      </c>
      <c r="C22" s="9">
        <v>3000000</v>
      </c>
      <c r="D22" s="9">
        <v>4656810</v>
      </c>
      <c r="E22" s="58">
        <v>3656810</v>
      </c>
      <c r="F22" s="59">
        <v>146539.44999999998</v>
      </c>
      <c r="G22" s="9">
        <v>28591.780000000002</v>
      </c>
      <c r="H22" s="9"/>
      <c r="I22" s="13"/>
      <c r="J22" s="13">
        <f t="shared" si="0"/>
        <v>7.8187764745775695E-3</v>
      </c>
      <c r="K22" s="13">
        <f t="shared" si="1"/>
        <v>0</v>
      </c>
      <c r="L22" s="15">
        <f t="shared" si="2"/>
        <v>4628218.22</v>
      </c>
    </row>
    <row r="23" spans="2:12" ht="20.100000000000001" customHeight="1" x14ac:dyDescent="0.25">
      <c r="B23" s="7" t="s">
        <v>36</v>
      </c>
      <c r="C23" s="9">
        <v>6000000</v>
      </c>
      <c r="D23" s="9">
        <v>7743343</v>
      </c>
      <c r="E23" s="58">
        <v>2594300</v>
      </c>
      <c r="F23" s="59">
        <v>1763427.6800000002</v>
      </c>
      <c r="G23" s="9">
        <v>1466747.63</v>
      </c>
      <c r="H23" s="9"/>
      <c r="I23" s="13"/>
      <c r="J23" s="13">
        <f t="shared" si="0"/>
        <v>0.56537317580850321</v>
      </c>
      <c r="K23" s="13">
        <f t="shared" si="1"/>
        <v>0</v>
      </c>
      <c r="L23" s="15">
        <f t="shared" si="2"/>
        <v>6276595.3700000001</v>
      </c>
    </row>
    <row r="24" spans="2:12" ht="20.100000000000001" customHeight="1" x14ac:dyDescent="0.25">
      <c r="B24" s="7" t="s">
        <v>37</v>
      </c>
      <c r="C24" s="9">
        <v>3500000</v>
      </c>
      <c r="D24" s="9">
        <v>5731439</v>
      </c>
      <c r="E24" s="58">
        <v>715000</v>
      </c>
      <c r="F24" s="59">
        <v>458053</v>
      </c>
      <c r="G24" s="9">
        <v>83176.37</v>
      </c>
      <c r="H24" s="9"/>
      <c r="I24" s="13"/>
      <c r="J24" s="13">
        <f t="shared" si="0"/>
        <v>0.11633058741258741</v>
      </c>
      <c r="K24" s="13">
        <f t="shared" si="1"/>
        <v>0</v>
      </c>
      <c r="L24" s="15">
        <f t="shared" si="2"/>
        <v>5648262.6299999999</v>
      </c>
    </row>
    <row r="25" spans="2:12" ht="20.100000000000001" customHeight="1" x14ac:dyDescent="0.25">
      <c r="B25" s="7" t="s">
        <v>38</v>
      </c>
      <c r="C25" s="9">
        <v>6000000</v>
      </c>
      <c r="D25" s="9">
        <v>8725321</v>
      </c>
      <c r="E25" s="58">
        <v>3712321</v>
      </c>
      <c r="F25" s="59">
        <v>884885.68</v>
      </c>
      <c r="G25" s="9">
        <v>669685.68000000005</v>
      </c>
      <c r="H25" s="9"/>
      <c r="I25" s="13"/>
      <c r="J25" s="13">
        <f t="shared" si="0"/>
        <v>0.18039541300442502</v>
      </c>
      <c r="K25" s="13">
        <f t="shared" si="1"/>
        <v>0</v>
      </c>
      <c r="L25" s="15">
        <f t="shared" si="2"/>
        <v>8055635.3200000003</v>
      </c>
    </row>
    <row r="26" spans="2:12" ht="20.100000000000001" customHeight="1" x14ac:dyDescent="0.25">
      <c r="B26" s="7" t="s">
        <v>39</v>
      </c>
      <c r="C26" s="9">
        <v>4000000</v>
      </c>
      <c r="D26" s="9">
        <v>5261348</v>
      </c>
      <c r="E26" s="58">
        <v>1001679</v>
      </c>
      <c r="F26" s="59">
        <v>514573.76</v>
      </c>
      <c r="G26" s="9">
        <v>12573.76</v>
      </c>
      <c r="H26" s="9"/>
      <c r="I26" s="13"/>
      <c r="J26" s="13">
        <f t="shared" si="0"/>
        <v>1.255268404349098E-2</v>
      </c>
      <c r="K26" s="13">
        <f t="shared" si="1"/>
        <v>0</v>
      </c>
      <c r="L26" s="15">
        <f t="shared" si="2"/>
        <v>5248774.24</v>
      </c>
    </row>
    <row r="27" spans="2:12" ht="20.100000000000001" customHeight="1" x14ac:dyDescent="0.25">
      <c r="B27" s="7" t="s">
        <v>40</v>
      </c>
      <c r="C27" s="9">
        <v>2000000</v>
      </c>
      <c r="D27" s="9">
        <v>2598940</v>
      </c>
      <c r="E27" s="58">
        <v>32300</v>
      </c>
      <c r="F27" s="59">
        <v>32300</v>
      </c>
      <c r="G27" s="9">
        <v>4522.1100000000006</v>
      </c>
      <c r="H27" s="9"/>
      <c r="I27" s="13"/>
      <c r="J27" s="13">
        <f t="shared" si="0"/>
        <v>0.14000340557275542</v>
      </c>
      <c r="K27" s="13">
        <f t="shared" si="1"/>
        <v>0</v>
      </c>
      <c r="L27" s="15">
        <f t="shared" si="2"/>
        <v>2594417.89</v>
      </c>
    </row>
    <row r="28" spans="2:12" ht="20.100000000000001" customHeight="1" x14ac:dyDescent="0.25">
      <c r="B28" s="7" t="s">
        <v>41</v>
      </c>
      <c r="C28" s="9">
        <v>4000000</v>
      </c>
      <c r="D28" s="9">
        <v>4422647</v>
      </c>
      <c r="E28" s="58">
        <v>1720000</v>
      </c>
      <c r="F28" s="59">
        <v>1232434.6499999999</v>
      </c>
      <c r="G28" s="9">
        <v>788957.83000000007</v>
      </c>
      <c r="H28" s="9"/>
      <c r="I28" s="13"/>
      <c r="J28" s="13">
        <f t="shared" si="0"/>
        <v>0.45869641279069773</v>
      </c>
      <c r="K28" s="13">
        <f t="shared" si="1"/>
        <v>0</v>
      </c>
      <c r="L28" s="15">
        <f t="shared" si="2"/>
        <v>3633689.17</v>
      </c>
    </row>
    <row r="29" spans="2:12" ht="20.100000000000001" customHeight="1" x14ac:dyDescent="0.25">
      <c r="B29" s="7" t="s">
        <v>42</v>
      </c>
      <c r="C29" s="9">
        <v>672906</v>
      </c>
      <c r="D29" s="9">
        <v>898772</v>
      </c>
      <c r="E29" s="58">
        <v>405866</v>
      </c>
      <c r="F29" s="59">
        <v>375865.16000000003</v>
      </c>
      <c r="G29" s="9">
        <v>88101.5</v>
      </c>
      <c r="H29" s="9"/>
      <c r="I29" s="13"/>
      <c r="J29" s="13">
        <f t="shared" si="0"/>
        <v>0.21707041240212288</v>
      </c>
      <c r="K29" s="13">
        <f t="shared" si="1"/>
        <v>0</v>
      </c>
      <c r="L29" s="15">
        <f t="shared" si="2"/>
        <v>810670.5</v>
      </c>
    </row>
    <row r="30" spans="2:12" ht="20.100000000000001" customHeight="1" x14ac:dyDescent="0.25">
      <c r="B30" s="7" t="s">
        <v>43</v>
      </c>
      <c r="C30" s="9">
        <v>2000000</v>
      </c>
      <c r="D30" s="9">
        <v>2087665</v>
      </c>
      <c r="E30" s="58">
        <v>253000</v>
      </c>
      <c r="F30" s="59">
        <v>138428.76</v>
      </c>
      <c r="G30" s="9">
        <v>75460.2</v>
      </c>
      <c r="H30" s="9"/>
      <c r="I30" s="13"/>
      <c r="J30" s="13">
        <f t="shared" si="0"/>
        <v>0.29826166007905136</v>
      </c>
      <c r="K30" s="13">
        <f t="shared" si="1"/>
        <v>0</v>
      </c>
      <c r="L30" s="15">
        <f t="shared" si="2"/>
        <v>2012204.8</v>
      </c>
    </row>
    <row r="31" spans="2:12" ht="20.100000000000001" customHeight="1" x14ac:dyDescent="0.25">
      <c r="B31" s="7" t="s">
        <v>44</v>
      </c>
      <c r="C31" s="9">
        <v>3000000</v>
      </c>
      <c r="D31" s="9">
        <v>3786219</v>
      </c>
      <c r="E31" s="58">
        <v>761665</v>
      </c>
      <c r="F31" s="59">
        <v>759620.71</v>
      </c>
      <c r="G31" s="9">
        <v>107656.7</v>
      </c>
      <c r="H31" s="9"/>
      <c r="I31" s="13"/>
      <c r="J31" s="13">
        <f t="shared" si="0"/>
        <v>0.14134389790787288</v>
      </c>
      <c r="K31" s="13">
        <f t="shared" si="1"/>
        <v>0</v>
      </c>
      <c r="L31" s="15">
        <f t="shared" si="2"/>
        <v>3678562.3</v>
      </c>
    </row>
    <row r="32" spans="2:12" ht="20.100000000000001" customHeight="1" x14ac:dyDescent="0.25">
      <c r="B32" s="7" t="s">
        <v>45</v>
      </c>
      <c r="C32" s="9">
        <v>2000000</v>
      </c>
      <c r="D32" s="9">
        <v>2884983</v>
      </c>
      <c r="E32" s="58">
        <v>984983</v>
      </c>
      <c r="F32" s="59">
        <v>27200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2884983</v>
      </c>
    </row>
    <row r="33" spans="2:12" ht="20.100000000000001" customHeight="1" x14ac:dyDescent="0.25">
      <c r="B33" s="7" t="s">
        <v>46</v>
      </c>
      <c r="C33" s="9">
        <v>1500000</v>
      </c>
      <c r="D33" s="9">
        <v>2356799</v>
      </c>
      <c r="E33" s="58">
        <v>1900000</v>
      </c>
      <c r="F33" s="59">
        <v>7200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2356799</v>
      </c>
    </row>
    <row r="34" spans="2:12" ht="20.100000000000001" customHeight="1" x14ac:dyDescent="0.25">
      <c r="B34" s="7" t="s">
        <v>47</v>
      </c>
      <c r="C34" s="9">
        <v>1500000</v>
      </c>
      <c r="D34" s="9">
        <v>1912748</v>
      </c>
      <c r="E34" s="58">
        <v>539070</v>
      </c>
      <c r="F34" s="59">
        <v>213709.45</v>
      </c>
      <c r="G34" s="9">
        <v>102650.94</v>
      </c>
      <c r="H34" s="9"/>
      <c r="I34" s="13"/>
      <c r="J34" s="13">
        <f t="shared" si="0"/>
        <v>0.19042228282041293</v>
      </c>
      <c r="K34" s="13">
        <f t="shared" si="1"/>
        <v>0</v>
      </c>
      <c r="L34" s="15">
        <f t="shared" si="2"/>
        <v>1810097.06</v>
      </c>
    </row>
    <row r="35" spans="2:12" ht="20.100000000000001" customHeight="1" x14ac:dyDescent="0.25">
      <c r="B35" s="7" t="s">
        <v>48</v>
      </c>
      <c r="C35" s="9">
        <v>1000000</v>
      </c>
      <c r="D35" s="9">
        <v>2278840</v>
      </c>
      <c r="E35" s="58">
        <v>1113996</v>
      </c>
      <c r="F35" s="59">
        <v>124737.5</v>
      </c>
      <c r="G35" s="9">
        <v>41127.5</v>
      </c>
      <c r="H35" s="9"/>
      <c r="I35" s="13"/>
      <c r="J35" s="13">
        <f t="shared" si="0"/>
        <v>3.6918893784178758E-2</v>
      </c>
      <c r="K35" s="13">
        <f t="shared" si="1"/>
        <v>0</v>
      </c>
      <c r="L35" s="15">
        <f t="shared" si="2"/>
        <v>2237712.5</v>
      </c>
    </row>
    <row r="36" spans="2:12" ht="20.100000000000001" customHeight="1" x14ac:dyDescent="0.25">
      <c r="B36" s="7" t="s">
        <v>49</v>
      </c>
      <c r="C36" s="9">
        <v>13200000</v>
      </c>
      <c r="D36" s="9">
        <v>13200000</v>
      </c>
      <c r="E36" s="58">
        <v>8134638</v>
      </c>
      <c r="F36" s="59">
        <v>4925378.5299999993</v>
      </c>
      <c r="G36" s="9">
        <v>1840932.5699999996</v>
      </c>
      <c r="H36" s="9"/>
      <c r="I36" s="13"/>
      <c r="J36" s="13">
        <f t="shared" si="0"/>
        <v>0.22630786643486772</v>
      </c>
      <c r="K36" s="13">
        <f t="shared" si="1"/>
        <v>0</v>
      </c>
      <c r="L36" s="15">
        <f t="shared" si="2"/>
        <v>11359067.43</v>
      </c>
    </row>
    <row r="37" spans="2:12" ht="20.100000000000001" customHeight="1" x14ac:dyDescent="0.25">
      <c r="B37" s="7" t="s">
        <v>50</v>
      </c>
      <c r="C37" s="9">
        <v>2766523</v>
      </c>
      <c r="D37" s="9">
        <v>6766523</v>
      </c>
      <c r="E37" s="58">
        <v>3053640</v>
      </c>
      <c r="F37" s="59">
        <v>1094334.5</v>
      </c>
      <c r="G37" s="9">
        <v>64730</v>
      </c>
      <c r="H37" s="9"/>
      <c r="I37" s="13"/>
      <c r="J37" s="13">
        <f t="shared" si="0"/>
        <v>2.1197652637508023E-2</v>
      </c>
      <c r="K37" s="13">
        <f t="shared" si="1"/>
        <v>0</v>
      </c>
      <c r="L37" s="15">
        <f t="shared" si="2"/>
        <v>6701793</v>
      </c>
    </row>
    <row r="38" spans="2:12" ht="20.100000000000001" customHeight="1" x14ac:dyDescent="0.25">
      <c r="B38" s="7" t="s">
        <v>51</v>
      </c>
      <c r="C38" s="9">
        <v>7026640</v>
      </c>
      <c r="D38" s="9">
        <v>8385776</v>
      </c>
      <c r="E38" s="58">
        <v>1574645</v>
      </c>
      <c r="F38" s="59">
        <v>1159421.31</v>
      </c>
      <c r="G38" s="9">
        <v>833746.5</v>
      </c>
      <c r="H38" s="9"/>
      <c r="I38" s="13"/>
      <c r="J38" s="13">
        <f t="shared" si="0"/>
        <v>0.52948220075001029</v>
      </c>
      <c r="K38" s="13">
        <f t="shared" si="1"/>
        <v>0</v>
      </c>
      <c r="L38" s="15">
        <f t="shared" si="2"/>
        <v>7552029.5</v>
      </c>
    </row>
    <row r="39" spans="2:12" ht="20.100000000000001" customHeight="1" x14ac:dyDescent="0.25">
      <c r="B39" s="7" t="s">
        <v>52</v>
      </c>
      <c r="C39" s="9">
        <v>500000</v>
      </c>
      <c r="D39" s="9">
        <v>670423</v>
      </c>
      <c r="E39" s="58">
        <v>458000</v>
      </c>
      <c r="F39" s="59">
        <v>68676.3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670423</v>
      </c>
    </row>
    <row r="40" spans="2:12" ht="20.100000000000001" customHeight="1" x14ac:dyDescent="0.25">
      <c r="B40" s="7" t="s">
        <v>53</v>
      </c>
      <c r="C40" s="9">
        <v>3000000</v>
      </c>
      <c r="D40" s="9">
        <v>4270897</v>
      </c>
      <c r="E40" s="58">
        <v>1769500</v>
      </c>
      <c r="F40" s="59">
        <v>670712.34</v>
      </c>
      <c r="G40" s="9">
        <v>467504.47</v>
      </c>
      <c r="H40" s="9"/>
      <c r="I40" s="13"/>
      <c r="J40" s="13">
        <f t="shared" si="0"/>
        <v>0.26420145238768011</v>
      </c>
      <c r="K40" s="13">
        <f t="shared" si="1"/>
        <v>0</v>
      </c>
      <c r="L40" s="15">
        <f t="shared" si="2"/>
        <v>3803392.5300000003</v>
      </c>
    </row>
    <row r="41" spans="2:12" ht="20.100000000000001" customHeight="1" x14ac:dyDescent="0.25">
      <c r="B41" s="7" t="s">
        <v>54</v>
      </c>
      <c r="C41" s="9">
        <v>4000000</v>
      </c>
      <c r="D41" s="9">
        <v>5248165</v>
      </c>
      <c r="E41" s="58">
        <v>1000000</v>
      </c>
      <c r="F41" s="59">
        <v>212483.16</v>
      </c>
      <c r="G41" s="9">
        <v>200483.15999999997</v>
      </c>
      <c r="H41" s="9"/>
      <c r="I41" s="13"/>
      <c r="J41" s="13">
        <f t="shared" si="0"/>
        <v>0.20048315999999997</v>
      </c>
      <c r="K41" s="13">
        <f t="shared" si="1"/>
        <v>0</v>
      </c>
      <c r="L41" s="15">
        <f t="shared" si="2"/>
        <v>5047681.84</v>
      </c>
    </row>
    <row r="42" spans="2:12" ht="20.100000000000001" customHeight="1" x14ac:dyDescent="0.25">
      <c r="B42" s="7" t="s">
        <v>55</v>
      </c>
      <c r="C42" s="9">
        <v>5000000</v>
      </c>
      <c r="D42" s="9">
        <v>5900336</v>
      </c>
      <c r="E42" s="58">
        <v>2500000</v>
      </c>
      <c r="F42" s="59">
        <v>2356800</v>
      </c>
      <c r="G42" s="9">
        <v>1181700</v>
      </c>
      <c r="H42" s="9"/>
      <c r="I42" s="13"/>
      <c r="J42" s="13">
        <f t="shared" si="0"/>
        <v>0.47267999999999999</v>
      </c>
      <c r="K42" s="13">
        <f t="shared" si="1"/>
        <v>0</v>
      </c>
      <c r="L42" s="15">
        <f t="shared" si="2"/>
        <v>4718636</v>
      </c>
    </row>
    <row r="43" spans="2:12" ht="20.100000000000001" customHeight="1" x14ac:dyDescent="0.25">
      <c r="B43" s="7" t="s">
        <v>56</v>
      </c>
      <c r="C43" s="9">
        <v>5000000</v>
      </c>
      <c r="D43" s="9">
        <v>10273663</v>
      </c>
      <c r="E43" s="58">
        <v>3000000</v>
      </c>
      <c r="F43" s="59">
        <v>889280.64</v>
      </c>
      <c r="G43" s="9">
        <v>889280.64</v>
      </c>
      <c r="H43" s="9"/>
      <c r="I43" s="13"/>
      <c r="J43" s="13">
        <f t="shared" ref="J43" si="3">IF(ISERROR(+G43/E43)=TRUE,0,++G43/E43)</f>
        <v>0.29642688</v>
      </c>
      <c r="K43" s="13">
        <f t="shared" ref="K43" si="4">IF(ISERROR(+H43/E43)=TRUE,0,++H43/E43)</f>
        <v>0</v>
      </c>
      <c r="L43" s="15">
        <f t="shared" ref="L43" si="5">+D43-G43</f>
        <v>9384382.3599999994</v>
      </c>
    </row>
    <row r="44" spans="2:12" ht="20.100000000000001" customHeight="1" x14ac:dyDescent="0.25">
      <c r="B44" s="7" t="s">
        <v>57</v>
      </c>
      <c r="C44" s="9">
        <v>4000000</v>
      </c>
      <c r="D44" s="9">
        <v>5452060</v>
      </c>
      <c r="E44" s="58">
        <v>787193</v>
      </c>
      <c r="F44" s="59">
        <v>367885.03</v>
      </c>
      <c r="G44" s="9">
        <v>145533.35</v>
      </c>
      <c r="H44" s="9"/>
      <c r="I44" s="13"/>
      <c r="J44" s="13">
        <f t="shared" si="0"/>
        <v>0.18487632639009749</v>
      </c>
      <c r="K44" s="13">
        <f t="shared" si="1"/>
        <v>0</v>
      </c>
      <c r="L44" s="15">
        <f t="shared" si="2"/>
        <v>5306526.6500000004</v>
      </c>
    </row>
    <row r="45" spans="2:12" ht="20.100000000000001" customHeight="1" x14ac:dyDescent="0.25">
      <c r="B45" s="7" t="s">
        <v>58</v>
      </c>
      <c r="C45" s="9">
        <v>65973</v>
      </c>
      <c r="D45" s="9">
        <v>296763</v>
      </c>
      <c r="E45" s="58">
        <v>165973</v>
      </c>
      <c r="F45" s="59">
        <v>48973.5</v>
      </c>
      <c r="G45" s="9">
        <v>575</v>
      </c>
      <c r="H45" s="9"/>
      <c r="I45" s="13"/>
      <c r="J45" s="13">
        <f t="shared" si="0"/>
        <v>3.4644189115097036E-3</v>
      </c>
      <c r="K45" s="13">
        <f t="shared" si="1"/>
        <v>0</v>
      </c>
      <c r="L45" s="15">
        <f t="shared" si="2"/>
        <v>296188</v>
      </c>
    </row>
    <row r="46" spans="2:12" ht="23.25" customHeight="1" x14ac:dyDescent="0.25">
      <c r="B46" s="52" t="s">
        <v>4</v>
      </c>
      <c r="C46" s="53">
        <f t="shared" ref="C46:H46" si="6">SUM(C13:C45)</f>
        <v>177090245</v>
      </c>
      <c r="D46" s="53">
        <f t="shared" si="6"/>
        <v>249141270</v>
      </c>
      <c r="E46" s="53">
        <f t="shared" si="6"/>
        <v>94369989</v>
      </c>
      <c r="F46" s="53">
        <f t="shared" si="6"/>
        <v>41883190.719999999</v>
      </c>
      <c r="G46" s="53">
        <f t="shared" si="6"/>
        <v>15592170.239999998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0.16522382173849781</v>
      </c>
      <c r="K46" s="54">
        <f>IF(ISERROR(+H46/E46)=TRUE,0,++H46/E46)</f>
        <v>0</v>
      </c>
      <c r="L46" s="55">
        <f>SUM(L13:L45)</f>
        <v>233549099.76000002</v>
      </c>
    </row>
    <row r="47" spans="2:12" x14ac:dyDescent="0.2">
      <c r="B47" s="11" t="s">
        <v>63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MARZO
(4)</v>
      </c>
      <c r="K52" s="23"/>
    </row>
    <row r="53" spans="2:11" s="22" customFormat="1" x14ac:dyDescent="0.25">
      <c r="B53" s="22" t="s">
        <v>24</v>
      </c>
      <c r="C53" s="39">
        <f>+C46/$C$51</f>
        <v>177.09024500000001</v>
      </c>
      <c r="D53" s="39">
        <f>+D46/$C$51</f>
        <v>249.14126999999999</v>
      </c>
      <c r="E53" s="39">
        <f>+E46/$C$51</f>
        <v>94.369989000000004</v>
      </c>
      <c r="F53" s="39">
        <f>+F46/$C$51</f>
        <v>41.883190720000002</v>
      </c>
      <c r="G53" s="39">
        <f>+G46/$C$51</f>
        <v>15.592170239999998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338734303</v>
      </c>
      <c r="D13" s="41">
        <v>434890705</v>
      </c>
      <c r="E13" s="62">
        <v>424193851</v>
      </c>
      <c r="F13" s="62">
        <v>278896813.76999998</v>
      </c>
      <c r="G13" s="41">
        <v>75759786.299999997</v>
      </c>
      <c r="H13" s="8"/>
      <c r="I13" s="12">
        <f>IF(ISERROR(+#REF!/E13)=TRUE,0,++#REF!/E13)</f>
        <v>0</v>
      </c>
      <c r="J13" s="12">
        <f>IF(ISERROR(+G13/E13)=TRUE,0,++G13/E13)</f>
        <v>0.17859708744340097</v>
      </c>
      <c r="K13" s="12">
        <f>IF(ISERROR(+H13/E13)=TRUE,0,++H13/E13)</f>
        <v>0</v>
      </c>
      <c r="L13" s="14">
        <f>+D13-G13</f>
        <v>359130918.69999999</v>
      </c>
    </row>
    <row r="14" spans="1:13" ht="20.100000000000001" customHeight="1" x14ac:dyDescent="0.25">
      <c r="B14" s="25" t="s">
        <v>27</v>
      </c>
      <c r="C14" s="42">
        <v>0</v>
      </c>
      <c r="D14" s="42">
        <v>137974</v>
      </c>
      <c r="E14" s="63">
        <v>137974</v>
      </c>
      <c r="F14" s="63">
        <v>137974</v>
      </c>
      <c r="G14" s="42">
        <v>120980.9</v>
      </c>
      <c r="H14" s="26"/>
      <c r="I14" s="27"/>
      <c r="J14" s="27">
        <f t="shared" ref="J14:J45" si="0">IF(ISERROR(+G14/E14)=TRUE,0,++G14/E14)</f>
        <v>0.87683838984156426</v>
      </c>
      <c r="K14" s="27">
        <f t="shared" ref="K14:K45" si="1">IF(ISERROR(+H14/E14)=TRUE,0,++H14/E14)</f>
        <v>0</v>
      </c>
      <c r="L14" s="28">
        <f t="shared" ref="L14:L45" si="2">+D14-G14</f>
        <v>16993.100000000006</v>
      </c>
    </row>
    <row r="15" spans="1:13" ht="20.100000000000001" customHeight="1" x14ac:dyDescent="0.25">
      <c r="B15" s="25" t="s">
        <v>28</v>
      </c>
      <c r="C15" s="42">
        <v>0</v>
      </c>
      <c r="D15" s="42">
        <v>943886</v>
      </c>
      <c r="E15" s="63">
        <v>943886</v>
      </c>
      <c r="F15" s="63">
        <v>943886</v>
      </c>
      <c r="G15" s="42">
        <v>938789.72</v>
      </c>
      <c r="H15" s="26"/>
      <c r="I15" s="27"/>
      <c r="J15" s="27">
        <f t="shared" si="0"/>
        <v>0.99460074627656303</v>
      </c>
      <c r="K15" s="27">
        <f t="shared" si="1"/>
        <v>0</v>
      </c>
      <c r="L15" s="28">
        <f t="shared" si="2"/>
        <v>5096.2800000000279</v>
      </c>
    </row>
    <row r="16" spans="1:13" ht="20.100000000000001" customHeight="1" x14ac:dyDescent="0.25">
      <c r="B16" s="25" t="s">
        <v>30</v>
      </c>
      <c r="C16" s="42">
        <v>0</v>
      </c>
      <c r="D16" s="42">
        <v>522318</v>
      </c>
      <c r="E16" s="63">
        <v>522318</v>
      </c>
      <c r="F16" s="63">
        <v>522318</v>
      </c>
      <c r="G16" s="42">
        <v>439533.33</v>
      </c>
      <c r="H16" s="26"/>
      <c r="I16" s="27"/>
      <c r="J16" s="27">
        <f t="shared" ref="J16" si="3">IF(ISERROR(+G16/E16)=TRUE,0,++G16/E16)</f>
        <v>0.84150523244460274</v>
      </c>
      <c r="K16" s="27">
        <f t="shared" ref="K16" si="4">IF(ISERROR(+H16/E16)=TRUE,0,++H16/E16)</f>
        <v>0</v>
      </c>
      <c r="L16" s="28">
        <f t="shared" ref="L16" si="5">+D16-G16</f>
        <v>82784.669999999984</v>
      </c>
    </row>
    <row r="17" spans="2:12" ht="20.100000000000001" customHeight="1" x14ac:dyDescent="0.25">
      <c r="B17" s="25" t="s">
        <v>31</v>
      </c>
      <c r="C17" s="42">
        <v>0</v>
      </c>
      <c r="D17" s="42">
        <v>1848504</v>
      </c>
      <c r="E17" s="63">
        <v>1848504</v>
      </c>
      <c r="F17" s="63">
        <v>1848504</v>
      </c>
      <c r="G17" s="42">
        <v>1727851.54</v>
      </c>
      <c r="H17" s="26"/>
      <c r="I17" s="27"/>
      <c r="J17" s="27">
        <f t="shared" si="0"/>
        <v>0.93472967329256529</v>
      </c>
      <c r="K17" s="27">
        <f t="shared" si="1"/>
        <v>0</v>
      </c>
      <c r="L17" s="28">
        <f t="shared" si="2"/>
        <v>120652.45999999996</v>
      </c>
    </row>
    <row r="18" spans="2:12" ht="20.100000000000001" customHeight="1" x14ac:dyDescent="0.25">
      <c r="B18" s="25" t="s">
        <v>32</v>
      </c>
      <c r="C18" s="42">
        <v>0</v>
      </c>
      <c r="D18" s="42">
        <v>4394250</v>
      </c>
      <c r="E18" s="63">
        <v>4394250</v>
      </c>
      <c r="F18" s="63">
        <v>4393572.5999999996</v>
      </c>
      <c r="G18" s="42">
        <v>4000531.2100000004</v>
      </c>
      <c r="H18" s="26"/>
      <c r="I18" s="27"/>
      <c r="J18" s="27">
        <f t="shared" si="0"/>
        <v>0.91040136769642155</v>
      </c>
      <c r="K18" s="27">
        <f t="shared" si="1"/>
        <v>0</v>
      </c>
      <c r="L18" s="28">
        <f t="shared" si="2"/>
        <v>393718.78999999957</v>
      </c>
    </row>
    <row r="19" spans="2:12" ht="20.100000000000001" customHeight="1" x14ac:dyDescent="0.25">
      <c r="B19" s="25" t="s">
        <v>33</v>
      </c>
      <c r="C19" s="42">
        <v>0</v>
      </c>
      <c r="D19" s="42">
        <v>16939627</v>
      </c>
      <c r="E19" s="63">
        <v>16939627</v>
      </c>
      <c r="F19" s="63">
        <v>9945557.2300000004</v>
      </c>
      <c r="G19" s="42">
        <v>9945557.2299999986</v>
      </c>
      <c r="H19" s="26"/>
      <c r="I19" s="27"/>
      <c r="J19" s="27">
        <f t="shared" ref="J19" si="6">IF(ISERROR(+G19/E19)=TRUE,0,++G19/E19)</f>
        <v>0.58711784090641417</v>
      </c>
      <c r="K19" s="27">
        <f t="shared" ref="K19" si="7">IF(ISERROR(+H19/E19)=TRUE,0,++H19/E19)</f>
        <v>0</v>
      </c>
      <c r="L19" s="28">
        <f t="shared" ref="L19" si="8">+D19-G19</f>
        <v>6994069.7700000014</v>
      </c>
    </row>
    <row r="20" spans="2:12" ht="20.100000000000001" customHeight="1" x14ac:dyDescent="0.25">
      <c r="B20" s="25" t="s">
        <v>34</v>
      </c>
      <c r="C20" s="42">
        <v>0</v>
      </c>
      <c r="D20" s="42">
        <v>748012</v>
      </c>
      <c r="E20" s="63">
        <v>748012</v>
      </c>
      <c r="F20" s="63">
        <v>748012</v>
      </c>
      <c r="G20" s="42">
        <v>674042.26</v>
      </c>
      <c r="H20" s="26"/>
      <c r="I20" s="27"/>
      <c r="J20" s="27">
        <f t="shared" si="0"/>
        <v>0.90111155970759826</v>
      </c>
      <c r="K20" s="27">
        <f t="shared" si="1"/>
        <v>0</v>
      </c>
      <c r="L20" s="28">
        <f t="shared" si="2"/>
        <v>73969.739999999991</v>
      </c>
    </row>
    <row r="21" spans="2:12" ht="20.100000000000001" customHeight="1" x14ac:dyDescent="0.25">
      <c r="B21" s="25" t="s">
        <v>35</v>
      </c>
      <c r="C21" s="42">
        <v>0</v>
      </c>
      <c r="D21" s="42">
        <v>3971966</v>
      </c>
      <c r="E21" s="63">
        <v>3971966</v>
      </c>
      <c r="F21" s="63">
        <v>3727714.37</v>
      </c>
      <c r="G21" s="42">
        <v>3519481</v>
      </c>
      <c r="H21" s="26"/>
      <c r="I21" s="27"/>
      <c r="J21" s="27">
        <f t="shared" si="0"/>
        <v>0.88608034409156577</v>
      </c>
      <c r="K21" s="27">
        <f t="shared" si="1"/>
        <v>0</v>
      </c>
      <c r="L21" s="28">
        <f t="shared" si="2"/>
        <v>452485</v>
      </c>
    </row>
    <row r="22" spans="2:12" ht="20.100000000000001" customHeight="1" x14ac:dyDescent="0.25">
      <c r="B22" s="25" t="s">
        <v>36</v>
      </c>
      <c r="C22" s="42">
        <v>0</v>
      </c>
      <c r="D22" s="42">
        <v>6251946</v>
      </c>
      <c r="E22" s="63">
        <v>6251946</v>
      </c>
      <c r="F22" s="63">
        <v>6251946</v>
      </c>
      <c r="G22" s="42">
        <v>5958770.1100000003</v>
      </c>
      <c r="H22" s="26"/>
      <c r="I22" s="27"/>
      <c r="J22" s="27">
        <f t="shared" si="0"/>
        <v>0.95310645837312102</v>
      </c>
      <c r="K22" s="27">
        <f t="shared" si="1"/>
        <v>0</v>
      </c>
      <c r="L22" s="28">
        <f t="shared" si="2"/>
        <v>293175.88999999966</v>
      </c>
    </row>
    <row r="23" spans="2:12" ht="20.100000000000001" customHeight="1" x14ac:dyDescent="0.25">
      <c r="B23" s="25" t="s">
        <v>37</v>
      </c>
      <c r="C23" s="42">
        <v>0</v>
      </c>
      <c r="D23" s="42">
        <v>4119764</v>
      </c>
      <c r="E23" s="63">
        <v>4119764</v>
      </c>
      <c r="F23" s="63">
        <v>4114586.35</v>
      </c>
      <c r="G23" s="42">
        <v>4098409.1100000003</v>
      </c>
      <c r="H23" s="26"/>
      <c r="I23" s="27"/>
      <c r="J23" s="27">
        <f t="shared" si="0"/>
        <v>0.99481647735161538</v>
      </c>
      <c r="K23" s="27">
        <f t="shared" si="1"/>
        <v>0</v>
      </c>
      <c r="L23" s="28">
        <f t="shared" si="2"/>
        <v>21354.889999999665</v>
      </c>
    </row>
    <row r="24" spans="2:12" ht="20.100000000000001" customHeight="1" x14ac:dyDescent="0.25">
      <c r="B24" s="25" t="s">
        <v>38</v>
      </c>
      <c r="C24" s="42">
        <v>0</v>
      </c>
      <c r="D24" s="42">
        <v>10352574</v>
      </c>
      <c r="E24" s="63">
        <v>10352574</v>
      </c>
      <c r="F24" s="63">
        <v>10352574</v>
      </c>
      <c r="G24" s="42">
        <v>9949773.5499999989</v>
      </c>
      <c r="H24" s="26"/>
      <c r="I24" s="27"/>
      <c r="J24" s="27">
        <f t="shared" si="0"/>
        <v>0.96109175843611439</v>
      </c>
      <c r="K24" s="27">
        <f t="shared" si="1"/>
        <v>0</v>
      </c>
      <c r="L24" s="28">
        <f t="shared" si="2"/>
        <v>402800.45000000112</v>
      </c>
    </row>
    <row r="25" spans="2:12" ht="20.100000000000001" customHeight="1" x14ac:dyDescent="0.25">
      <c r="B25" s="25" t="s">
        <v>39</v>
      </c>
      <c r="C25" s="42">
        <v>0</v>
      </c>
      <c r="D25" s="42">
        <v>8125502</v>
      </c>
      <c r="E25" s="63">
        <v>8125502</v>
      </c>
      <c r="F25" s="63">
        <v>8125502</v>
      </c>
      <c r="G25" s="42">
        <v>7712981.4699999997</v>
      </c>
      <c r="H25" s="26"/>
      <c r="I25" s="27"/>
      <c r="J25" s="27">
        <f t="shared" si="0"/>
        <v>0.94923137918124934</v>
      </c>
      <c r="K25" s="27">
        <f t="shared" si="1"/>
        <v>0</v>
      </c>
      <c r="L25" s="28">
        <f t="shared" si="2"/>
        <v>412520.53000000026</v>
      </c>
    </row>
    <row r="26" spans="2:12" ht="20.100000000000001" customHeight="1" x14ac:dyDescent="0.25">
      <c r="B26" s="25" t="s">
        <v>40</v>
      </c>
      <c r="C26" s="42">
        <v>0</v>
      </c>
      <c r="D26" s="42">
        <v>4828306</v>
      </c>
      <c r="E26" s="63">
        <v>4828306</v>
      </c>
      <c r="F26" s="63">
        <v>4828306</v>
      </c>
      <c r="G26" s="42">
        <v>4649569.3800000008</v>
      </c>
      <c r="H26" s="26"/>
      <c r="I26" s="27"/>
      <c r="J26" s="27">
        <f t="shared" si="0"/>
        <v>0.96298150531470061</v>
      </c>
      <c r="K26" s="27">
        <f t="shared" si="1"/>
        <v>0</v>
      </c>
      <c r="L26" s="28">
        <f t="shared" si="2"/>
        <v>178736.61999999918</v>
      </c>
    </row>
    <row r="27" spans="2:12" ht="20.100000000000001" customHeight="1" x14ac:dyDescent="0.25">
      <c r="B27" s="25" t="s">
        <v>41</v>
      </c>
      <c r="C27" s="42">
        <v>0</v>
      </c>
      <c r="D27" s="42">
        <v>3360956</v>
      </c>
      <c r="E27" s="63">
        <v>3360956</v>
      </c>
      <c r="F27" s="63">
        <v>3360956</v>
      </c>
      <c r="G27" s="42">
        <v>2643939.0999999996</v>
      </c>
      <c r="H27" s="26"/>
      <c r="I27" s="27"/>
      <c r="J27" s="27">
        <f t="shared" si="0"/>
        <v>0.78666281260450888</v>
      </c>
      <c r="K27" s="27">
        <f t="shared" si="1"/>
        <v>0</v>
      </c>
      <c r="L27" s="28">
        <f t="shared" si="2"/>
        <v>717016.90000000037</v>
      </c>
    </row>
    <row r="28" spans="2:12" ht="20.100000000000001" customHeight="1" x14ac:dyDescent="0.25">
      <c r="B28" s="25" t="s">
        <v>42</v>
      </c>
      <c r="C28" s="42">
        <v>0</v>
      </c>
      <c r="D28" s="42">
        <v>652006</v>
      </c>
      <c r="E28" s="63">
        <v>652006</v>
      </c>
      <c r="F28" s="63">
        <v>652006</v>
      </c>
      <c r="G28" s="42">
        <v>474697.8</v>
      </c>
      <c r="H28" s="26"/>
      <c r="I28" s="27"/>
      <c r="J28" s="27">
        <f t="shared" si="0"/>
        <v>0.72805741051462713</v>
      </c>
      <c r="K28" s="27">
        <f t="shared" si="1"/>
        <v>0</v>
      </c>
      <c r="L28" s="28">
        <f t="shared" si="2"/>
        <v>177308.2</v>
      </c>
    </row>
    <row r="29" spans="2:12" ht="20.100000000000001" customHeight="1" x14ac:dyDescent="0.25">
      <c r="B29" s="25" t="s">
        <v>43</v>
      </c>
      <c r="C29" s="42">
        <v>0</v>
      </c>
      <c r="D29" s="42">
        <v>116732</v>
      </c>
      <c r="E29" s="63">
        <v>116732</v>
      </c>
      <c r="F29" s="63">
        <v>98752</v>
      </c>
      <c r="G29" s="42">
        <v>98752</v>
      </c>
      <c r="H29" s="26"/>
      <c r="I29" s="27"/>
      <c r="J29" s="27">
        <f t="shared" si="0"/>
        <v>0.84597196998252411</v>
      </c>
      <c r="K29" s="27">
        <f t="shared" si="1"/>
        <v>0</v>
      </c>
      <c r="L29" s="28">
        <f t="shared" si="2"/>
        <v>17980</v>
      </c>
    </row>
    <row r="30" spans="2:12" ht="20.100000000000001" customHeight="1" x14ac:dyDescent="0.25">
      <c r="B30" s="25" t="s">
        <v>44</v>
      </c>
      <c r="C30" s="42">
        <v>0</v>
      </c>
      <c r="D30" s="42">
        <v>2234836</v>
      </c>
      <c r="E30" s="63">
        <v>2234836</v>
      </c>
      <c r="F30" s="63">
        <v>2147555.9299999997</v>
      </c>
      <c r="G30" s="42">
        <v>2145265.14</v>
      </c>
      <c r="H30" s="26"/>
      <c r="I30" s="27"/>
      <c r="J30" s="27">
        <f t="shared" si="0"/>
        <v>0.9599206116242982</v>
      </c>
      <c r="K30" s="27">
        <f t="shared" si="1"/>
        <v>0</v>
      </c>
      <c r="L30" s="28">
        <f t="shared" si="2"/>
        <v>89570.85999999987</v>
      </c>
    </row>
    <row r="31" spans="2:12" ht="20.100000000000001" customHeight="1" x14ac:dyDescent="0.25">
      <c r="B31" s="25" t="s">
        <v>45</v>
      </c>
      <c r="C31" s="42">
        <v>0</v>
      </c>
      <c r="D31" s="42">
        <v>5463842</v>
      </c>
      <c r="E31" s="63">
        <v>5463842</v>
      </c>
      <c r="F31" s="63">
        <v>5463842</v>
      </c>
      <c r="G31" s="42">
        <v>3971058.44</v>
      </c>
      <c r="H31" s="26"/>
      <c r="I31" s="27"/>
      <c r="J31" s="27">
        <f t="shared" si="0"/>
        <v>0.72678866629013061</v>
      </c>
      <c r="K31" s="27">
        <f t="shared" si="1"/>
        <v>0</v>
      </c>
      <c r="L31" s="28">
        <f t="shared" si="2"/>
        <v>1492783.56</v>
      </c>
    </row>
    <row r="32" spans="2:12" ht="20.100000000000001" customHeight="1" x14ac:dyDescent="0.25">
      <c r="B32" s="25" t="s">
        <v>46</v>
      </c>
      <c r="C32" s="42">
        <v>0</v>
      </c>
      <c r="D32" s="42">
        <v>1705988</v>
      </c>
      <c r="E32" s="63">
        <v>1705988</v>
      </c>
      <c r="F32" s="63">
        <v>913301.46</v>
      </c>
      <c r="G32" s="42">
        <v>913301.46000000008</v>
      </c>
      <c r="H32" s="26"/>
      <c r="I32" s="27"/>
      <c r="J32" s="27">
        <f t="shared" si="0"/>
        <v>0.53535045967498018</v>
      </c>
      <c r="K32" s="27">
        <f t="shared" si="1"/>
        <v>0</v>
      </c>
      <c r="L32" s="28">
        <f t="shared" si="2"/>
        <v>792686.53999999992</v>
      </c>
    </row>
    <row r="33" spans="2:12" ht="20.100000000000001" customHeight="1" x14ac:dyDescent="0.25">
      <c r="B33" s="25" t="s">
        <v>47</v>
      </c>
      <c r="C33" s="42">
        <v>0</v>
      </c>
      <c r="D33" s="42">
        <v>3834302</v>
      </c>
      <c r="E33" s="63">
        <v>3834302</v>
      </c>
      <c r="F33" s="63">
        <v>3332666.38</v>
      </c>
      <c r="G33" s="42">
        <v>3332666.38</v>
      </c>
      <c r="H33" s="26"/>
      <c r="I33" s="27"/>
      <c r="J33" s="27">
        <f t="shared" si="0"/>
        <v>0.86917159368250074</v>
      </c>
      <c r="K33" s="27">
        <f t="shared" si="1"/>
        <v>0</v>
      </c>
      <c r="L33" s="28">
        <f t="shared" si="2"/>
        <v>501635.62000000011</v>
      </c>
    </row>
    <row r="34" spans="2:12" ht="20.100000000000001" customHeight="1" x14ac:dyDescent="0.25">
      <c r="B34" s="25" t="s">
        <v>48</v>
      </c>
      <c r="C34" s="42">
        <v>0</v>
      </c>
      <c r="D34" s="42">
        <v>1034156</v>
      </c>
      <c r="E34" s="63">
        <v>1034156</v>
      </c>
      <c r="F34" s="63">
        <v>1016667.7</v>
      </c>
      <c r="G34" s="42">
        <v>1016667.2999999999</v>
      </c>
      <c r="H34" s="26"/>
      <c r="I34" s="27"/>
      <c r="J34" s="27">
        <f t="shared" si="0"/>
        <v>0.98308891501862383</v>
      </c>
      <c r="K34" s="27">
        <f t="shared" si="1"/>
        <v>0</v>
      </c>
      <c r="L34" s="28">
        <f t="shared" si="2"/>
        <v>17488.70000000007</v>
      </c>
    </row>
    <row r="35" spans="2:12" ht="20.100000000000001" customHeight="1" x14ac:dyDescent="0.25">
      <c r="B35" s="25" t="s">
        <v>49</v>
      </c>
      <c r="C35" s="42">
        <v>200000000</v>
      </c>
      <c r="D35" s="42">
        <v>1138558803</v>
      </c>
      <c r="E35" s="63">
        <v>1138558803</v>
      </c>
      <c r="F35" s="63">
        <v>891455284.30000007</v>
      </c>
      <c r="G35" s="42">
        <v>747798032.60000014</v>
      </c>
      <c r="H35" s="26"/>
      <c r="I35" s="27"/>
      <c r="J35" s="27">
        <f t="shared" si="0"/>
        <v>0.65679351003182229</v>
      </c>
      <c r="K35" s="27">
        <f t="shared" si="1"/>
        <v>0</v>
      </c>
      <c r="L35" s="28">
        <f t="shared" si="2"/>
        <v>390760770.39999986</v>
      </c>
    </row>
    <row r="36" spans="2:12" ht="20.100000000000001" customHeight="1" x14ac:dyDescent="0.25">
      <c r="B36" s="25" t="s">
        <v>50</v>
      </c>
      <c r="C36" s="42">
        <v>628474823</v>
      </c>
      <c r="D36" s="42">
        <v>140257498</v>
      </c>
      <c r="E36" s="63">
        <v>88910841</v>
      </c>
      <c r="F36" s="63">
        <v>69918231.359999999</v>
      </c>
      <c r="G36" s="42">
        <v>25421213.890000001</v>
      </c>
      <c r="H36" s="26"/>
      <c r="I36" s="27"/>
      <c r="J36" s="27">
        <f t="shared" si="0"/>
        <v>0.28591804558456491</v>
      </c>
      <c r="K36" s="27">
        <f t="shared" si="1"/>
        <v>0</v>
      </c>
      <c r="L36" s="28">
        <f t="shared" si="2"/>
        <v>114836284.11</v>
      </c>
    </row>
    <row r="37" spans="2:12" ht="20.100000000000001" customHeight="1" x14ac:dyDescent="0.25">
      <c r="B37" s="25" t="s">
        <v>51</v>
      </c>
      <c r="C37" s="42">
        <v>0</v>
      </c>
      <c r="D37" s="42">
        <v>6035092</v>
      </c>
      <c r="E37" s="63">
        <v>6035092</v>
      </c>
      <c r="F37" s="63">
        <v>6035019.4800000004</v>
      </c>
      <c r="G37" s="42">
        <v>5140219.08</v>
      </c>
      <c r="H37" s="26"/>
      <c r="I37" s="27"/>
      <c r="J37" s="27">
        <f t="shared" si="0"/>
        <v>0.85172174342992624</v>
      </c>
      <c r="K37" s="27">
        <f t="shared" si="1"/>
        <v>0</v>
      </c>
      <c r="L37" s="28">
        <f t="shared" si="2"/>
        <v>894872.91999999993</v>
      </c>
    </row>
    <row r="38" spans="2:12" ht="20.100000000000001" customHeight="1" x14ac:dyDescent="0.25">
      <c r="B38" s="25" t="s">
        <v>52</v>
      </c>
      <c r="C38" s="42">
        <v>0</v>
      </c>
      <c r="D38" s="42">
        <v>3015284</v>
      </c>
      <c r="E38" s="63">
        <v>3015284</v>
      </c>
      <c r="F38" s="63">
        <v>3015284</v>
      </c>
      <c r="G38" s="42">
        <v>2441114.4499999997</v>
      </c>
      <c r="H38" s="26"/>
      <c r="I38" s="27"/>
      <c r="J38" s="13">
        <f t="shared" si="0"/>
        <v>0.80958027502550334</v>
      </c>
      <c r="K38" s="13">
        <f t="shared" si="1"/>
        <v>0</v>
      </c>
      <c r="L38" s="15">
        <f t="shared" si="2"/>
        <v>574169.55000000028</v>
      </c>
    </row>
    <row r="39" spans="2:12" ht="20.100000000000001" customHeight="1" x14ac:dyDescent="0.25">
      <c r="B39" s="25" t="s">
        <v>53</v>
      </c>
      <c r="C39" s="42">
        <v>0</v>
      </c>
      <c r="D39" s="42">
        <v>40904199</v>
      </c>
      <c r="E39" s="63">
        <v>40904199</v>
      </c>
      <c r="F39" s="63">
        <v>40904199</v>
      </c>
      <c r="G39" s="42">
        <v>27970436.350000001</v>
      </c>
      <c r="H39" s="26"/>
      <c r="I39" s="27"/>
      <c r="J39" s="13">
        <f t="shared" si="0"/>
        <v>0.68380354667255561</v>
      </c>
      <c r="K39" s="13">
        <f t="shared" si="1"/>
        <v>0</v>
      </c>
      <c r="L39" s="15">
        <f t="shared" si="2"/>
        <v>12933762.649999999</v>
      </c>
    </row>
    <row r="40" spans="2:12" ht="20.100000000000001" customHeight="1" x14ac:dyDescent="0.25">
      <c r="B40" s="25" t="s">
        <v>54</v>
      </c>
      <c r="C40" s="42">
        <v>0</v>
      </c>
      <c r="D40" s="42">
        <v>43066970</v>
      </c>
      <c r="E40" s="63">
        <v>43066970</v>
      </c>
      <c r="F40" s="63">
        <v>43066970</v>
      </c>
      <c r="G40" s="42">
        <v>24503861.330000002</v>
      </c>
      <c r="H40" s="26"/>
      <c r="I40" s="27"/>
      <c r="J40" s="13">
        <f t="shared" ref="J40:J41" si="9">IF(ISERROR(+G40/E40)=TRUE,0,++G40/E40)</f>
        <v>0.56897110082274194</v>
      </c>
      <c r="K40" s="13">
        <f t="shared" ref="K40:K41" si="10">IF(ISERROR(+H40/E40)=TRUE,0,++H40/E40)</f>
        <v>0</v>
      </c>
      <c r="L40" s="15">
        <f t="shared" ref="L40:L41" si="11">+D40-G40</f>
        <v>18563108.669999998</v>
      </c>
    </row>
    <row r="41" spans="2:12" ht="20.100000000000001" customHeight="1" x14ac:dyDescent="0.25">
      <c r="B41" s="25" t="s">
        <v>55</v>
      </c>
      <c r="C41" s="42">
        <v>0</v>
      </c>
      <c r="D41" s="42">
        <v>18985628</v>
      </c>
      <c r="E41" s="63">
        <v>18985628</v>
      </c>
      <c r="F41" s="63">
        <v>18985628</v>
      </c>
      <c r="G41" s="42">
        <v>12895414.879999999</v>
      </c>
      <c r="H41" s="26"/>
      <c r="I41" s="27"/>
      <c r="J41" s="13">
        <f t="shared" si="9"/>
        <v>0.67921982248888468</v>
      </c>
      <c r="K41" s="13">
        <f t="shared" si="10"/>
        <v>0</v>
      </c>
      <c r="L41" s="15">
        <f t="shared" si="11"/>
        <v>6090213.120000001</v>
      </c>
    </row>
    <row r="42" spans="2:12" ht="20.100000000000001" customHeight="1" x14ac:dyDescent="0.25">
      <c r="B42" s="25" t="s">
        <v>56</v>
      </c>
      <c r="C42" s="42">
        <v>0</v>
      </c>
      <c r="D42" s="42">
        <v>13620205</v>
      </c>
      <c r="E42" s="63">
        <v>13620205</v>
      </c>
      <c r="F42" s="63">
        <v>10697558</v>
      </c>
      <c r="G42" s="42">
        <v>10152412.110000001</v>
      </c>
      <c r="H42" s="26"/>
      <c r="I42" s="27"/>
      <c r="J42" s="13">
        <f t="shared" si="0"/>
        <v>0.74539348783663695</v>
      </c>
      <c r="K42" s="13">
        <f t="shared" si="1"/>
        <v>0</v>
      </c>
      <c r="L42" s="15">
        <f t="shared" si="2"/>
        <v>3467792.8899999987</v>
      </c>
    </row>
    <row r="43" spans="2:12" ht="20.100000000000001" customHeight="1" x14ac:dyDescent="0.25">
      <c r="B43" s="25" t="s">
        <v>57</v>
      </c>
      <c r="C43" s="42">
        <v>0</v>
      </c>
      <c r="D43" s="42">
        <v>7387725</v>
      </c>
      <c r="E43" s="63">
        <v>7387725</v>
      </c>
      <c r="F43" s="63">
        <v>7387725</v>
      </c>
      <c r="G43" s="42">
        <v>4097092.27</v>
      </c>
      <c r="H43" s="26"/>
      <c r="I43" s="27"/>
      <c r="J43" s="13">
        <f t="shared" ref="J43" si="12">IF(ISERROR(+G43/E43)=TRUE,0,++G43/E43)</f>
        <v>0.55458104761614702</v>
      </c>
      <c r="K43" s="13">
        <f t="shared" ref="K43" si="13">IF(ISERROR(+H43/E43)=TRUE,0,++H43/E43)</f>
        <v>0</v>
      </c>
      <c r="L43" s="15">
        <f t="shared" ref="L43" si="14">+D43-G43</f>
        <v>3290632.73</v>
      </c>
    </row>
    <row r="44" spans="2:12" ht="20.100000000000001" customHeight="1" x14ac:dyDescent="0.25">
      <c r="B44" s="7" t="s">
        <v>58</v>
      </c>
      <c r="C44" s="42">
        <v>0</v>
      </c>
      <c r="D44" s="42">
        <v>19241068</v>
      </c>
      <c r="E44" s="63">
        <v>19241068</v>
      </c>
      <c r="F44" s="64">
        <v>19241068</v>
      </c>
      <c r="G44" s="43">
        <v>17729793.150000002</v>
      </c>
      <c r="H44" s="9"/>
      <c r="I44" s="13"/>
      <c r="J44" s="13">
        <f t="shared" si="0"/>
        <v>0.92145577106218857</v>
      </c>
      <c r="K44" s="13">
        <f t="shared" si="1"/>
        <v>0</v>
      </c>
      <c r="L44" s="15">
        <f t="shared" si="2"/>
        <v>1511274.8499999978</v>
      </c>
    </row>
    <row r="45" spans="2:12" ht="20.100000000000001" customHeight="1" x14ac:dyDescent="0.25">
      <c r="B45" s="7" t="s">
        <v>59</v>
      </c>
      <c r="C45" s="42">
        <v>0</v>
      </c>
      <c r="D45" s="42">
        <v>450936417</v>
      </c>
      <c r="E45" s="64">
        <v>95000000</v>
      </c>
      <c r="F45" s="64">
        <v>0</v>
      </c>
      <c r="G45" s="43">
        <v>0</v>
      </c>
      <c r="H45" s="9"/>
      <c r="I45" s="13">
        <f>IF(ISERROR(+#REF!/E45)=TRUE,0,++#REF!/E45)</f>
        <v>0</v>
      </c>
      <c r="J45" s="13">
        <f t="shared" si="0"/>
        <v>0</v>
      </c>
      <c r="K45" s="13">
        <f t="shared" si="1"/>
        <v>0</v>
      </c>
      <c r="L45" s="15">
        <f t="shared" si="2"/>
        <v>450936417</v>
      </c>
    </row>
    <row r="46" spans="2:12" ht="23.25" customHeight="1" x14ac:dyDescent="0.25">
      <c r="B46" s="52" t="s">
        <v>4</v>
      </c>
      <c r="C46" s="65">
        <f>SUM(C13:C45)</f>
        <v>1167209126</v>
      </c>
      <c r="D46" s="65">
        <f>SUM(D13:D45)</f>
        <v>2398487041</v>
      </c>
      <c r="E46" s="65">
        <f>SUM(E13:E45)</f>
        <v>1980507113</v>
      </c>
      <c r="F46" s="65">
        <f>SUM(F13:F45)</f>
        <v>1462529980.9300001</v>
      </c>
      <c r="G46" s="65">
        <f>SUM(G13:G45)</f>
        <v>1022241994.8400003</v>
      </c>
      <c r="H46" s="53">
        <f>SUM(H13:H45)</f>
        <v>0</v>
      </c>
      <c r="I46" s="54">
        <f>IF(ISERROR(+#REF!/E46)=TRUE,0,++#REF!/E46)</f>
        <v>0</v>
      </c>
      <c r="J46" s="54">
        <f>IF(ISERROR(+G46/E46)=TRUE,0,++G46/E46)</f>
        <v>0.5161516402188252</v>
      </c>
      <c r="K46" s="54">
        <f>IF(ISERROR(+H46/E46)=TRUE,0,++H46/E46)</f>
        <v>0</v>
      </c>
      <c r="L46" s="55">
        <f>SUM(L13:L45)</f>
        <v>1376245046.1599998</v>
      </c>
    </row>
    <row r="47" spans="2:12" x14ac:dyDescent="0.2">
      <c r="B47" s="11" t="s">
        <v>63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MARZO
(4)</v>
      </c>
      <c r="K52" s="23"/>
    </row>
    <row r="53" spans="2:11" s="22" customFormat="1" x14ac:dyDescent="0.25">
      <c r="B53" s="22" t="s">
        <v>24</v>
      </c>
      <c r="C53" s="39">
        <f>+C46/$B$51</f>
        <v>1167.209126</v>
      </c>
      <c r="D53" s="39">
        <f t="shared" ref="D53:G53" si="15">+D46/$B$51</f>
        <v>2398.4870409999999</v>
      </c>
      <c r="E53" s="39">
        <f t="shared" si="15"/>
        <v>1980.5071129999999</v>
      </c>
      <c r="F53" s="39">
        <f t="shared" si="15"/>
        <v>1462.52998093</v>
      </c>
      <c r="G53" s="39">
        <f t="shared" si="15"/>
        <v>1022.2419948400003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1201944</v>
      </c>
      <c r="E13" s="60">
        <v>802100</v>
      </c>
      <c r="F13" s="60">
        <v>373490.29000000004</v>
      </c>
      <c r="G13" s="41">
        <v>49652.86</v>
      </c>
      <c r="H13" s="8"/>
      <c r="I13" s="12">
        <f>IF(ISERROR(+#REF!/E13)=TRUE,0,++#REF!/E13)</f>
        <v>0</v>
      </c>
      <c r="J13" s="12">
        <f>IF(ISERROR(+G13/E13)=TRUE,0,++G13/E13)</f>
        <v>6.1903578107467896E-2</v>
      </c>
      <c r="K13" s="12">
        <f>IF(ISERROR(+H13/E13)=TRUE,0,++H13/E13)</f>
        <v>0</v>
      </c>
      <c r="L13" s="14">
        <f>+D13-G13</f>
        <v>1152291.1399999999</v>
      </c>
    </row>
    <row r="14" spans="1:13" ht="20.100000000000001" customHeight="1" x14ac:dyDescent="0.25">
      <c r="B14" s="29" t="s">
        <v>27</v>
      </c>
      <c r="C14" s="45">
        <v>0</v>
      </c>
      <c r="D14" s="45">
        <v>2892978</v>
      </c>
      <c r="E14" s="61">
        <v>2570912</v>
      </c>
      <c r="F14" s="61">
        <v>2312330.0099999998</v>
      </c>
      <c r="G14" s="42">
        <v>293799.67000000004</v>
      </c>
      <c r="H14" s="26"/>
      <c r="I14" s="27"/>
      <c r="J14" s="27">
        <f t="shared" ref="J14:J42" si="0">IF(ISERROR(+G14/E14)=TRUE,0,++G14/E14)</f>
        <v>0.11427838447990442</v>
      </c>
      <c r="K14" s="27">
        <f t="shared" ref="K14:K42" si="1">IF(ISERROR(+H14/E14)=TRUE,0,++H14/E14)</f>
        <v>0</v>
      </c>
      <c r="L14" s="28">
        <f t="shared" ref="L14:L42" si="2">+D14-G14</f>
        <v>2599178.33</v>
      </c>
    </row>
    <row r="15" spans="1:13" ht="20.100000000000001" customHeight="1" x14ac:dyDescent="0.25">
      <c r="B15" s="29" t="s">
        <v>28</v>
      </c>
      <c r="C15" s="45">
        <v>0</v>
      </c>
      <c r="D15" s="45">
        <v>6681562</v>
      </c>
      <c r="E15" s="61">
        <v>4595243</v>
      </c>
      <c r="F15" s="61">
        <v>287826</v>
      </c>
      <c r="G15" s="42">
        <v>69316</v>
      </c>
      <c r="H15" s="26"/>
      <c r="I15" s="27"/>
      <c r="J15" s="27">
        <f t="shared" si="0"/>
        <v>1.5084294780493654E-2</v>
      </c>
      <c r="K15" s="27">
        <f t="shared" si="1"/>
        <v>0</v>
      </c>
      <c r="L15" s="28">
        <f t="shared" si="2"/>
        <v>6612246</v>
      </c>
    </row>
    <row r="16" spans="1:13" ht="20.100000000000001" customHeight="1" x14ac:dyDescent="0.25">
      <c r="B16" s="29" t="s">
        <v>29</v>
      </c>
      <c r="C16" s="45">
        <v>0</v>
      </c>
      <c r="D16" s="45">
        <v>6327670</v>
      </c>
      <c r="E16" s="61">
        <v>5742666</v>
      </c>
      <c r="F16" s="61">
        <v>1339395.67</v>
      </c>
      <c r="G16" s="42">
        <v>846112</v>
      </c>
      <c r="H16" s="26"/>
      <c r="I16" s="27"/>
      <c r="J16" s="27">
        <f t="shared" si="0"/>
        <v>0.14733783925445082</v>
      </c>
      <c r="K16" s="27">
        <f t="shared" si="1"/>
        <v>0</v>
      </c>
      <c r="L16" s="28">
        <f t="shared" si="2"/>
        <v>5481558</v>
      </c>
    </row>
    <row r="17" spans="2:12" ht="20.100000000000001" customHeight="1" x14ac:dyDescent="0.25">
      <c r="B17" s="29" t="s">
        <v>30</v>
      </c>
      <c r="C17" s="45">
        <v>0</v>
      </c>
      <c r="D17" s="45">
        <v>1300399</v>
      </c>
      <c r="E17" s="61">
        <v>1018641</v>
      </c>
      <c r="F17" s="61">
        <v>483354.11</v>
      </c>
      <c r="G17" s="42">
        <v>227861.5</v>
      </c>
      <c r="H17" s="26"/>
      <c r="I17" s="27"/>
      <c r="J17" s="27">
        <f t="shared" si="0"/>
        <v>0.22369166369702378</v>
      </c>
      <c r="K17" s="27">
        <f t="shared" si="1"/>
        <v>0</v>
      </c>
      <c r="L17" s="28">
        <f t="shared" si="2"/>
        <v>1072537.5</v>
      </c>
    </row>
    <row r="18" spans="2:12" ht="20.100000000000001" customHeight="1" x14ac:dyDescent="0.25">
      <c r="B18" s="29" t="s">
        <v>31</v>
      </c>
      <c r="C18" s="45">
        <v>0</v>
      </c>
      <c r="D18" s="45">
        <v>25294882</v>
      </c>
      <c r="E18" s="61">
        <v>13247281</v>
      </c>
      <c r="F18" s="61">
        <v>7567793.9999999991</v>
      </c>
      <c r="G18" s="42">
        <v>1324747.8899999999</v>
      </c>
      <c r="H18" s="26"/>
      <c r="I18" s="27"/>
      <c r="J18" s="27">
        <f t="shared" si="0"/>
        <v>0.10000149389146346</v>
      </c>
      <c r="K18" s="27">
        <f t="shared" si="1"/>
        <v>0</v>
      </c>
      <c r="L18" s="28">
        <f t="shared" si="2"/>
        <v>23970134.109999999</v>
      </c>
    </row>
    <row r="19" spans="2:12" ht="20.100000000000001" customHeight="1" x14ac:dyDescent="0.25">
      <c r="B19" s="29" t="s">
        <v>32</v>
      </c>
      <c r="C19" s="45">
        <v>0</v>
      </c>
      <c r="D19" s="45">
        <v>15283386</v>
      </c>
      <c r="E19" s="61">
        <v>10856708</v>
      </c>
      <c r="F19" s="61">
        <v>5430167.9000000004</v>
      </c>
      <c r="G19" s="42">
        <v>1656754.97</v>
      </c>
      <c r="H19" s="26"/>
      <c r="I19" s="27"/>
      <c r="J19" s="27">
        <f t="shared" si="0"/>
        <v>0.15260196461026676</v>
      </c>
      <c r="K19" s="27">
        <f t="shared" si="1"/>
        <v>0</v>
      </c>
      <c r="L19" s="28">
        <f t="shared" si="2"/>
        <v>13626631.029999999</v>
      </c>
    </row>
    <row r="20" spans="2:12" ht="20.100000000000001" customHeight="1" x14ac:dyDescent="0.25">
      <c r="B20" s="29" t="s">
        <v>33</v>
      </c>
      <c r="C20" s="45">
        <v>0</v>
      </c>
      <c r="D20" s="45">
        <v>20187645</v>
      </c>
      <c r="E20" s="61">
        <v>18943328</v>
      </c>
      <c r="F20" s="61">
        <v>9201115.4499999993</v>
      </c>
      <c r="G20" s="42">
        <v>1211824.67</v>
      </c>
      <c r="H20" s="26"/>
      <c r="I20" s="27"/>
      <c r="J20" s="27">
        <f t="shared" si="0"/>
        <v>6.3971054610889908E-2</v>
      </c>
      <c r="K20" s="27">
        <f t="shared" si="1"/>
        <v>0</v>
      </c>
      <c r="L20" s="28">
        <f t="shared" si="2"/>
        <v>18975820.329999998</v>
      </c>
    </row>
    <row r="21" spans="2:12" ht="20.100000000000001" customHeight="1" x14ac:dyDescent="0.25">
      <c r="B21" s="29" t="s">
        <v>34</v>
      </c>
      <c r="C21" s="45">
        <v>0</v>
      </c>
      <c r="D21" s="45">
        <v>3188355</v>
      </c>
      <c r="E21" s="61">
        <v>2496903</v>
      </c>
      <c r="F21" s="61">
        <v>335208.03999999998</v>
      </c>
      <c r="G21" s="42">
        <v>146366.69</v>
      </c>
      <c r="H21" s="26"/>
      <c r="I21" s="27"/>
      <c r="J21" s="27">
        <f t="shared" si="0"/>
        <v>5.8619293580888007E-2</v>
      </c>
      <c r="K21" s="27">
        <f t="shared" si="1"/>
        <v>0</v>
      </c>
      <c r="L21" s="28">
        <f t="shared" si="2"/>
        <v>3041988.31</v>
      </c>
    </row>
    <row r="22" spans="2:12" ht="20.100000000000001" customHeight="1" x14ac:dyDescent="0.25">
      <c r="B22" s="29" t="s">
        <v>35</v>
      </c>
      <c r="C22" s="45">
        <v>0</v>
      </c>
      <c r="D22" s="45">
        <v>4837604</v>
      </c>
      <c r="E22" s="61">
        <v>3041185</v>
      </c>
      <c r="F22" s="61">
        <v>405058.25</v>
      </c>
      <c r="G22" s="42">
        <v>4200</v>
      </c>
      <c r="H22" s="26"/>
      <c r="I22" s="27"/>
      <c r="J22" s="27">
        <f t="shared" si="0"/>
        <v>1.3810406141027264E-3</v>
      </c>
      <c r="K22" s="27">
        <f t="shared" si="1"/>
        <v>0</v>
      </c>
      <c r="L22" s="28">
        <f t="shared" si="2"/>
        <v>4833404</v>
      </c>
    </row>
    <row r="23" spans="2:12" ht="20.100000000000001" customHeight="1" x14ac:dyDescent="0.25">
      <c r="B23" s="29" t="s">
        <v>36</v>
      </c>
      <c r="C23" s="45">
        <v>0</v>
      </c>
      <c r="D23" s="45">
        <v>26282044</v>
      </c>
      <c r="E23" s="61">
        <v>19189266</v>
      </c>
      <c r="F23" s="61">
        <v>4844366.42</v>
      </c>
      <c r="G23" s="42">
        <v>3400386.64</v>
      </c>
      <c r="H23" s="26"/>
      <c r="I23" s="27"/>
      <c r="J23" s="27">
        <f t="shared" si="0"/>
        <v>0.17720253812730513</v>
      </c>
      <c r="K23" s="27">
        <f t="shared" si="1"/>
        <v>0</v>
      </c>
      <c r="L23" s="28">
        <f t="shared" si="2"/>
        <v>22881657.359999999</v>
      </c>
    </row>
    <row r="24" spans="2:12" ht="20.100000000000001" customHeight="1" x14ac:dyDescent="0.25">
      <c r="B24" s="29" t="s">
        <v>37</v>
      </c>
      <c r="C24" s="45">
        <v>0</v>
      </c>
      <c r="D24" s="45">
        <v>21866431</v>
      </c>
      <c r="E24" s="61">
        <v>15334415</v>
      </c>
      <c r="F24" s="61">
        <v>6730505.830000001</v>
      </c>
      <c r="G24" s="42">
        <v>1053379.45</v>
      </c>
      <c r="H24" s="26"/>
      <c r="I24" s="27"/>
      <c r="J24" s="27">
        <f t="shared" si="0"/>
        <v>6.8693813882042445E-2</v>
      </c>
      <c r="K24" s="27">
        <f t="shared" si="1"/>
        <v>0</v>
      </c>
      <c r="L24" s="28">
        <f t="shared" si="2"/>
        <v>20813051.550000001</v>
      </c>
    </row>
    <row r="25" spans="2:12" ht="20.100000000000001" customHeight="1" x14ac:dyDescent="0.25">
      <c r="B25" s="29" t="s">
        <v>38</v>
      </c>
      <c r="C25" s="45">
        <v>0</v>
      </c>
      <c r="D25" s="45">
        <v>25725152</v>
      </c>
      <c r="E25" s="61">
        <v>9875617</v>
      </c>
      <c r="F25" s="61">
        <v>4171778.4</v>
      </c>
      <c r="G25" s="42">
        <v>441462.33</v>
      </c>
      <c r="H25" s="26"/>
      <c r="I25" s="27"/>
      <c r="J25" s="27">
        <f t="shared" si="0"/>
        <v>4.4702253033911704E-2</v>
      </c>
      <c r="K25" s="27">
        <f t="shared" si="1"/>
        <v>0</v>
      </c>
      <c r="L25" s="28">
        <f t="shared" si="2"/>
        <v>25283689.670000002</v>
      </c>
    </row>
    <row r="26" spans="2:12" ht="20.100000000000001" customHeight="1" x14ac:dyDescent="0.25">
      <c r="B26" s="29" t="s">
        <v>39</v>
      </c>
      <c r="C26" s="45">
        <v>0</v>
      </c>
      <c r="D26" s="45">
        <v>20107765</v>
      </c>
      <c r="E26" s="61">
        <v>14081918</v>
      </c>
      <c r="F26" s="61">
        <v>6760285.2700000005</v>
      </c>
      <c r="G26" s="42">
        <v>633453.4</v>
      </c>
      <c r="H26" s="26"/>
      <c r="I26" s="27"/>
      <c r="J26" s="27">
        <f t="shared" si="0"/>
        <v>4.4983460349648396E-2</v>
      </c>
      <c r="K26" s="27">
        <f t="shared" si="1"/>
        <v>0</v>
      </c>
      <c r="L26" s="28">
        <f t="shared" si="2"/>
        <v>19474311.600000001</v>
      </c>
    </row>
    <row r="27" spans="2:12" ht="20.100000000000001" customHeight="1" x14ac:dyDescent="0.25">
      <c r="B27" s="29" t="s">
        <v>40</v>
      </c>
      <c r="C27" s="45">
        <v>0</v>
      </c>
      <c r="D27" s="45">
        <v>6657220</v>
      </c>
      <c r="E27" s="61">
        <v>4751430</v>
      </c>
      <c r="F27" s="61">
        <v>3281575.83</v>
      </c>
      <c r="G27" s="42">
        <v>71380</v>
      </c>
      <c r="H27" s="26"/>
      <c r="I27" s="27"/>
      <c r="J27" s="27">
        <f t="shared" si="0"/>
        <v>1.5022845753804644E-2</v>
      </c>
      <c r="K27" s="27">
        <f t="shared" si="1"/>
        <v>0</v>
      </c>
      <c r="L27" s="28">
        <f t="shared" si="2"/>
        <v>6585840</v>
      </c>
    </row>
    <row r="28" spans="2:12" ht="20.100000000000001" customHeight="1" x14ac:dyDescent="0.25">
      <c r="B28" s="29" t="s">
        <v>41</v>
      </c>
      <c r="C28" s="45">
        <v>0</v>
      </c>
      <c r="D28" s="45">
        <v>4565942</v>
      </c>
      <c r="E28" s="61">
        <v>3541533</v>
      </c>
      <c r="F28" s="61">
        <v>1816466</v>
      </c>
      <c r="G28" s="42">
        <v>395531.6</v>
      </c>
      <c r="H28" s="26"/>
      <c r="I28" s="27"/>
      <c r="J28" s="27">
        <f t="shared" si="0"/>
        <v>0.11168372566343444</v>
      </c>
      <c r="K28" s="27">
        <f t="shared" si="1"/>
        <v>0</v>
      </c>
      <c r="L28" s="28">
        <f t="shared" si="2"/>
        <v>4170410.4</v>
      </c>
    </row>
    <row r="29" spans="2:12" ht="20.100000000000001" customHeight="1" x14ac:dyDescent="0.25">
      <c r="B29" s="29" t="s">
        <v>42</v>
      </c>
      <c r="C29" s="45">
        <v>0</v>
      </c>
      <c r="D29" s="45">
        <v>3452154</v>
      </c>
      <c r="E29" s="61">
        <v>2150482</v>
      </c>
      <c r="F29" s="61">
        <v>381829.8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3452154</v>
      </c>
    </row>
    <row r="30" spans="2:12" ht="20.100000000000001" customHeight="1" x14ac:dyDescent="0.25">
      <c r="B30" s="29" t="s">
        <v>43</v>
      </c>
      <c r="C30" s="45">
        <v>0</v>
      </c>
      <c r="D30" s="45">
        <v>2916315</v>
      </c>
      <c r="E30" s="61">
        <v>2283860</v>
      </c>
      <c r="F30" s="61">
        <v>670374.57999999996</v>
      </c>
      <c r="G30" s="42">
        <v>223550.7</v>
      </c>
      <c r="H30" s="26"/>
      <c r="I30" s="27"/>
      <c r="J30" s="27">
        <f t="shared" si="0"/>
        <v>9.7882838702897726E-2</v>
      </c>
      <c r="K30" s="27">
        <f t="shared" si="1"/>
        <v>0</v>
      </c>
      <c r="L30" s="28">
        <f t="shared" si="2"/>
        <v>2692764.3</v>
      </c>
    </row>
    <row r="31" spans="2:12" ht="20.100000000000001" customHeight="1" x14ac:dyDescent="0.25">
      <c r="B31" s="29" t="s">
        <v>44</v>
      </c>
      <c r="C31" s="45">
        <v>0</v>
      </c>
      <c r="D31" s="45">
        <v>12690645</v>
      </c>
      <c r="E31" s="61">
        <v>9586550</v>
      </c>
      <c r="F31" s="61">
        <v>5376024.6299999999</v>
      </c>
      <c r="G31" s="42">
        <v>1374185.8199999998</v>
      </c>
      <c r="H31" s="26"/>
      <c r="I31" s="27"/>
      <c r="J31" s="27">
        <f t="shared" si="0"/>
        <v>0.14334518883227018</v>
      </c>
      <c r="K31" s="27">
        <f t="shared" si="1"/>
        <v>0</v>
      </c>
      <c r="L31" s="28">
        <f t="shared" si="2"/>
        <v>11316459.18</v>
      </c>
    </row>
    <row r="32" spans="2:12" ht="20.100000000000001" customHeight="1" x14ac:dyDescent="0.25">
      <c r="B32" s="29" t="s">
        <v>45</v>
      </c>
      <c r="C32" s="45">
        <v>0</v>
      </c>
      <c r="D32" s="45">
        <v>10087233</v>
      </c>
      <c r="E32" s="61">
        <v>4931542</v>
      </c>
      <c r="F32" s="61">
        <v>1756109.5299999998</v>
      </c>
      <c r="G32" s="42">
        <v>434724.08</v>
      </c>
      <c r="H32" s="26"/>
      <c r="I32" s="27"/>
      <c r="J32" s="27">
        <f t="shared" si="0"/>
        <v>8.8151754562771648E-2</v>
      </c>
      <c r="K32" s="27">
        <f t="shared" si="1"/>
        <v>0</v>
      </c>
      <c r="L32" s="28">
        <f t="shared" si="2"/>
        <v>9652508.9199999999</v>
      </c>
    </row>
    <row r="33" spans="2:12" ht="20.100000000000001" customHeight="1" x14ac:dyDescent="0.25">
      <c r="B33" s="29" t="s">
        <v>46</v>
      </c>
      <c r="C33" s="45">
        <v>0</v>
      </c>
      <c r="D33" s="45">
        <v>2613980</v>
      </c>
      <c r="E33" s="61">
        <v>1764758</v>
      </c>
      <c r="F33" s="61">
        <v>669718.09000000008</v>
      </c>
      <c r="G33" s="42">
        <v>103000</v>
      </c>
      <c r="H33" s="26"/>
      <c r="I33" s="27"/>
      <c r="J33" s="27">
        <f t="shared" si="0"/>
        <v>5.8364942955351384E-2</v>
      </c>
      <c r="K33" s="27">
        <f t="shared" si="1"/>
        <v>0</v>
      </c>
      <c r="L33" s="28">
        <f t="shared" si="2"/>
        <v>2510980</v>
      </c>
    </row>
    <row r="34" spans="2:12" ht="20.100000000000001" customHeight="1" x14ac:dyDescent="0.25">
      <c r="B34" s="29" t="s">
        <v>47</v>
      </c>
      <c r="C34" s="45">
        <v>0</v>
      </c>
      <c r="D34" s="45">
        <v>7760095</v>
      </c>
      <c r="E34" s="61">
        <v>7558074</v>
      </c>
      <c r="F34" s="61">
        <v>787233.55</v>
      </c>
      <c r="G34" s="42">
        <v>244689.4</v>
      </c>
      <c r="H34" s="26"/>
      <c r="I34" s="27"/>
      <c r="J34" s="27">
        <f t="shared" si="0"/>
        <v>3.2374570558584101E-2</v>
      </c>
      <c r="K34" s="27">
        <f t="shared" si="1"/>
        <v>0</v>
      </c>
      <c r="L34" s="28">
        <f t="shared" si="2"/>
        <v>7515405.5999999996</v>
      </c>
    </row>
    <row r="35" spans="2:12" ht="20.100000000000001" customHeight="1" x14ac:dyDescent="0.25">
      <c r="B35" s="29" t="s">
        <v>48</v>
      </c>
      <c r="C35" s="45">
        <v>0</v>
      </c>
      <c r="D35" s="45">
        <v>2976264</v>
      </c>
      <c r="E35" s="61">
        <v>2330808</v>
      </c>
      <c r="F35" s="61">
        <v>285703.86</v>
      </c>
      <c r="G35" s="42">
        <v>92274</v>
      </c>
      <c r="H35" s="26"/>
      <c r="I35" s="27"/>
      <c r="J35" s="27">
        <f t="shared" si="0"/>
        <v>3.9588846442950257E-2</v>
      </c>
      <c r="K35" s="27">
        <f t="shared" si="1"/>
        <v>0</v>
      </c>
      <c r="L35" s="28">
        <f t="shared" si="2"/>
        <v>2883990</v>
      </c>
    </row>
    <row r="36" spans="2:12" ht="20.100000000000001" customHeight="1" x14ac:dyDescent="0.25">
      <c r="B36" s="29" t="s">
        <v>49</v>
      </c>
      <c r="C36" s="45">
        <v>0</v>
      </c>
      <c r="D36" s="45">
        <v>0</v>
      </c>
      <c r="E36" s="61">
        <v>0</v>
      </c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9" t="s">
        <v>50</v>
      </c>
      <c r="C37" s="45">
        <v>0</v>
      </c>
      <c r="D37" s="45">
        <v>24010106</v>
      </c>
      <c r="E37" s="61">
        <v>22680106</v>
      </c>
      <c r="F37" s="61">
        <v>1055644.2</v>
      </c>
      <c r="G37" s="42">
        <v>360444.2</v>
      </c>
      <c r="H37" s="26"/>
      <c r="I37" s="27"/>
      <c r="J37" s="27">
        <f t="shared" si="0"/>
        <v>1.5892527133691527E-2</v>
      </c>
      <c r="K37" s="27">
        <f t="shared" si="1"/>
        <v>0</v>
      </c>
      <c r="L37" s="28">
        <f t="shared" si="2"/>
        <v>23649661.800000001</v>
      </c>
    </row>
    <row r="38" spans="2:12" ht="20.100000000000001" customHeight="1" x14ac:dyDescent="0.25">
      <c r="B38" s="29" t="s">
        <v>51</v>
      </c>
      <c r="C38" s="45">
        <v>0</v>
      </c>
      <c r="D38" s="45">
        <v>50674774</v>
      </c>
      <c r="E38" s="61">
        <v>34968072</v>
      </c>
      <c r="F38" s="61">
        <v>11457527.169999998</v>
      </c>
      <c r="G38" s="42">
        <v>897998.5</v>
      </c>
      <c r="H38" s="26"/>
      <c r="I38" s="27"/>
      <c r="J38" s="27">
        <f t="shared" ref="J38:J40" si="3">IF(ISERROR(+G38/E38)=TRUE,0,++G38/E38)</f>
        <v>2.5680526510011761E-2</v>
      </c>
      <c r="K38" s="27">
        <f t="shared" ref="K38:K40" si="4">IF(ISERROR(+H38/E38)=TRUE,0,++H38/E38)</f>
        <v>0</v>
      </c>
      <c r="L38" s="28">
        <f t="shared" ref="L38:L40" si="5">+D38-G38</f>
        <v>49776775.5</v>
      </c>
    </row>
    <row r="39" spans="2:12" ht="20.100000000000001" customHeight="1" x14ac:dyDescent="0.25">
      <c r="B39" s="29" t="s">
        <v>52</v>
      </c>
      <c r="C39" s="45">
        <v>0</v>
      </c>
      <c r="D39" s="45">
        <v>2412995</v>
      </c>
      <c r="E39" s="61">
        <v>1881706</v>
      </c>
      <c r="F39" s="61">
        <v>693940.24999999988</v>
      </c>
      <c r="G39" s="42">
        <v>0</v>
      </c>
      <c r="H39" s="26"/>
      <c r="I39" s="27"/>
      <c r="J39" s="27">
        <f t="shared" si="3"/>
        <v>0</v>
      </c>
      <c r="K39" s="27">
        <f t="shared" si="4"/>
        <v>0</v>
      </c>
      <c r="L39" s="28">
        <f t="shared" si="5"/>
        <v>2412995</v>
      </c>
    </row>
    <row r="40" spans="2:12" ht="20.100000000000001" customHeight="1" x14ac:dyDescent="0.25">
      <c r="B40" s="29" t="s">
        <v>53</v>
      </c>
      <c r="C40" s="45">
        <v>0</v>
      </c>
      <c r="D40" s="45">
        <v>26360480</v>
      </c>
      <c r="E40" s="61">
        <v>20607475</v>
      </c>
      <c r="F40" s="61">
        <v>6611129.9800000004</v>
      </c>
      <c r="G40" s="42">
        <v>360</v>
      </c>
      <c r="H40" s="26"/>
      <c r="I40" s="27"/>
      <c r="J40" s="27">
        <f t="shared" si="3"/>
        <v>1.7469389141561495E-5</v>
      </c>
      <c r="K40" s="27">
        <f t="shared" si="4"/>
        <v>0</v>
      </c>
      <c r="L40" s="28">
        <f t="shared" si="5"/>
        <v>26360120</v>
      </c>
    </row>
    <row r="41" spans="2:12" ht="20.100000000000001" customHeight="1" x14ac:dyDescent="0.25">
      <c r="B41" s="29" t="s">
        <v>54</v>
      </c>
      <c r="C41" s="45">
        <v>0</v>
      </c>
      <c r="D41" s="45">
        <v>51704866</v>
      </c>
      <c r="E41" s="61">
        <v>40853738</v>
      </c>
      <c r="F41" s="61">
        <v>4705047.59</v>
      </c>
      <c r="G41" s="42">
        <v>1709000</v>
      </c>
      <c r="H41" s="26"/>
      <c r="I41" s="27"/>
      <c r="J41" s="27">
        <f t="shared" si="0"/>
        <v>4.1832157439302124E-2</v>
      </c>
      <c r="K41" s="27">
        <f t="shared" si="1"/>
        <v>0</v>
      </c>
      <c r="L41" s="28">
        <f t="shared" si="2"/>
        <v>49995866</v>
      </c>
    </row>
    <row r="42" spans="2:12" ht="20.100000000000001" customHeight="1" x14ac:dyDescent="0.25">
      <c r="B42" s="29" t="s">
        <v>55</v>
      </c>
      <c r="C42" s="45">
        <v>0</v>
      </c>
      <c r="D42" s="45">
        <v>48717826</v>
      </c>
      <c r="E42" s="61">
        <v>38094186</v>
      </c>
      <c r="F42" s="61">
        <v>8093647.1099999994</v>
      </c>
      <c r="G42" s="42">
        <v>92897.88</v>
      </c>
      <c r="H42" s="26"/>
      <c r="I42" s="27"/>
      <c r="J42" s="27">
        <f t="shared" si="0"/>
        <v>2.4386366990490362E-3</v>
      </c>
      <c r="K42" s="27">
        <f t="shared" si="1"/>
        <v>0</v>
      </c>
      <c r="L42" s="28">
        <f t="shared" si="2"/>
        <v>48624928.119999997</v>
      </c>
    </row>
    <row r="43" spans="2:12" ht="20.100000000000001" customHeight="1" x14ac:dyDescent="0.25">
      <c r="B43" s="29" t="s">
        <v>56</v>
      </c>
      <c r="C43" s="45">
        <v>0</v>
      </c>
      <c r="D43" s="45">
        <v>44995258</v>
      </c>
      <c r="E43" s="61">
        <v>31336196</v>
      </c>
      <c r="F43" s="61">
        <v>2973808.81</v>
      </c>
      <c r="G43" s="42">
        <v>873900</v>
      </c>
      <c r="H43" s="26"/>
      <c r="I43" s="27"/>
      <c r="J43" s="27">
        <f t="shared" ref="J43:J45" si="6">IF(ISERROR(+G43/E43)=TRUE,0,++G43/E43)</f>
        <v>2.7887877647944249E-2</v>
      </c>
      <c r="K43" s="27">
        <f t="shared" ref="K43:K45" si="7">IF(ISERROR(+H43/E43)=TRUE,0,++H43/E43)</f>
        <v>0</v>
      </c>
      <c r="L43" s="28">
        <f t="shared" ref="L43:L45" si="8">+D43-G43</f>
        <v>44121358</v>
      </c>
    </row>
    <row r="44" spans="2:12" ht="20.100000000000001" customHeight="1" x14ac:dyDescent="0.25">
      <c r="B44" s="29" t="s">
        <v>57</v>
      </c>
      <c r="C44" s="45">
        <v>0</v>
      </c>
      <c r="D44" s="45">
        <v>21972184</v>
      </c>
      <c r="E44" s="61">
        <v>17141815</v>
      </c>
      <c r="F44" s="61">
        <v>5073883.71</v>
      </c>
      <c r="G44" s="42">
        <v>1067555.5</v>
      </c>
      <c r="H44" s="26"/>
      <c r="I44" s="27"/>
      <c r="J44" s="27">
        <f t="shared" si="6"/>
        <v>6.2277856808045123E-2</v>
      </c>
      <c r="K44" s="27">
        <f t="shared" si="7"/>
        <v>0</v>
      </c>
      <c r="L44" s="28">
        <f t="shared" si="8"/>
        <v>20904628.5</v>
      </c>
    </row>
    <row r="45" spans="2:12" ht="20.100000000000001" customHeight="1" x14ac:dyDescent="0.25">
      <c r="B45" s="29" t="s">
        <v>58</v>
      </c>
      <c r="C45" s="45">
        <v>0</v>
      </c>
      <c r="D45" s="45">
        <v>17103883</v>
      </c>
      <c r="E45" s="61">
        <v>13361330</v>
      </c>
      <c r="F45" s="61">
        <v>36313.599999999999</v>
      </c>
      <c r="G45" s="42">
        <v>0</v>
      </c>
      <c r="H45" s="26"/>
      <c r="I45" s="27"/>
      <c r="J45" s="27">
        <f t="shared" si="6"/>
        <v>0</v>
      </c>
      <c r="K45" s="27">
        <f t="shared" si="7"/>
        <v>0</v>
      </c>
      <c r="L45" s="28">
        <f t="shared" si="8"/>
        <v>17103883</v>
      </c>
    </row>
    <row r="46" spans="2:12" ht="23.25" customHeight="1" x14ac:dyDescent="0.25">
      <c r="B46" s="52" t="s">
        <v>4</v>
      </c>
      <c r="C46" s="65">
        <f t="shared" ref="C46:H46" si="9">SUM(C13:C45)</f>
        <v>0</v>
      </c>
      <c r="D46" s="65">
        <f t="shared" si="9"/>
        <v>522850037</v>
      </c>
      <c r="E46" s="65">
        <f t="shared" si="9"/>
        <v>381619844</v>
      </c>
      <c r="F46" s="65">
        <f t="shared" si="9"/>
        <v>105968653.92999999</v>
      </c>
      <c r="G46" s="65">
        <f t="shared" si="9"/>
        <v>19300809.749999996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5.0576011843870457E-2</v>
      </c>
      <c r="K46" s="54">
        <f>IF(ISERROR(+H46/E46)=TRUE,0,++H46/E46)</f>
        <v>0</v>
      </c>
      <c r="L46" s="55">
        <f>SUM(L13:L45)</f>
        <v>503549227.25</v>
      </c>
    </row>
    <row r="47" spans="2:12" x14ac:dyDescent="0.2">
      <c r="B47" s="11" t="s">
        <v>63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MARZO
(4)</v>
      </c>
      <c r="K52" s="23"/>
    </row>
    <row r="53" spans="2:11" s="22" customFormat="1" x14ac:dyDescent="0.25">
      <c r="B53" s="22" t="s">
        <v>24</v>
      </c>
      <c r="C53" s="66">
        <f>+C46/$C$51</f>
        <v>0</v>
      </c>
      <c r="D53" s="40">
        <f>+D46/$C$51</f>
        <v>522.85003700000004</v>
      </c>
      <c r="E53" s="40">
        <f>+E46/$C$51</f>
        <v>381.619844</v>
      </c>
      <c r="F53" s="40">
        <f>+F46/$C$51</f>
        <v>105.96865392999999</v>
      </c>
      <c r="G53" s="40">
        <f>+G46/$C$51</f>
        <v>19.300809749999996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54</v>
      </c>
      <c r="C13" s="18">
        <v>0</v>
      </c>
      <c r="D13" s="18">
        <v>362194</v>
      </c>
      <c r="E13" s="59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362194</v>
      </c>
    </row>
    <row r="14" spans="1:13" ht="20.100000000000001" customHeight="1" x14ac:dyDescent="0.25">
      <c r="B14" s="16" t="s">
        <v>55</v>
      </c>
      <c r="C14" s="19">
        <v>0</v>
      </c>
      <c r="D14" s="19">
        <v>785780</v>
      </c>
      <c r="E14" s="59">
        <v>785780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785780</v>
      </c>
    </row>
    <row r="15" spans="1:13" ht="20.100000000000001" customHeight="1" x14ac:dyDescent="0.25">
      <c r="B15" s="16" t="s">
        <v>56</v>
      </c>
      <c r="C15" s="19">
        <v>0</v>
      </c>
      <c r="D15" s="19">
        <v>486612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486612</v>
      </c>
    </row>
    <row r="16" spans="1:13" ht="20.100000000000001" customHeight="1" x14ac:dyDescent="0.25">
      <c r="B16" s="68" t="s">
        <v>57</v>
      </c>
      <c r="C16" s="69">
        <v>0</v>
      </c>
      <c r="D16" s="69">
        <v>630081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630081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2264667</v>
      </c>
      <c r="E17" s="65">
        <f t="shared" si="0"/>
        <v>785780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2264667</v>
      </c>
    </row>
    <row r="18" spans="2:12" x14ac:dyDescent="0.2">
      <c r="B18" s="11" t="s">
        <v>63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MARZO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2.2646670000000002</v>
      </c>
      <c r="E24" s="40">
        <f>+E17/$C$22</f>
        <v>0.78578000000000003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2022-04-06T15:38:05Z</dcterms:modified>
</cp:coreProperties>
</file>