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CA - 2022\4. Abril - 2022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RDR!$B$2:$L$48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3" i="4"/>
  <c r="K43" i="4"/>
  <c r="J43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C45" i="6"/>
  <c r="D45" i="6"/>
  <c r="K20" i="5" l="1"/>
  <c r="J20" i="5"/>
  <c r="J37" i="6"/>
  <c r="K21" i="5" l="1"/>
  <c r="J21" i="5"/>
  <c r="G23" i="7"/>
  <c r="G51" i="6"/>
  <c r="G52" i="5"/>
  <c r="G52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46" i="4"/>
  <c r="C53" i="4" s="1"/>
  <c r="J31" i="5" l="1"/>
  <c r="K31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6" i="4"/>
  <c r="E53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6" i="4"/>
  <c r="I14" i="4"/>
  <c r="K13" i="4"/>
  <c r="J13" i="4"/>
  <c r="I13" i="4"/>
  <c r="K13" i="1"/>
  <c r="J13" i="1"/>
  <c r="K35" i="5" l="1"/>
  <c r="J35" i="5"/>
  <c r="L46" i="5"/>
  <c r="L45" i="6"/>
  <c r="L46" i="4"/>
  <c r="L47" i="1"/>
  <c r="I17" i="7"/>
  <c r="K17" i="7"/>
  <c r="J17" i="7"/>
  <c r="J45" i="6"/>
  <c r="I45" i="6"/>
  <c r="K45" i="6"/>
  <c r="I46" i="4"/>
  <c r="K46" i="4"/>
  <c r="J46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<sst xmlns="http://schemas.openxmlformats.org/spreadsheetml/2006/main" count="262" uniqueCount="64">
  <si>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</si>
  <si>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</si>
  <si>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</si>
  <si>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</si>
  <si>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</si>
  <si>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</si>
  <si>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</si>
  <si>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</si>
  <si>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</si>
  <si>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</si>
  <si>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</si>
  <si>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</si>
  <si>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</si>
  <si>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</si>
  <si>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</si>
  <si>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</si>
  <si>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</si>
  <si>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</si>
  <si>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</si>
  <si>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</si>
  <si>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</si>
  <si>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</si>
  <si>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</si>
  <si>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</si>
  <si>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</si>
  <si>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</si>
  <si>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</si>
  <si>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</si>
  <si>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</si>
  <si>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</si>
  <si>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</si>
  <si>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</si>
  <si>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</si>
  <si>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</si>
  <si>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</si>
  <si>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</si>
  <si>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</si>
  <si>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</si>
  <si>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</si>
  <si>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</si>
  <si>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</si>
  <si>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</si>
  <si>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</si>
  <si>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</si>
  <si>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</si>
  <si>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</si>
  <si>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</si>
  <si>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</si>
  <si>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</si>
  <si>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</si>
  <si>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</si>
  <si>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</si>
  <si>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</si>
  <si>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</si>
  <si>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</si>
  <si>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</si>
  <si>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</si>
  <si>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</si>
  <si>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</si>
  <si>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 xml:space="preserve"> 149-1734: PROGRAMA DE CREACIÓN DE REDES INTEGRADAS EN SALUD</t>
  </si>
  <si>
    <t>149-1734: PROGRAMA DE CREACIÓN DE REDES INTEGRADAS EN SALUD</t>
  </si>
  <si>
    <t>EJECUCION PRESUPUESTAL MENSUALIZADA DE GASTOS 
AL MES DE ABRIL 2022</t>
  </si>
  <si>
    <t>DEVENGADO
A ABRIL
(4)</t>
  </si>
  <si>
    <t>Fuente: Reporte SIAF Operaciones en Linea al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</si>
</sst>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7296.3093479999998</c:v>
                </c:pt>
                <c:pt idx="1">
                  <c:v>8011.2710219999999</c:v>
                </c:pt>
                <c:pt idx="2" formatCode="#,##0">
                  <c:v>6832.734144</c:v>
                </c:pt>
                <c:pt idx="3">
                  <c:v>5439.7008330499984</c:v>
                </c:pt>
                <c:pt idx="4">
                  <c:v>2389.9035349000001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116404944"/>
        <c:axId val="-2116404400"/>
        <c:axId val="0"/>
      </c:bar3DChart>
      <c:catAx>
        <c:axId val="-2116404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116404400"/>
        <c:crosses val="autoZero"/>
        <c:auto val="1"/>
        <c:lblAlgn val="ctr"/>
        <c:lblOffset val="100"/>
        <c:noMultiLvlLbl val="0"/>
      </c:catAx>
      <c:valAx>
        <c:axId val="-2116404400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211640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177.09024500000001</c:v>
                </c:pt>
                <c:pt idx="1">
                  <c:v>261.44024100000001</c:v>
                </c:pt>
                <c:pt idx="2">
                  <c:v>102.68612</c:v>
                </c:pt>
                <c:pt idx="3">
                  <c:v>54.311833089999993</c:v>
                </c:pt>
                <c:pt idx="4">
                  <c:v>23.83940153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116407664"/>
        <c:axId val="-2116408752"/>
        <c:axId val="0"/>
      </c:bar3DChart>
      <c:catAx>
        <c:axId val="-211640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16408752"/>
        <c:crosses val="autoZero"/>
        <c:auto val="1"/>
        <c:lblAlgn val="ctr"/>
        <c:lblOffset val="100"/>
        <c:noMultiLvlLbl val="0"/>
      </c:catAx>
      <c:valAx>
        <c:axId val="-211640875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211640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ABRIL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1167.209126</c:v>
                </c:pt>
                <c:pt idx="1">
                  <c:v>2398.4870409999999</c:v>
                </c:pt>
                <c:pt idx="2">
                  <c:v>1991.439742</c:v>
                </c:pt>
                <c:pt idx="3">
                  <c:v>1691.63213352</c:v>
                </c:pt>
                <c:pt idx="4">
                  <c:v>1446.9783965000004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116406576"/>
        <c:axId val="-2116406032"/>
        <c:axId val="0"/>
      </c:bar3DChart>
      <c:catAx>
        <c:axId val="-2116406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16406032"/>
        <c:crosses val="autoZero"/>
        <c:auto val="1"/>
        <c:lblAlgn val="ctr"/>
        <c:lblOffset val="100"/>
        <c:noMultiLvlLbl val="0"/>
      </c:catAx>
      <c:valAx>
        <c:axId val="-211640603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2116406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522.82469900000001</c:v>
                </c:pt>
                <c:pt idx="2">
                  <c:v>386.86207000000002</c:v>
                </c:pt>
                <c:pt idx="3">
                  <c:v>182.72508473999997</c:v>
                </c:pt>
                <c:pt idx="4">
                  <c:v>77.214334240000014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393042192"/>
        <c:axId val="-393041104"/>
        <c:axId val="0"/>
      </c:bar3DChart>
      <c:catAx>
        <c:axId val="-39304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393041104"/>
        <c:crosses val="autoZero"/>
        <c:auto val="1"/>
        <c:lblAlgn val="ctr"/>
        <c:lblOffset val="100"/>
        <c:noMultiLvlLbl val="0"/>
      </c:catAx>
      <c:valAx>
        <c:axId val="-39304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39304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2.2646670000000002</c:v>
                </c:pt>
                <c:pt idx="2">
                  <c:v>0.78578000000000003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93040560"/>
        <c:axId val="-393043824"/>
        <c:axId val="0"/>
      </c:bar3DChart>
      <c:catAx>
        <c:axId val="-39304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393043824"/>
        <c:crosses val="autoZero"/>
        <c:auto val="1"/>
        <c:lblAlgn val="ctr"/>
        <c:lblOffset val="100"/>
        <c:noMultiLvlLbl val="0"/>
      </c:catAx>
      <c:valAx>
        <c:axId val="-39304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39304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2565206705</v>
      </c>
      <c r="D13" s="8">
        <v>2083989986</v>
      </c>
      <c r="E13" s="76">
        <v>1514000818</v>
      </c>
      <c r="F13" s="56">
        <v>1117686742.0099993</v>
      </c>
      <c r="G13" s="8">
        <v>395419671.93000025</v>
      </c>
      <c r="H13" s="8"/>
      <c r="I13" s="12">
        <f>IF(ISERROR(+#REF!/E13)=TRUE,0,++#REF!/E13)</f>
        <v>0</v>
      </c>
      <c r="J13" s="12">
        <f>IF(ISERROR(+G13/E13)=TRUE,0,++G13/E13)</f>
        <v>0.26117533572561136</v>
      </c>
      <c r="K13" s="12">
        <f>IF(ISERROR(+H13/E13)=TRUE,0,++H13/E13)</f>
        <v>0</v>
      </c>
      <c r="L13" s="14">
        <f>+D13-G13</f>
        <v>1688570314.0699997</v>
      </c>
    </row>
    <row r="14" spans="1:13" ht="20.100000000000001" customHeight="1" x14ac:dyDescent="0.25">
      <c r="B14" s="25" t="s">
        <v>27</v>
      </c>
      <c r="C14" s="26">
        <v>39143861</v>
      </c>
      <c r="D14" s="26">
        <v>51945881</v>
      </c>
      <c r="E14" s="57">
        <v>41568459</v>
      </c>
      <c r="F14" s="57">
        <v>34152357.629999995</v>
      </c>
      <c r="G14" s="26">
        <v>11642657.159999995</v>
      </c>
      <c r="H14" s="26"/>
      <c r="I14" s="27"/>
      <c r="J14" s="27">
        <f t="shared" ref="J14:J46" si="0">IF(ISERROR(+G14/E14)=TRUE,0,++G14/E14)</f>
        <v>0.28008392517028341</v>
      </c>
      <c r="K14" s="27">
        <f t="shared" ref="K14:K46" si="1">IF(ISERROR(+H14/E14)=TRUE,0,++H14/E14)</f>
        <v>0</v>
      </c>
      <c r="L14" s="28">
        <f t="shared" ref="L14:L46" si="2">+D14-G14</f>
        <v>40303223.840000004</v>
      </c>
    </row>
    <row r="15" spans="1:13" ht="20.100000000000001" customHeight="1" x14ac:dyDescent="0.25">
      <c r="B15" s="25" t="s">
        <v>28</v>
      </c>
      <c r="C15" s="26">
        <v>47645569</v>
      </c>
      <c r="D15" s="26">
        <v>49071029</v>
      </c>
      <c r="E15" s="57">
        <v>46700896</v>
      </c>
      <c r="F15" s="57">
        <v>45305679.309999995</v>
      </c>
      <c r="G15" s="26">
        <v>16300674.570000004</v>
      </c>
      <c r="H15" s="26"/>
      <c r="I15" s="27"/>
      <c r="J15" s="27">
        <f t="shared" si="0"/>
        <v>0.34904415045912618</v>
      </c>
      <c r="K15" s="27">
        <f t="shared" si="1"/>
        <v>0</v>
      </c>
      <c r="L15" s="28">
        <f t="shared" si="2"/>
        <v>32770354.429999996</v>
      </c>
    </row>
    <row r="16" spans="1:13" ht="20.100000000000001" customHeight="1" x14ac:dyDescent="0.25">
      <c r="B16" s="25" t="s">
        <v>29</v>
      </c>
      <c r="C16" s="26">
        <v>31223083</v>
      </c>
      <c r="D16" s="26">
        <v>31336342</v>
      </c>
      <c r="E16" s="57">
        <v>29075220</v>
      </c>
      <c r="F16" s="57">
        <v>28678244.300000001</v>
      </c>
      <c r="G16" s="26">
        <v>9686453.9399999995</v>
      </c>
      <c r="H16" s="26"/>
      <c r="I16" s="27"/>
      <c r="J16" s="27">
        <f t="shared" si="0"/>
        <v>0.33315152697038919</v>
      </c>
      <c r="K16" s="27">
        <f t="shared" si="1"/>
        <v>0</v>
      </c>
      <c r="L16" s="28">
        <f t="shared" si="2"/>
        <v>21649888.060000002</v>
      </c>
    </row>
    <row r="17" spans="2:12" ht="20.100000000000001" customHeight="1" x14ac:dyDescent="0.25">
      <c r="B17" s="25" t="s">
        <v>30</v>
      </c>
      <c r="C17" s="26">
        <v>37378777</v>
      </c>
      <c r="D17" s="26">
        <v>38096485</v>
      </c>
      <c r="E17" s="57">
        <v>38061835</v>
      </c>
      <c r="F17" s="57">
        <v>32257199.830000002</v>
      </c>
      <c r="G17" s="26">
        <v>12280280.889999997</v>
      </c>
      <c r="H17" s="26"/>
      <c r="I17" s="27"/>
      <c r="J17" s="27">
        <f t="shared" si="0"/>
        <v>0.32264027443763543</v>
      </c>
      <c r="K17" s="27">
        <f t="shared" si="1"/>
        <v>0</v>
      </c>
      <c r="L17" s="28">
        <f t="shared" si="2"/>
        <v>25816204.110000003</v>
      </c>
    </row>
    <row r="18" spans="2:12" ht="20.100000000000001" customHeight="1" x14ac:dyDescent="0.25">
      <c r="B18" s="25" t="s">
        <v>31</v>
      </c>
      <c r="C18" s="26">
        <v>178992136</v>
      </c>
      <c r="D18" s="26">
        <v>182328968</v>
      </c>
      <c r="E18" s="57">
        <v>172654089</v>
      </c>
      <c r="F18" s="57">
        <v>168374988.91999999</v>
      </c>
      <c r="G18" s="26">
        <v>60772469.560000002</v>
      </c>
      <c r="H18" s="26"/>
      <c r="I18" s="27"/>
      <c r="J18" s="27">
        <f t="shared" si="0"/>
        <v>0.35198974963170437</v>
      </c>
      <c r="K18" s="27">
        <f t="shared" si="1"/>
        <v>0</v>
      </c>
      <c r="L18" s="28">
        <f t="shared" si="2"/>
        <v>121556498.44</v>
      </c>
    </row>
    <row r="19" spans="2:12" ht="20.100000000000001" customHeight="1" x14ac:dyDescent="0.25">
      <c r="B19" s="25" t="s">
        <v>32</v>
      </c>
      <c r="C19" s="26">
        <v>116571634</v>
      </c>
      <c r="D19" s="26">
        <v>122674603</v>
      </c>
      <c r="E19" s="57">
        <v>122522473</v>
      </c>
      <c r="F19" s="57">
        <v>112517546.34000002</v>
      </c>
      <c r="G19" s="26">
        <v>43909837.479999997</v>
      </c>
      <c r="H19" s="26"/>
      <c r="I19" s="27"/>
      <c r="J19" s="27">
        <f t="shared" si="0"/>
        <v>0.35838190664009856</v>
      </c>
      <c r="K19" s="27">
        <f t="shared" si="1"/>
        <v>0</v>
      </c>
      <c r="L19" s="28">
        <f t="shared" si="2"/>
        <v>78764765.520000011</v>
      </c>
    </row>
    <row r="20" spans="2:12" ht="20.100000000000001" customHeight="1" x14ac:dyDescent="0.25">
      <c r="B20" s="25" t="s">
        <v>33</v>
      </c>
      <c r="C20" s="26">
        <v>145492143</v>
      </c>
      <c r="D20" s="26">
        <v>149751926</v>
      </c>
      <c r="E20" s="57">
        <v>144946422</v>
      </c>
      <c r="F20" s="57">
        <v>62645937.019999996</v>
      </c>
      <c r="G20" s="26">
        <v>48505356.539999984</v>
      </c>
      <c r="H20" s="26"/>
      <c r="I20" s="27"/>
      <c r="J20" s="27">
        <f t="shared" si="0"/>
        <v>0.33464335214842339</v>
      </c>
      <c r="K20" s="27">
        <f t="shared" si="1"/>
        <v>0</v>
      </c>
      <c r="L20" s="28">
        <f t="shared" si="2"/>
        <v>101246569.46000001</v>
      </c>
    </row>
    <row r="21" spans="2:12" ht="20.100000000000001" customHeight="1" x14ac:dyDescent="0.25">
      <c r="B21" s="25" t="s">
        <v>34</v>
      </c>
      <c r="C21" s="26">
        <v>37197384</v>
      </c>
      <c r="D21" s="26">
        <v>38187700</v>
      </c>
      <c r="E21" s="57">
        <v>35688685</v>
      </c>
      <c r="F21" s="57">
        <v>33801953.700000003</v>
      </c>
      <c r="G21" s="26">
        <v>12323924.680000011</v>
      </c>
      <c r="H21" s="26"/>
      <c r="I21" s="27"/>
      <c r="J21" s="27">
        <f t="shared" si="0"/>
        <v>0.34531742147406136</v>
      </c>
      <c r="K21" s="27">
        <f t="shared" si="1"/>
        <v>0</v>
      </c>
      <c r="L21" s="28">
        <f t="shared" si="2"/>
        <v>25863775.319999989</v>
      </c>
    </row>
    <row r="22" spans="2:12" ht="20.100000000000001" customHeight="1" x14ac:dyDescent="0.25">
      <c r="B22" s="25" t="s">
        <v>35</v>
      </c>
      <c r="C22" s="26">
        <v>81944172</v>
      </c>
      <c r="D22" s="26">
        <v>86380814</v>
      </c>
      <c r="E22" s="57">
        <v>85364631</v>
      </c>
      <c r="F22" s="57">
        <v>32912935.899999999</v>
      </c>
      <c r="G22" s="26">
        <v>29750590.950000003</v>
      </c>
      <c r="H22" s="26"/>
      <c r="I22" s="27"/>
      <c r="J22" s="27">
        <f t="shared" si="0"/>
        <v>0.3485119141439269</v>
      </c>
      <c r="K22" s="27">
        <f t="shared" si="1"/>
        <v>0</v>
      </c>
      <c r="L22" s="28">
        <f t="shared" si="2"/>
        <v>56630223.049999997</v>
      </c>
    </row>
    <row r="23" spans="2:12" ht="20.100000000000001" customHeight="1" x14ac:dyDescent="0.25">
      <c r="B23" s="25" t="s">
        <v>36</v>
      </c>
      <c r="C23" s="26">
        <v>148532456</v>
      </c>
      <c r="D23" s="26">
        <v>156457996</v>
      </c>
      <c r="E23" s="57">
        <v>153737259</v>
      </c>
      <c r="F23" s="57">
        <v>149811188.04999998</v>
      </c>
      <c r="G23" s="26">
        <v>59233680.040000036</v>
      </c>
      <c r="H23" s="26"/>
      <c r="I23" s="27"/>
      <c r="J23" s="27">
        <f t="shared" si="0"/>
        <v>0.38529163603729943</v>
      </c>
      <c r="K23" s="27">
        <f t="shared" si="1"/>
        <v>0</v>
      </c>
      <c r="L23" s="28">
        <f t="shared" si="2"/>
        <v>97224315.959999964</v>
      </c>
    </row>
    <row r="24" spans="2:12" ht="20.100000000000001" customHeight="1" x14ac:dyDescent="0.25">
      <c r="B24" s="25" t="s">
        <v>37</v>
      </c>
      <c r="C24" s="26">
        <v>134651653</v>
      </c>
      <c r="D24" s="26">
        <v>139684930</v>
      </c>
      <c r="E24" s="57">
        <v>128607988</v>
      </c>
      <c r="F24" s="57">
        <v>124077009.34</v>
      </c>
      <c r="G24" s="26">
        <v>50766122.509999998</v>
      </c>
      <c r="H24" s="26"/>
      <c r="I24" s="27"/>
      <c r="J24" s="27">
        <f t="shared" si="0"/>
        <v>0.39473537607943915</v>
      </c>
      <c r="K24" s="27">
        <f t="shared" si="1"/>
        <v>0</v>
      </c>
      <c r="L24" s="28">
        <f t="shared" si="2"/>
        <v>88918807.49000001</v>
      </c>
    </row>
    <row r="25" spans="2:12" ht="20.100000000000001" customHeight="1" x14ac:dyDescent="0.25">
      <c r="B25" s="25" t="s">
        <v>38</v>
      </c>
      <c r="C25" s="26">
        <v>195616395</v>
      </c>
      <c r="D25" s="26">
        <v>208311358</v>
      </c>
      <c r="E25" s="57">
        <v>203073209</v>
      </c>
      <c r="F25" s="57">
        <v>198312587.86999997</v>
      </c>
      <c r="G25" s="26">
        <v>78461123.599999994</v>
      </c>
      <c r="H25" s="26"/>
      <c r="I25" s="27"/>
      <c r="J25" s="27">
        <f t="shared" si="0"/>
        <v>0.38636865978712137</v>
      </c>
      <c r="K25" s="27">
        <f t="shared" si="1"/>
        <v>0</v>
      </c>
      <c r="L25" s="28">
        <f t="shared" si="2"/>
        <v>129850234.40000001</v>
      </c>
    </row>
    <row r="26" spans="2:12" ht="20.100000000000001" customHeight="1" x14ac:dyDescent="0.25">
      <c r="B26" s="25" t="s">
        <v>39</v>
      </c>
      <c r="C26" s="26">
        <v>174850205</v>
      </c>
      <c r="D26" s="26">
        <v>184792010</v>
      </c>
      <c r="E26" s="57">
        <v>179943045</v>
      </c>
      <c r="F26" s="57">
        <v>168973064.39999995</v>
      </c>
      <c r="G26" s="26">
        <v>60772678.600000016</v>
      </c>
      <c r="H26" s="26"/>
      <c r="I26" s="27"/>
      <c r="J26" s="27">
        <f t="shared" si="0"/>
        <v>0.33773285652690838</v>
      </c>
      <c r="K26" s="27">
        <f t="shared" si="1"/>
        <v>0</v>
      </c>
      <c r="L26" s="28">
        <f t="shared" si="2"/>
        <v>124019331.39999998</v>
      </c>
    </row>
    <row r="27" spans="2:12" ht="20.100000000000001" customHeight="1" x14ac:dyDescent="0.25">
      <c r="B27" s="25" t="s">
        <v>40</v>
      </c>
      <c r="C27" s="26">
        <v>85288921</v>
      </c>
      <c r="D27" s="26">
        <v>94278464</v>
      </c>
      <c r="E27" s="57">
        <v>90633032</v>
      </c>
      <c r="F27" s="57">
        <v>86268671.989999995</v>
      </c>
      <c r="G27" s="26">
        <v>34336632.020000003</v>
      </c>
      <c r="H27" s="26"/>
      <c r="I27" s="27"/>
      <c r="J27" s="27">
        <f t="shared" si="0"/>
        <v>0.37885339662916723</v>
      </c>
      <c r="K27" s="27">
        <f t="shared" si="1"/>
        <v>0</v>
      </c>
      <c r="L27" s="28">
        <f t="shared" si="2"/>
        <v>59941831.979999997</v>
      </c>
    </row>
    <row r="28" spans="2:12" ht="20.100000000000001" customHeight="1" x14ac:dyDescent="0.25">
      <c r="B28" s="25" t="s">
        <v>41</v>
      </c>
      <c r="C28" s="26">
        <v>60949680</v>
      </c>
      <c r="D28" s="26">
        <v>64639743</v>
      </c>
      <c r="E28" s="57">
        <v>60306489</v>
      </c>
      <c r="F28" s="57">
        <v>58020473.740000002</v>
      </c>
      <c r="G28" s="26">
        <v>21774593.780000005</v>
      </c>
      <c r="H28" s="26"/>
      <c r="I28" s="27"/>
      <c r="J28" s="27">
        <f t="shared" si="0"/>
        <v>0.36106551949990001</v>
      </c>
      <c r="K28" s="27">
        <f t="shared" si="1"/>
        <v>0</v>
      </c>
      <c r="L28" s="28">
        <f t="shared" si="2"/>
        <v>42865149.219999999</v>
      </c>
    </row>
    <row r="29" spans="2:12" ht="20.100000000000001" customHeight="1" x14ac:dyDescent="0.25">
      <c r="B29" s="25" t="s">
        <v>42</v>
      </c>
      <c r="C29" s="26">
        <v>44110066</v>
      </c>
      <c r="D29" s="26">
        <v>44907839</v>
      </c>
      <c r="E29" s="57">
        <v>40497857</v>
      </c>
      <c r="F29" s="57">
        <v>37348071.689999998</v>
      </c>
      <c r="G29" s="26">
        <v>13724413.850000009</v>
      </c>
      <c r="H29" s="26"/>
      <c r="I29" s="27"/>
      <c r="J29" s="27">
        <f t="shared" si="0"/>
        <v>0.33889234805683693</v>
      </c>
      <c r="K29" s="27">
        <f t="shared" si="1"/>
        <v>0</v>
      </c>
      <c r="L29" s="28">
        <f t="shared" si="2"/>
        <v>31183425.149999991</v>
      </c>
    </row>
    <row r="30" spans="2:12" ht="20.100000000000001" customHeight="1" x14ac:dyDescent="0.25">
      <c r="B30" s="25" t="s">
        <v>43</v>
      </c>
      <c r="C30" s="26">
        <v>54211432</v>
      </c>
      <c r="D30" s="26">
        <v>54686140</v>
      </c>
      <c r="E30" s="57">
        <v>52813586</v>
      </c>
      <c r="F30" s="57">
        <v>21135884.520000007</v>
      </c>
      <c r="G30" s="26">
        <v>16600189.889999993</v>
      </c>
      <c r="H30" s="26"/>
      <c r="I30" s="27"/>
      <c r="J30" s="27">
        <f t="shared" si="0"/>
        <v>0.31431665878548737</v>
      </c>
      <c r="K30" s="27">
        <f t="shared" si="1"/>
        <v>0</v>
      </c>
      <c r="L30" s="28">
        <f t="shared" si="2"/>
        <v>38085950.110000007</v>
      </c>
    </row>
    <row r="31" spans="2:12" ht="20.100000000000001" customHeight="1" x14ac:dyDescent="0.25">
      <c r="B31" s="25" t="s">
        <v>44</v>
      </c>
      <c r="C31" s="26">
        <v>97553162</v>
      </c>
      <c r="D31" s="26">
        <v>100560674</v>
      </c>
      <c r="E31" s="57">
        <v>93526864</v>
      </c>
      <c r="F31" s="57">
        <v>89664803.860000029</v>
      </c>
      <c r="G31" s="26">
        <v>33892517.920000002</v>
      </c>
      <c r="H31" s="26"/>
      <c r="I31" s="27"/>
      <c r="J31" s="27">
        <f t="shared" si="0"/>
        <v>0.3623827045029544</v>
      </c>
      <c r="K31" s="27">
        <f t="shared" si="1"/>
        <v>0</v>
      </c>
      <c r="L31" s="28">
        <f t="shared" si="2"/>
        <v>66668156.079999998</v>
      </c>
    </row>
    <row r="32" spans="2:12" ht="20.100000000000001" customHeight="1" x14ac:dyDescent="0.25">
      <c r="B32" s="25" t="s">
        <v>45</v>
      </c>
      <c r="C32" s="26">
        <v>49709444</v>
      </c>
      <c r="D32" s="26">
        <v>55173857</v>
      </c>
      <c r="E32" s="57">
        <v>49756282</v>
      </c>
      <c r="F32" s="57">
        <v>47120359.429999992</v>
      </c>
      <c r="G32" s="26">
        <v>19900782.840000004</v>
      </c>
      <c r="H32" s="26"/>
      <c r="I32" s="27"/>
      <c r="J32" s="27">
        <f t="shared" si="0"/>
        <v>0.3999652313249612</v>
      </c>
      <c r="K32" s="27">
        <f t="shared" si="1"/>
        <v>0</v>
      </c>
      <c r="L32" s="28">
        <f t="shared" si="2"/>
        <v>35273074.159999996</v>
      </c>
    </row>
    <row r="33" spans="2:12" ht="20.100000000000001" customHeight="1" x14ac:dyDescent="0.25">
      <c r="B33" s="25" t="s">
        <v>46</v>
      </c>
      <c r="C33" s="26">
        <v>28986350</v>
      </c>
      <c r="D33" s="26">
        <v>30586402</v>
      </c>
      <c r="E33" s="57">
        <v>30535302</v>
      </c>
      <c r="F33" s="57">
        <v>25822090.970000006</v>
      </c>
      <c r="G33" s="26">
        <v>11332757.739999995</v>
      </c>
      <c r="H33" s="26"/>
      <c r="I33" s="27"/>
      <c r="J33" s="27">
        <f t="shared" si="0"/>
        <v>0.37113625861633837</v>
      </c>
      <c r="K33" s="27">
        <f t="shared" si="1"/>
        <v>0</v>
      </c>
      <c r="L33" s="28">
        <f t="shared" si="2"/>
        <v>19253644.260000005</v>
      </c>
    </row>
    <row r="34" spans="2:12" ht="20.100000000000001" customHeight="1" x14ac:dyDescent="0.25">
      <c r="B34" s="25" t="s">
        <v>47</v>
      </c>
      <c r="C34" s="26">
        <v>58347255</v>
      </c>
      <c r="D34" s="26">
        <v>62813126</v>
      </c>
      <c r="E34" s="57">
        <v>58969541</v>
      </c>
      <c r="F34" s="57">
        <v>27742007.220000044</v>
      </c>
      <c r="G34" s="26">
        <v>23728026.950000029</v>
      </c>
      <c r="H34" s="26"/>
      <c r="I34" s="27"/>
      <c r="J34" s="27">
        <f t="shared" si="0"/>
        <v>0.40237767748607761</v>
      </c>
      <c r="K34" s="27">
        <f t="shared" si="1"/>
        <v>0</v>
      </c>
      <c r="L34" s="28">
        <f t="shared" si="2"/>
        <v>39085099.049999967</v>
      </c>
    </row>
    <row r="35" spans="2:12" ht="20.100000000000001" customHeight="1" x14ac:dyDescent="0.25">
      <c r="B35" s="25" t="s">
        <v>48</v>
      </c>
      <c r="C35" s="26">
        <v>55109494</v>
      </c>
      <c r="D35" s="26">
        <v>56610129</v>
      </c>
      <c r="E35" s="57">
        <v>55125022</v>
      </c>
      <c r="F35" s="57">
        <v>53157500.179999992</v>
      </c>
      <c r="G35" s="26">
        <v>19244093.089999992</v>
      </c>
      <c r="H35" s="26"/>
      <c r="I35" s="27"/>
      <c r="J35" s="27">
        <f t="shared" si="0"/>
        <v>0.34909905505343819</v>
      </c>
      <c r="K35" s="27">
        <f t="shared" si="1"/>
        <v>0</v>
      </c>
      <c r="L35" s="28">
        <f t="shared" si="2"/>
        <v>37366035.910000011</v>
      </c>
    </row>
    <row r="36" spans="2:12" ht="20.100000000000001" customHeight="1" x14ac:dyDescent="0.25">
      <c r="B36" s="25" t="s">
        <v>49</v>
      </c>
      <c r="C36" s="26">
        <v>1052506283</v>
      </c>
      <c r="D36" s="26">
        <v>2043235011</v>
      </c>
      <c r="E36" s="57">
        <v>1735550245</v>
      </c>
      <c r="F36" s="57">
        <v>1186027879.4999998</v>
      </c>
      <c r="G36" s="26">
        <v>809587190.7900002</v>
      </c>
      <c r="H36" s="26"/>
      <c r="I36" s="27"/>
      <c r="J36" s="27">
        <f t="shared" si="0"/>
        <v>0.46647292011416253</v>
      </c>
      <c r="K36" s="27">
        <f t="shared" si="1"/>
        <v>0</v>
      </c>
      <c r="L36" s="28">
        <f t="shared" si="2"/>
        <v>1233647820.2099998</v>
      </c>
    </row>
    <row r="37" spans="2:12" ht="20.100000000000001" customHeight="1" x14ac:dyDescent="0.25">
      <c r="B37" s="25" t="s">
        <v>50</v>
      </c>
      <c r="C37" s="26">
        <v>660357899</v>
      </c>
      <c r="D37" s="26">
        <v>654604279</v>
      </c>
      <c r="E37" s="57">
        <v>523718269</v>
      </c>
      <c r="F37" s="57">
        <v>452214440.62</v>
      </c>
      <c r="G37" s="26">
        <v>94531838.969999984</v>
      </c>
      <c r="H37" s="26"/>
      <c r="I37" s="27"/>
      <c r="J37" s="27">
        <f t="shared" si="0"/>
        <v>0.18050132020504325</v>
      </c>
      <c r="K37" s="27">
        <f t="shared" si="1"/>
        <v>0</v>
      </c>
      <c r="L37" s="28">
        <f t="shared" si="2"/>
        <v>560072440.02999997</v>
      </c>
    </row>
    <row r="38" spans="2:12" ht="20.100000000000001" customHeight="1" x14ac:dyDescent="0.25">
      <c r="B38" s="25" t="s">
        <v>51</v>
      </c>
      <c r="C38" s="26">
        <v>111569507</v>
      </c>
      <c r="D38" s="26">
        <v>118447216</v>
      </c>
      <c r="E38" s="57">
        <v>108686480</v>
      </c>
      <c r="F38" s="57">
        <v>102678636.12999997</v>
      </c>
      <c r="G38" s="26">
        <v>40439467.480000012</v>
      </c>
      <c r="H38" s="26"/>
      <c r="I38" s="27"/>
      <c r="J38" s="27">
        <f t="shared" si="0"/>
        <v>0.37207449795043518</v>
      </c>
      <c r="K38" s="27">
        <f t="shared" si="1"/>
        <v>0</v>
      </c>
      <c r="L38" s="28">
        <f t="shared" si="2"/>
        <v>78007748.519999981</v>
      </c>
    </row>
    <row r="39" spans="2:12" ht="20.100000000000001" customHeight="1" x14ac:dyDescent="0.25">
      <c r="B39" s="25" t="s">
        <v>52</v>
      </c>
      <c r="C39" s="26">
        <v>26921362</v>
      </c>
      <c r="D39" s="26">
        <v>29912353</v>
      </c>
      <c r="E39" s="57">
        <v>26620764</v>
      </c>
      <c r="F39" s="57">
        <v>23347313.339999996</v>
      </c>
      <c r="G39" s="26">
        <v>11352021.239999998</v>
      </c>
      <c r="H39" s="26"/>
      <c r="I39" s="27"/>
      <c r="J39" s="27">
        <f t="shared" si="0"/>
        <v>0.42643484011202676</v>
      </c>
      <c r="K39" s="27">
        <f t="shared" si="1"/>
        <v>0</v>
      </c>
      <c r="L39" s="28">
        <f t="shared" si="2"/>
        <v>18560331.760000002</v>
      </c>
    </row>
    <row r="40" spans="2:12" ht="20.100000000000001" customHeight="1" x14ac:dyDescent="0.25">
      <c r="B40" s="25" t="s">
        <v>53</v>
      </c>
      <c r="C40" s="26">
        <v>59871721</v>
      </c>
      <c r="D40" s="26">
        <v>60727254</v>
      </c>
      <c r="E40" s="57">
        <v>55746044</v>
      </c>
      <c r="F40" s="57">
        <v>45927252.880000003</v>
      </c>
      <c r="G40" s="26">
        <v>17702879.520000003</v>
      </c>
      <c r="H40" s="26"/>
      <c r="I40" s="27"/>
      <c r="J40" s="27">
        <f t="shared" si="0"/>
        <v>0.31756297397533723</v>
      </c>
      <c r="K40" s="27">
        <f t="shared" si="1"/>
        <v>0</v>
      </c>
      <c r="L40" s="28">
        <f t="shared" si="2"/>
        <v>43024374.479999997</v>
      </c>
    </row>
    <row r="41" spans="2:12" ht="20.100000000000001" customHeight="1" x14ac:dyDescent="0.25">
      <c r="B41" s="25" t="s">
        <v>54</v>
      </c>
      <c r="C41" s="26">
        <v>199711224</v>
      </c>
      <c r="D41" s="26">
        <v>215325728</v>
      </c>
      <c r="E41" s="57">
        <v>211351218</v>
      </c>
      <c r="F41" s="57">
        <v>188309487.20000014</v>
      </c>
      <c r="G41" s="26">
        <v>63386148.479999937</v>
      </c>
      <c r="H41" s="26"/>
      <c r="I41" s="27"/>
      <c r="J41" s="27">
        <f t="shared" si="0"/>
        <v>0.29990907589659566</v>
      </c>
      <c r="K41" s="27">
        <f t="shared" si="1"/>
        <v>0</v>
      </c>
      <c r="L41" s="28">
        <f t="shared" si="2"/>
        <v>151939579.52000007</v>
      </c>
    </row>
    <row r="42" spans="2:12" ht="20.100000000000001" customHeight="1" x14ac:dyDescent="0.25">
      <c r="B42" s="25" t="s">
        <v>55</v>
      </c>
      <c r="C42" s="26">
        <v>262858753</v>
      </c>
      <c r="D42" s="26">
        <v>278752377</v>
      </c>
      <c r="E42" s="57">
        <v>272455380</v>
      </c>
      <c r="F42" s="57">
        <v>248446259.29000002</v>
      </c>
      <c r="G42" s="26">
        <v>91943846.069999859</v>
      </c>
      <c r="H42" s="26"/>
      <c r="I42" s="27"/>
      <c r="J42" s="27">
        <f t="shared" si="0"/>
        <v>0.33746386681738438</v>
      </c>
      <c r="K42" s="27">
        <f t="shared" si="1"/>
        <v>0</v>
      </c>
      <c r="L42" s="28">
        <f t="shared" si="2"/>
        <v>186808530.93000013</v>
      </c>
    </row>
    <row r="43" spans="2:12" ht="20.100000000000001" customHeight="1" x14ac:dyDescent="0.25">
      <c r="B43" s="25" t="s">
        <v>56</v>
      </c>
      <c r="C43" s="26">
        <v>281218510</v>
      </c>
      <c r="D43" s="26">
        <v>294836174</v>
      </c>
      <c r="E43" s="57">
        <v>271924525</v>
      </c>
      <c r="F43" s="57">
        <v>263123372.85000002</v>
      </c>
      <c r="G43" s="26">
        <v>102094571.43000002</v>
      </c>
      <c r="H43" s="26"/>
      <c r="I43" s="27"/>
      <c r="J43" s="27">
        <f t="shared" si="0"/>
        <v>0.37545187007313896</v>
      </c>
      <c r="K43" s="27">
        <f t="shared" si="1"/>
        <v>0</v>
      </c>
      <c r="L43" s="28">
        <f t="shared" si="2"/>
        <v>192741602.56999999</v>
      </c>
    </row>
    <row r="44" spans="2:12" ht="20.100000000000001" customHeight="1" x14ac:dyDescent="0.25">
      <c r="B44" s="25" t="s">
        <v>57</v>
      </c>
      <c r="C44" s="26">
        <v>147432898</v>
      </c>
      <c r="D44" s="26">
        <v>156617059</v>
      </c>
      <c r="E44" s="57">
        <v>148065976</v>
      </c>
      <c r="F44" s="57">
        <v>138183075.47999999</v>
      </c>
      <c r="G44" s="26">
        <v>51628630.589999974</v>
      </c>
      <c r="H44" s="26"/>
      <c r="I44" s="27"/>
      <c r="J44" s="27">
        <f t="shared" ref="J44" si="3">IF(ISERROR(+G44/E44)=TRUE,0,++G44/E44)</f>
        <v>0.34868665972255486</v>
      </c>
      <c r="K44" s="27">
        <f t="shared" ref="K44" si="4">IF(ISERROR(+H44/E44)=TRUE,0,++H44/E44)</f>
        <v>0</v>
      </c>
      <c r="L44" s="28">
        <f t="shared" ref="L44" si="5">+D44-G44</f>
        <v>104988428.41000003</v>
      </c>
    </row>
    <row r="45" spans="2:12" ht="20.100000000000001" customHeight="1" x14ac:dyDescent="0.25">
      <c r="B45" s="25" t="s">
        <v>58</v>
      </c>
      <c r="C45" s="26">
        <v>25149214</v>
      </c>
      <c r="D45" s="26">
        <v>45153574</v>
      </c>
      <c r="E45" s="57">
        <v>37506239</v>
      </c>
      <c r="F45" s="57">
        <v>28035436.540000003</v>
      </c>
      <c r="G45" s="26">
        <v>20011369.239999998</v>
      </c>
      <c r="H45" s="26"/>
      <c r="I45" s="27"/>
      <c r="J45" s="27">
        <f t="shared" ref="J45" si="6">IF(ISERROR(+G45/E45)=TRUE,0,++G45/E45)</f>
        <v>0.5335477449498468</v>
      </c>
      <c r="K45" s="27">
        <f t="shared" ref="K45" si="7">IF(ISERROR(+H45/E45)=TRUE,0,++H45/E45)</f>
        <v>0</v>
      </c>
      <c r="L45" s="28">
        <f t="shared" ref="L45" si="8">+D45-G45</f>
        <v>25142204.760000002</v>
      </c>
    </row>
    <row r="46" spans="2:12" ht="20.100000000000001" customHeight="1" x14ac:dyDescent="0.25">
      <c r="B46" s="25" t="s">
        <v>60</v>
      </c>
      <c r="C46" s="26">
        <v>0</v>
      </c>
      <c r="D46" s="26">
        <v>26393595</v>
      </c>
      <c r="E46" s="57">
        <v>13000000</v>
      </c>
      <c r="F46" s="57">
        <v>7620381</v>
      </c>
      <c r="G46" s="26">
        <v>2866040.56</v>
      </c>
      <c r="H46" s="26"/>
      <c r="I46" s="27"/>
      <c r="J46" s="27">
        <f t="shared" si="0"/>
        <v>0.22046465846153845</v>
      </c>
      <c r="K46" s="27">
        <f t="shared" si="1"/>
        <v>0</v>
      </c>
      <c r="L46" s="28">
        <f t="shared" si="2"/>
        <v>23527554.440000001</v>
      </c>
    </row>
    <row r="47" spans="2:12" ht="23.25" customHeight="1" x14ac:dyDescent="0.25">
      <c r="B47" s="52" t="s">
        <v>4</v>
      </c>
      <c r="C47" s="53">
        <f t="shared" ref="C47:H47" si="9">SUM(C13:C46)</f>
        <v>7296309348</v>
      </c>
      <c r="D47" s="53">
        <f t="shared" si="9"/>
        <v>8011271022</v>
      </c>
      <c r="E47" s="53">
        <f>SUM(E13:E46)</f>
        <v>6832734144</v>
      </c>
      <c r="F47" s="53">
        <f t="shared" si="9"/>
        <v>5439700833.0499983</v>
      </c>
      <c r="G47" s="53">
        <f t="shared" si="9"/>
        <v>2389903534.9000001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0.34977265096705629</v>
      </c>
      <c r="K47" s="54">
        <f>IF(ISERROR(+H47/E47)=TRUE,0,++H47/E47)</f>
        <v>0</v>
      </c>
      <c r="L47" s="55">
        <f>SUM(L13:L46)</f>
        <v>5621367487.0999994</v>
      </c>
    </row>
    <row r="48" spans="2:12" x14ac:dyDescent="0.2">
      <c r="B48" s="11" t="s">
        <v>63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ABRIL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7296.3093479999998</v>
      </c>
      <c r="D54" s="67">
        <f>+D47/$C$52</f>
        <v>8011.2710219999999</v>
      </c>
      <c r="E54" s="33">
        <f>+E47/$C$52</f>
        <v>6832.734144</v>
      </c>
      <c r="F54" s="67">
        <f>+F47/$C$52</f>
        <v>5439.7008330499984</v>
      </c>
      <c r="G54" s="67">
        <f>+G47/$C$52</f>
        <v>2389.9035349000001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61841545</v>
      </c>
      <c r="D13" s="8">
        <v>90557473</v>
      </c>
      <c r="E13" s="56">
        <v>39168765</v>
      </c>
      <c r="F13" s="56">
        <v>21223490.740000006</v>
      </c>
      <c r="G13" s="8">
        <v>7295615.0099999988</v>
      </c>
      <c r="H13" s="8"/>
      <c r="I13" s="12">
        <f>IF(ISERROR(+#REF!/E13)=TRUE,0,++#REF!/E13)</f>
        <v>0</v>
      </c>
      <c r="J13" s="12">
        <f>IF(ISERROR(+G13/E13)=TRUE,0,++G13/E13)</f>
        <v>0.18626104269562746</v>
      </c>
      <c r="K13" s="12">
        <f>IF(ISERROR(+H13/E13)=TRUE,0,++H13/E13)</f>
        <v>0</v>
      </c>
      <c r="L13" s="14">
        <f>+D13-G13</f>
        <v>83261857.989999995</v>
      </c>
    </row>
    <row r="14" spans="1:13" ht="20.100000000000001" customHeight="1" x14ac:dyDescent="0.25">
      <c r="B14" s="7" t="s">
        <v>27</v>
      </c>
      <c r="C14" s="9">
        <v>1000000</v>
      </c>
      <c r="D14" s="9">
        <v>1704275</v>
      </c>
      <c r="E14" s="58">
        <v>1237822</v>
      </c>
      <c r="F14" s="59">
        <v>671920</v>
      </c>
      <c r="G14" s="9">
        <v>12100</v>
      </c>
      <c r="H14" s="9"/>
      <c r="I14" s="13">
        <f>IF(ISERROR(+#REF!/E14)=TRUE,0,++#REF!/E14)</f>
        <v>0</v>
      </c>
      <c r="J14" s="13">
        <f t="shared" ref="J14:J45" si="0">IF(ISERROR(+G14/E14)=TRUE,0,++G14/E14)</f>
        <v>9.7752342420800407E-3</v>
      </c>
      <c r="K14" s="13">
        <f t="shared" ref="K14:K45" si="1">IF(ISERROR(+H14/E14)=TRUE,0,++H14/E14)</f>
        <v>0</v>
      </c>
      <c r="L14" s="15">
        <f t="shared" ref="L14:L45" si="2">+D14-G14</f>
        <v>1692175</v>
      </c>
    </row>
    <row r="15" spans="1:13" ht="20.100000000000001" customHeight="1" x14ac:dyDescent="0.25">
      <c r="B15" s="7" t="s">
        <v>28</v>
      </c>
      <c r="C15" s="9">
        <v>1500000</v>
      </c>
      <c r="D15" s="9">
        <v>2190097</v>
      </c>
      <c r="E15" s="58">
        <v>895557</v>
      </c>
      <c r="F15" s="59">
        <v>368612.45</v>
      </c>
      <c r="G15" s="9">
        <v>274967.62</v>
      </c>
      <c r="H15" s="9"/>
      <c r="I15" s="13"/>
      <c r="J15" s="13">
        <f t="shared" si="0"/>
        <v>0.30703530875198337</v>
      </c>
      <c r="K15" s="13">
        <f t="shared" si="1"/>
        <v>0</v>
      </c>
      <c r="L15" s="15">
        <f t="shared" si="2"/>
        <v>1915129.38</v>
      </c>
    </row>
    <row r="16" spans="1:13" ht="20.100000000000001" customHeight="1" x14ac:dyDescent="0.25">
      <c r="B16" s="7" t="s">
        <v>29</v>
      </c>
      <c r="C16" s="9">
        <v>9500000</v>
      </c>
      <c r="D16" s="9">
        <v>12426803</v>
      </c>
      <c r="E16" s="58">
        <v>6381489</v>
      </c>
      <c r="F16" s="59">
        <v>3668501.7200000007</v>
      </c>
      <c r="G16" s="9">
        <v>1293938.6600000004</v>
      </c>
      <c r="H16" s="9"/>
      <c r="I16" s="13"/>
      <c r="J16" s="13">
        <f t="shared" si="0"/>
        <v>0.20276437991196106</v>
      </c>
      <c r="K16" s="13">
        <f t="shared" si="1"/>
        <v>0</v>
      </c>
      <c r="L16" s="15">
        <f t="shared" si="2"/>
        <v>11132864.34</v>
      </c>
    </row>
    <row r="17" spans="2:12" ht="20.100000000000001" customHeight="1" x14ac:dyDescent="0.25">
      <c r="B17" s="7" t="s">
        <v>30</v>
      </c>
      <c r="C17" s="9">
        <v>1500000</v>
      </c>
      <c r="D17" s="9">
        <v>2029059</v>
      </c>
      <c r="E17" s="58">
        <v>629059</v>
      </c>
      <c r="F17" s="59">
        <v>48641.630000000005</v>
      </c>
      <c r="G17" s="9">
        <v>41027.630000000005</v>
      </c>
      <c r="H17" s="9"/>
      <c r="I17" s="13"/>
      <c r="J17" s="13">
        <f t="shared" si="0"/>
        <v>6.5220639081548792E-2</v>
      </c>
      <c r="K17" s="13">
        <f t="shared" si="1"/>
        <v>0</v>
      </c>
      <c r="L17" s="15">
        <f t="shared" si="2"/>
        <v>1988031.37</v>
      </c>
    </row>
    <row r="18" spans="2:12" ht="20.100000000000001" customHeight="1" x14ac:dyDescent="0.25">
      <c r="B18" s="7" t="s">
        <v>31</v>
      </c>
      <c r="C18" s="9">
        <v>6003000</v>
      </c>
      <c r="D18" s="9">
        <v>10890534</v>
      </c>
      <c r="E18" s="58">
        <v>3961000</v>
      </c>
      <c r="F18" s="59">
        <v>3537484.5999999996</v>
      </c>
      <c r="G18" s="9">
        <v>329424.62</v>
      </c>
      <c r="H18" s="9"/>
      <c r="I18" s="13"/>
      <c r="J18" s="13">
        <f t="shared" si="0"/>
        <v>8.3167033577379451E-2</v>
      </c>
      <c r="K18" s="13">
        <f t="shared" si="1"/>
        <v>0</v>
      </c>
      <c r="L18" s="15">
        <f t="shared" si="2"/>
        <v>10561109.380000001</v>
      </c>
    </row>
    <row r="19" spans="2:12" ht="20.100000000000001" customHeight="1" x14ac:dyDescent="0.25">
      <c r="B19" s="7" t="s">
        <v>32</v>
      </c>
      <c r="C19" s="9">
        <v>3013658</v>
      </c>
      <c r="D19" s="9">
        <v>3228341</v>
      </c>
      <c r="E19" s="58">
        <v>895164</v>
      </c>
      <c r="F19" s="59">
        <v>776052.66</v>
      </c>
      <c r="G19" s="9">
        <v>140705.1</v>
      </c>
      <c r="H19" s="9"/>
      <c r="I19" s="13"/>
      <c r="J19" s="13">
        <f t="shared" si="0"/>
        <v>0.15718359987667066</v>
      </c>
      <c r="K19" s="13">
        <f t="shared" si="1"/>
        <v>0</v>
      </c>
      <c r="L19" s="15">
        <f t="shared" si="2"/>
        <v>3087635.9</v>
      </c>
    </row>
    <row r="20" spans="2:12" ht="20.100000000000001" customHeight="1" x14ac:dyDescent="0.25">
      <c r="B20" s="7" t="s">
        <v>33</v>
      </c>
      <c r="C20" s="9">
        <v>5000000</v>
      </c>
      <c r="D20" s="9">
        <v>6639618</v>
      </c>
      <c r="E20" s="58">
        <v>1103000</v>
      </c>
      <c r="F20" s="59">
        <v>492532</v>
      </c>
      <c r="G20" s="9">
        <v>312015.42</v>
      </c>
      <c r="H20" s="9"/>
      <c r="I20" s="13"/>
      <c r="J20" s="13">
        <f t="shared" si="0"/>
        <v>0.28287889392565729</v>
      </c>
      <c r="K20" s="13">
        <f t="shared" si="1"/>
        <v>0</v>
      </c>
      <c r="L20" s="15">
        <f t="shared" si="2"/>
        <v>6327602.5800000001</v>
      </c>
    </row>
    <row r="21" spans="2:12" ht="20.100000000000001" customHeight="1" x14ac:dyDescent="0.25">
      <c r="B21" s="7" t="s">
        <v>34</v>
      </c>
      <c r="C21" s="9">
        <v>3000000</v>
      </c>
      <c r="D21" s="9">
        <v>3664590</v>
      </c>
      <c r="E21" s="58">
        <v>700000</v>
      </c>
      <c r="F21" s="59">
        <v>302625.81</v>
      </c>
      <c r="G21" s="9">
        <v>284234</v>
      </c>
      <c r="H21" s="9"/>
      <c r="I21" s="13"/>
      <c r="J21" s="13">
        <f t="shared" si="0"/>
        <v>0.40604857142857143</v>
      </c>
      <c r="K21" s="13">
        <f t="shared" si="1"/>
        <v>0</v>
      </c>
      <c r="L21" s="15">
        <f t="shared" si="2"/>
        <v>3380356</v>
      </c>
    </row>
    <row r="22" spans="2:12" ht="20.100000000000001" customHeight="1" x14ac:dyDescent="0.25">
      <c r="B22" s="7" t="s">
        <v>35</v>
      </c>
      <c r="C22" s="9">
        <v>3000000</v>
      </c>
      <c r="D22" s="9">
        <v>4656810</v>
      </c>
      <c r="E22" s="58">
        <v>3656810</v>
      </c>
      <c r="F22" s="59">
        <v>158810.12</v>
      </c>
      <c r="G22" s="9">
        <v>53172.450000000004</v>
      </c>
      <c r="H22" s="9"/>
      <c r="I22" s="13"/>
      <c r="J22" s="13">
        <f t="shared" si="0"/>
        <v>1.4540665224608335E-2</v>
      </c>
      <c r="K22" s="13">
        <f t="shared" si="1"/>
        <v>0</v>
      </c>
      <c r="L22" s="15">
        <f t="shared" si="2"/>
        <v>4603637.55</v>
      </c>
    </row>
    <row r="23" spans="2:12" ht="20.100000000000001" customHeight="1" x14ac:dyDescent="0.25">
      <c r="B23" s="7" t="s">
        <v>36</v>
      </c>
      <c r="C23" s="9">
        <v>6000000</v>
      </c>
      <c r="D23" s="9">
        <v>7743343</v>
      </c>
      <c r="E23" s="58">
        <v>3211371</v>
      </c>
      <c r="F23" s="59">
        <v>2049866.7999999998</v>
      </c>
      <c r="G23" s="9">
        <v>1605359.0100000002</v>
      </c>
      <c r="H23" s="9"/>
      <c r="I23" s="13"/>
      <c r="J23" s="13">
        <f t="shared" si="0"/>
        <v>0.49989833314182641</v>
      </c>
      <c r="K23" s="13">
        <f t="shared" si="1"/>
        <v>0</v>
      </c>
      <c r="L23" s="15">
        <f t="shared" si="2"/>
        <v>6137983.9900000002</v>
      </c>
    </row>
    <row r="24" spans="2:12" ht="20.100000000000001" customHeight="1" x14ac:dyDescent="0.25">
      <c r="B24" s="7" t="s">
        <v>37</v>
      </c>
      <c r="C24" s="9">
        <v>3500000</v>
      </c>
      <c r="D24" s="9">
        <v>5731439</v>
      </c>
      <c r="E24" s="58">
        <v>715000</v>
      </c>
      <c r="F24" s="59">
        <v>474753.87</v>
      </c>
      <c r="G24" s="9">
        <v>143057.29</v>
      </c>
      <c r="H24" s="9"/>
      <c r="I24" s="13"/>
      <c r="J24" s="13">
        <f t="shared" si="0"/>
        <v>0.20008012587412588</v>
      </c>
      <c r="K24" s="13">
        <f t="shared" si="1"/>
        <v>0</v>
      </c>
      <c r="L24" s="15">
        <f t="shared" si="2"/>
        <v>5588381.71</v>
      </c>
    </row>
    <row r="25" spans="2:12" ht="20.100000000000001" customHeight="1" x14ac:dyDescent="0.25">
      <c r="B25" s="7" t="s">
        <v>38</v>
      </c>
      <c r="C25" s="9">
        <v>6000000</v>
      </c>
      <c r="D25" s="9">
        <v>8725321</v>
      </c>
      <c r="E25" s="58">
        <v>3712321</v>
      </c>
      <c r="F25" s="59">
        <v>884885.68</v>
      </c>
      <c r="G25" s="9">
        <v>757685.68</v>
      </c>
      <c r="H25" s="9"/>
      <c r="I25" s="13"/>
      <c r="J25" s="13">
        <f t="shared" si="0"/>
        <v>0.20410025964888276</v>
      </c>
      <c r="K25" s="13">
        <f t="shared" si="1"/>
        <v>0</v>
      </c>
      <c r="L25" s="15">
        <f t="shared" si="2"/>
        <v>7967635.3200000003</v>
      </c>
    </row>
    <row r="26" spans="2:12" ht="20.100000000000001" customHeight="1" x14ac:dyDescent="0.25">
      <c r="B26" s="7" t="s">
        <v>39</v>
      </c>
      <c r="C26" s="9">
        <v>4000000</v>
      </c>
      <c r="D26" s="9">
        <v>5261348</v>
      </c>
      <c r="E26" s="58">
        <v>2724049</v>
      </c>
      <c r="F26" s="59">
        <v>614692.32999999996</v>
      </c>
      <c r="G26" s="9">
        <v>99607.09</v>
      </c>
      <c r="H26" s="9"/>
      <c r="I26" s="13"/>
      <c r="J26" s="13">
        <f t="shared" si="0"/>
        <v>3.6565821686761139E-2</v>
      </c>
      <c r="K26" s="13">
        <f t="shared" si="1"/>
        <v>0</v>
      </c>
      <c r="L26" s="15">
        <f t="shared" si="2"/>
        <v>5161740.91</v>
      </c>
    </row>
    <row r="27" spans="2:12" ht="20.100000000000001" customHeight="1" x14ac:dyDescent="0.25">
      <c r="B27" s="7" t="s">
        <v>40</v>
      </c>
      <c r="C27" s="9">
        <v>2000000</v>
      </c>
      <c r="D27" s="9">
        <v>2598940</v>
      </c>
      <c r="E27" s="58">
        <v>1532300</v>
      </c>
      <c r="F27" s="59">
        <v>32300</v>
      </c>
      <c r="G27" s="9">
        <v>9182.0499999999993</v>
      </c>
      <c r="H27" s="9"/>
      <c r="I27" s="13"/>
      <c r="J27" s="13">
        <f t="shared" si="0"/>
        <v>5.9923317888142006E-3</v>
      </c>
      <c r="K27" s="13">
        <f t="shared" si="1"/>
        <v>0</v>
      </c>
      <c r="L27" s="15">
        <f t="shared" si="2"/>
        <v>2589757.9500000002</v>
      </c>
    </row>
    <row r="28" spans="2:12" ht="20.100000000000001" customHeight="1" x14ac:dyDescent="0.25">
      <c r="B28" s="7" t="s">
        <v>41</v>
      </c>
      <c r="C28" s="9">
        <v>4000000</v>
      </c>
      <c r="D28" s="9">
        <v>4422647</v>
      </c>
      <c r="E28" s="58">
        <v>1750000</v>
      </c>
      <c r="F28" s="59">
        <v>1498634.65</v>
      </c>
      <c r="G28" s="9">
        <v>974418.37000000011</v>
      </c>
      <c r="H28" s="9"/>
      <c r="I28" s="13"/>
      <c r="J28" s="13">
        <f t="shared" si="0"/>
        <v>0.55681049714285724</v>
      </c>
      <c r="K28" s="13">
        <f t="shared" si="1"/>
        <v>0</v>
      </c>
      <c r="L28" s="15">
        <f t="shared" si="2"/>
        <v>3448228.63</v>
      </c>
    </row>
    <row r="29" spans="2:12" ht="20.100000000000001" customHeight="1" x14ac:dyDescent="0.25">
      <c r="B29" s="7" t="s">
        <v>42</v>
      </c>
      <c r="C29" s="9">
        <v>672906</v>
      </c>
      <c r="D29" s="9">
        <v>898772</v>
      </c>
      <c r="E29" s="58">
        <v>471766</v>
      </c>
      <c r="F29" s="59">
        <v>340701.16000000003</v>
      </c>
      <c r="G29" s="9">
        <v>117422.47</v>
      </c>
      <c r="H29" s="9"/>
      <c r="I29" s="13"/>
      <c r="J29" s="13">
        <f t="shared" si="0"/>
        <v>0.24889981473866282</v>
      </c>
      <c r="K29" s="13">
        <f t="shared" si="1"/>
        <v>0</v>
      </c>
      <c r="L29" s="15">
        <f t="shared" si="2"/>
        <v>781349.53</v>
      </c>
    </row>
    <row r="30" spans="2:12" ht="20.100000000000001" customHeight="1" x14ac:dyDescent="0.25">
      <c r="B30" s="7" t="s">
        <v>43</v>
      </c>
      <c r="C30" s="9">
        <v>2000000</v>
      </c>
      <c r="D30" s="9">
        <v>2087665</v>
      </c>
      <c r="E30" s="58">
        <v>367488</v>
      </c>
      <c r="F30" s="59">
        <v>195918.52000000002</v>
      </c>
      <c r="G30" s="9">
        <v>162544.95999999999</v>
      </c>
      <c r="H30" s="9"/>
      <c r="I30" s="13"/>
      <c r="J30" s="13">
        <f t="shared" si="0"/>
        <v>0.44231365377917098</v>
      </c>
      <c r="K30" s="13">
        <f t="shared" si="1"/>
        <v>0</v>
      </c>
      <c r="L30" s="15">
        <f t="shared" si="2"/>
        <v>1925120.04</v>
      </c>
    </row>
    <row r="31" spans="2:12" ht="20.100000000000001" customHeight="1" x14ac:dyDescent="0.25">
      <c r="B31" s="7" t="s">
        <v>44</v>
      </c>
      <c r="C31" s="9">
        <v>3000000</v>
      </c>
      <c r="D31" s="9">
        <v>3786219</v>
      </c>
      <c r="E31" s="58">
        <v>1001665</v>
      </c>
      <c r="F31" s="59">
        <v>759620.71</v>
      </c>
      <c r="G31" s="9">
        <v>592753.21</v>
      </c>
      <c r="H31" s="9"/>
      <c r="I31" s="13"/>
      <c r="J31" s="13">
        <f t="shared" si="0"/>
        <v>0.59176791641916204</v>
      </c>
      <c r="K31" s="13">
        <f t="shared" si="1"/>
        <v>0</v>
      </c>
      <c r="L31" s="15">
        <f t="shared" si="2"/>
        <v>3193465.79</v>
      </c>
    </row>
    <row r="32" spans="2:12" ht="20.100000000000001" customHeight="1" x14ac:dyDescent="0.25">
      <c r="B32" s="7" t="s">
        <v>45</v>
      </c>
      <c r="C32" s="9">
        <v>2000000</v>
      </c>
      <c r="D32" s="9">
        <v>2884983</v>
      </c>
      <c r="E32" s="58">
        <v>984983</v>
      </c>
      <c r="F32" s="59">
        <v>77386.460000000006</v>
      </c>
      <c r="G32" s="9">
        <v>67466.460000000006</v>
      </c>
      <c r="H32" s="9"/>
      <c r="I32" s="13"/>
      <c r="J32" s="13">
        <f t="shared" si="0"/>
        <v>6.8495050168378549E-2</v>
      </c>
      <c r="K32" s="13">
        <f t="shared" si="1"/>
        <v>0</v>
      </c>
      <c r="L32" s="15">
        <f t="shared" si="2"/>
        <v>2817516.54</v>
      </c>
    </row>
    <row r="33" spans="2:12" ht="20.100000000000001" customHeight="1" x14ac:dyDescent="0.25">
      <c r="B33" s="7" t="s">
        <v>46</v>
      </c>
      <c r="C33" s="9">
        <v>1500000</v>
      </c>
      <c r="D33" s="9">
        <v>2356799</v>
      </c>
      <c r="E33" s="58">
        <v>1900000</v>
      </c>
      <c r="F33" s="59">
        <v>392988.4</v>
      </c>
      <c r="G33" s="9">
        <v>392988.4</v>
      </c>
      <c r="H33" s="9"/>
      <c r="I33" s="13"/>
      <c r="J33" s="13">
        <f t="shared" si="0"/>
        <v>0.20683600000000002</v>
      </c>
      <c r="K33" s="13">
        <f t="shared" si="1"/>
        <v>0</v>
      </c>
      <c r="L33" s="15">
        <f t="shared" si="2"/>
        <v>1963810.6</v>
      </c>
    </row>
    <row r="34" spans="2:12" ht="20.100000000000001" customHeight="1" x14ac:dyDescent="0.25">
      <c r="B34" s="7" t="s">
        <v>47</v>
      </c>
      <c r="C34" s="9">
        <v>1500000</v>
      </c>
      <c r="D34" s="9">
        <v>1912748</v>
      </c>
      <c r="E34" s="58">
        <v>568894</v>
      </c>
      <c r="F34" s="59">
        <v>244784.01</v>
      </c>
      <c r="G34" s="9">
        <v>175671.45</v>
      </c>
      <c r="H34" s="9"/>
      <c r="I34" s="13"/>
      <c r="J34" s="13">
        <f t="shared" si="0"/>
        <v>0.30879469637577478</v>
      </c>
      <c r="K34" s="13">
        <f t="shared" si="1"/>
        <v>0</v>
      </c>
      <c r="L34" s="15">
        <f t="shared" si="2"/>
        <v>1737076.55</v>
      </c>
    </row>
    <row r="35" spans="2:12" ht="20.100000000000001" customHeight="1" x14ac:dyDescent="0.25">
      <c r="B35" s="7" t="s">
        <v>48</v>
      </c>
      <c r="C35" s="9">
        <v>1000000</v>
      </c>
      <c r="D35" s="9">
        <v>2278840</v>
      </c>
      <c r="E35" s="58">
        <v>1137155</v>
      </c>
      <c r="F35" s="59">
        <v>743337.5</v>
      </c>
      <c r="G35" s="9">
        <v>115737.5</v>
      </c>
      <c r="H35" s="9"/>
      <c r="I35" s="13"/>
      <c r="J35" s="13">
        <f t="shared" si="0"/>
        <v>0.10177812171603695</v>
      </c>
      <c r="K35" s="13">
        <f t="shared" si="1"/>
        <v>0</v>
      </c>
      <c r="L35" s="15">
        <f t="shared" si="2"/>
        <v>2163102.5</v>
      </c>
    </row>
    <row r="36" spans="2:12" ht="20.100000000000001" customHeight="1" x14ac:dyDescent="0.25">
      <c r="B36" s="7" t="s">
        <v>49</v>
      </c>
      <c r="C36" s="9">
        <v>13200000</v>
      </c>
      <c r="D36" s="9">
        <v>25498971</v>
      </c>
      <c r="E36" s="58">
        <v>8253658</v>
      </c>
      <c r="F36" s="59">
        <v>5670351.620000001</v>
      </c>
      <c r="G36" s="9">
        <v>2280951.4900000002</v>
      </c>
      <c r="H36" s="9"/>
      <c r="I36" s="13"/>
      <c r="J36" s="13">
        <f t="shared" si="0"/>
        <v>0.27635643371702584</v>
      </c>
      <c r="K36" s="13">
        <f t="shared" si="1"/>
        <v>0</v>
      </c>
      <c r="L36" s="15">
        <f t="shared" si="2"/>
        <v>23218019.509999998</v>
      </c>
    </row>
    <row r="37" spans="2:12" ht="20.100000000000001" customHeight="1" x14ac:dyDescent="0.25">
      <c r="B37" s="7" t="s">
        <v>50</v>
      </c>
      <c r="C37" s="9">
        <v>2766523</v>
      </c>
      <c r="D37" s="9">
        <v>6766523</v>
      </c>
      <c r="E37" s="58">
        <v>2993640</v>
      </c>
      <c r="F37" s="59">
        <v>1564830.8</v>
      </c>
      <c r="G37" s="9">
        <v>591756.30000000005</v>
      </c>
      <c r="H37" s="9"/>
      <c r="I37" s="13"/>
      <c r="J37" s="13">
        <f t="shared" si="0"/>
        <v>0.19767116286527439</v>
      </c>
      <c r="K37" s="13">
        <f t="shared" si="1"/>
        <v>0</v>
      </c>
      <c r="L37" s="15">
        <f t="shared" si="2"/>
        <v>6174766.7000000002</v>
      </c>
    </row>
    <row r="38" spans="2:12" ht="20.100000000000001" customHeight="1" x14ac:dyDescent="0.25">
      <c r="B38" s="7" t="s">
        <v>51</v>
      </c>
      <c r="C38" s="9">
        <v>7026640</v>
      </c>
      <c r="D38" s="9">
        <v>8385776</v>
      </c>
      <c r="E38" s="58">
        <v>2074645</v>
      </c>
      <c r="F38" s="59">
        <v>1361078.02</v>
      </c>
      <c r="G38" s="9">
        <v>993045.88000000012</v>
      </c>
      <c r="H38" s="9"/>
      <c r="I38" s="13"/>
      <c r="J38" s="13">
        <f t="shared" si="0"/>
        <v>0.47865821863499547</v>
      </c>
      <c r="K38" s="13">
        <f t="shared" si="1"/>
        <v>0</v>
      </c>
      <c r="L38" s="15">
        <f t="shared" si="2"/>
        <v>7392730.1200000001</v>
      </c>
    </row>
    <row r="39" spans="2:12" ht="20.100000000000001" customHeight="1" x14ac:dyDescent="0.25">
      <c r="B39" s="7" t="s">
        <v>52</v>
      </c>
      <c r="C39" s="9">
        <v>500000</v>
      </c>
      <c r="D39" s="9">
        <v>670423</v>
      </c>
      <c r="E39" s="58">
        <v>514000</v>
      </c>
      <c r="F39" s="59">
        <v>81305.240000000005</v>
      </c>
      <c r="G39" s="9">
        <v>79439.839999999997</v>
      </c>
      <c r="H39" s="9"/>
      <c r="I39" s="13"/>
      <c r="J39" s="13">
        <f t="shared" si="0"/>
        <v>0.15455221789883267</v>
      </c>
      <c r="K39" s="13">
        <f t="shared" si="1"/>
        <v>0</v>
      </c>
      <c r="L39" s="15">
        <f t="shared" si="2"/>
        <v>590983.16</v>
      </c>
    </row>
    <row r="40" spans="2:12" ht="20.100000000000001" customHeight="1" x14ac:dyDescent="0.25">
      <c r="B40" s="7" t="s">
        <v>53</v>
      </c>
      <c r="C40" s="9">
        <v>3000000</v>
      </c>
      <c r="D40" s="9">
        <v>4270897</v>
      </c>
      <c r="E40" s="58">
        <v>2286900</v>
      </c>
      <c r="F40" s="59">
        <v>1180440.1100000001</v>
      </c>
      <c r="G40" s="9">
        <v>800308.85</v>
      </c>
      <c r="H40" s="9"/>
      <c r="I40" s="13"/>
      <c r="J40" s="13">
        <f t="shared" si="0"/>
        <v>0.34995358345358346</v>
      </c>
      <c r="K40" s="13">
        <f t="shared" si="1"/>
        <v>0</v>
      </c>
      <c r="L40" s="15">
        <f t="shared" si="2"/>
        <v>3470588.15</v>
      </c>
    </row>
    <row r="41" spans="2:12" ht="20.100000000000001" customHeight="1" x14ac:dyDescent="0.25">
      <c r="B41" s="7" t="s">
        <v>54</v>
      </c>
      <c r="C41" s="9">
        <v>4000000</v>
      </c>
      <c r="D41" s="9">
        <v>5248165</v>
      </c>
      <c r="E41" s="58">
        <v>1000000</v>
      </c>
      <c r="F41" s="59">
        <v>313483.16000000003</v>
      </c>
      <c r="G41" s="9">
        <v>311983.16000000003</v>
      </c>
      <c r="H41" s="9"/>
      <c r="I41" s="13"/>
      <c r="J41" s="13">
        <f t="shared" si="0"/>
        <v>0.31198316000000004</v>
      </c>
      <c r="K41" s="13">
        <f t="shared" si="1"/>
        <v>0</v>
      </c>
      <c r="L41" s="15">
        <f t="shared" si="2"/>
        <v>4936181.84</v>
      </c>
    </row>
    <row r="42" spans="2:12" ht="20.100000000000001" customHeight="1" x14ac:dyDescent="0.25">
      <c r="B42" s="7" t="s">
        <v>55</v>
      </c>
      <c r="C42" s="9">
        <v>5000000</v>
      </c>
      <c r="D42" s="9">
        <v>5900336</v>
      </c>
      <c r="E42" s="58">
        <v>2500000</v>
      </c>
      <c r="F42" s="59">
        <v>2356800</v>
      </c>
      <c r="G42" s="9">
        <v>2356800</v>
      </c>
      <c r="H42" s="9"/>
      <c r="I42" s="13"/>
      <c r="J42" s="13">
        <f t="shared" si="0"/>
        <v>0.94272</v>
      </c>
      <c r="K42" s="13">
        <f t="shared" si="1"/>
        <v>0</v>
      </c>
      <c r="L42" s="15">
        <f t="shared" si="2"/>
        <v>3543536</v>
      </c>
    </row>
    <row r="43" spans="2:12" ht="20.100000000000001" customHeight="1" x14ac:dyDescent="0.25">
      <c r="B43" s="7" t="s">
        <v>56</v>
      </c>
      <c r="C43" s="9">
        <v>5000000</v>
      </c>
      <c r="D43" s="9">
        <v>10273663</v>
      </c>
      <c r="E43" s="58">
        <v>3050463</v>
      </c>
      <c r="F43" s="59">
        <v>1728235.64</v>
      </c>
      <c r="G43" s="9">
        <v>889280.64</v>
      </c>
      <c r="H43" s="9"/>
      <c r="I43" s="13"/>
      <c r="J43" s="13">
        <f t="shared" ref="J43" si="3">IF(ISERROR(+G43/E43)=TRUE,0,++G43/E43)</f>
        <v>0.29152316877798551</v>
      </c>
      <c r="K43" s="13">
        <f t="shared" ref="K43" si="4">IF(ISERROR(+H43/E43)=TRUE,0,++H43/E43)</f>
        <v>0</v>
      </c>
      <c r="L43" s="15">
        <f t="shared" ref="L43" si="5">+D43-G43</f>
        <v>9384382.3599999994</v>
      </c>
    </row>
    <row r="44" spans="2:12" ht="20.100000000000001" customHeight="1" x14ac:dyDescent="0.25">
      <c r="B44" s="7" t="s">
        <v>57</v>
      </c>
      <c r="C44" s="9">
        <v>4000000</v>
      </c>
      <c r="D44" s="9">
        <v>5452060</v>
      </c>
      <c r="E44" s="58">
        <v>1141183</v>
      </c>
      <c r="F44" s="59">
        <v>439208.98</v>
      </c>
      <c r="G44" s="9">
        <v>251009.41999999998</v>
      </c>
      <c r="H44" s="9"/>
      <c r="I44" s="13"/>
      <c r="J44" s="13">
        <f t="shared" si="0"/>
        <v>0.21995544973943704</v>
      </c>
      <c r="K44" s="13">
        <f t="shared" si="1"/>
        <v>0</v>
      </c>
      <c r="L44" s="15">
        <f t="shared" si="2"/>
        <v>5201050.58</v>
      </c>
    </row>
    <row r="45" spans="2:12" ht="20.100000000000001" customHeight="1" x14ac:dyDescent="0.25">
      <c r="B45" s="7" t="s">
        <v>58</v>
      </c>
      <c r="C45" s="9">
        <v>65973</v>
      </c>
      <c r="D45" s="9">
        <v>296763</v>
      </c>
      <c r="E45" s="58">
        <v>165973</v>
      </c>
      <c r="F45" s="59">
        <v>57557.7</v>
      </c>
      <c r="G45" s="9">
        <v>33731.5</v>
      </c>
      <c r="H45" s="9"/>
      <c r="I45" s="13"/>
      <c r="J45" s="13">
        <f t="shared" si="0"/>
        <v>0.20323486350189487</v>
      </c>
      <c r="K45" s="13">
        <f t="shared" si="1"/>
        <v>0</v>
      </c>
      <c r="L45" s="15">
        <f t="shared" si="2"/>
        <v>263031.5</v>
      </c>
    </row>
    <row r="46" spans="2:12" ht="23.25" customHeight="1" x14ac:dyDescent="0.25">
      <c r="B46" s="52" t="s">
        <v>4</v>
      </c>
      <c r="C46" s="53">
        <f t="shared" ref="C46:H46" si="6">SUM(C13:C45)</f>
        <v>177090245</v>
      </c>
      <c r="D46" s="53">
        <f t="shared" si="6"/>
        <v>261440241</v>
      </c>
      <c r="E46" s="53">
        <f t="shared" si="6"/>
        <v>102686120</v>
      </c>
      <c r="F46" s="53">
        <f t="shared" si="6"/>
        <v>54311833.089999996</v>
      </c>
      <c r="G46" s="53">
        <f t="shared" si="6"/>
        <v>23839401.530000001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0.23215797354111736</v>
      </c>
      <c r="K46" s="54">
        <f>IF(ISERROR(+H46/E46)=TRUE,0,++H46/E46)</f>
        <v>0</v>
      </c>
      <c r="L46" s="55">
        <f>SUM(L13:L45)</f>
        <v>237600839.46999994</v>
      </c>
    </row>
    <row r="47" spans="2:12" x14ac:dyDescent="0.2">
      <c r="B47" s="11" t="s">
        <v>63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ABRIL
(4)</v>
      </c>
      <c r="K52" s="23"/>
    </row>
    <row r="53" spans="2:11" s="22" customFormat="1" x14ac:dyDescent="0.25">
      <c r="B53" s="22" t="s">
        <v>24</v>
      </c>
      <c r="C53" s="39">
        <f>+C46/$C$51</f>
        <v>177.09024500000001</v>
      </c>
      <c r="D53" s="39">
        <f>+D46/$C$51</f>
        <v>261.44024100000001</v>
      </c>
      <c r="E53" s="39">
        <f>+E46/$C$51</f>
        <v>102.68612</v>
      </c>
      <c r="F53" s="39">
        <f>+F46/$C$51</f>
        <v>54.311833089999993</v>
      </c>
      <c r="G53" s="39">
        <f>+G46/$C$51</f>
        <v>23.83940153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338734303</v>
      </c>
      <c r="D13" s="41">
        <v>434890705</v>
      </c>
      <c r="E13" s="62">
        <v>424193851</v>
      </c>
      <c r="F13" s="62">
        <v>286897795.3900001</v>
      </c>
      <c r="G13" s="41">
        <v>217937574.28000015</v>
      </c>
      <c r="H13" s="8"/>
      <c r="I13" s="12">
        <f>IF(ISERROR(+#REF!/E13)=TRUE,0,++#REF!/E13)</f>
        <v>0</v>
      </c>
      <c r="J13" s="12">
        <f>IF(ISERROR(+G13/E13)=TRUE,0,++G13/E13)</f>
        <v>0.51376882000111823</v>
      </c>
      <c r="K13" s="12">
        <f>IF(ISERROR(+H13/E13)=TRUE,0,++H13/E13)</f>
        <v>0</v>
      </c>
      <c r="L13" s="14">
        <f>+D13-G13</f>
        <v>216953130.71999985</v>
      </c>
    </row>
    <row r="14" spans="1:13" ht="20.100000000000001" customHeight="1" x14ac:dyDescent="0.25">
      <c r="B14" s="25" t="s">
        <v>27</v>
      </c>
      <c r="C14" s="42">
        <v>0</v>
      </c>
      <c r="D14" s="42">
        <v>137974</v>
      </c>
      <c r="E14" s="63">
        <v>137974</v>
      </c>
      <c r="F14" s="63">
        <v>137974</v>
      </c>
      <c r="G14" s="42">
        <v>120980.9</v>
      </c>
      <c r="H14" s="26"/>
      <c r="I14" s="27"/>
      <c r="J14" s="27">
        <f t="shared" ref="J14:J45" si="0">IF(ISERROR(+G14/E14)=TRUE,0,++G14/E14)</f>
        <v>0.87683838984156426</v>
      </c>
      <c r="K14" s="27">
        <f t="shared" ref="K14:K45" si="1">IF(ISERROR(+H14/E14)=TRUE,0,++H14/E14)</f>
        <v>0</v>
      </c>
      <c r="L14" s="28">
        <f t="shared" ref="L14:L45" si="2">+D14-G14</f>
        <v>16993.100000000006</v>
      </c>
    </row>
    <row r="15" spans="1:13" ht="20.100000000000001" customHeight="1" x14ac:dyDescent="0.25">
      <c r="B15" s="25" t="s">
        <v>28</v>
      </c>
      <c r="C15" s="42">
        <v>0</v>
      </c>
      <c r="D15" s="42">
        <v>943886</v>
      </c>
      <c r="E15" s="63">
        <v>943886</v>
      </c>
      <c r="F15" s="63">
        <v>943886</v>
      </c>
      <c r="G15" s="42">
        <v>938789.72</v>
      </c>
      <c r="H15" s="26"/>
      <c r="I15" s="27"/>
      <c r="J15" s="27">
        <f t="shared" si="0"/>
        <v>0.99460074627656303</v>
      </c>
      <c r="K15" s="27">
        <f t="shared" si="1"/>
        <v>0</v>
      </c>
      <c r="L15" s="28">
        <f t="shared" si="2"/>
        <v>5096.2800000000279</v>
      </c>
    </row>
    <row r="16" spans="1:13" ht="20.100000000000001" customHeight="1" x14ac:dyDescent="0.25">
      <c r="B16" s="25" t="s">
        <v>30</v>
      </c>
      <c r="C16" s="42">
        <v>0</v>
      </c>
      <c r="D16" s="42">
        <v>522318</v>
      </c>
      <c r="E16" s="63">
        <v>522318</v>
      </c>
      <c r="F16" s="63">
        <v>522318</v>
      </c>
      <c r="G16" s="42">
        <v>439533.33</v>
      </c>
      <c r="H16" s="26"/>
      <c r="I16" s="27"/>
      <c r="J16" s="27">
        <f t="shared" ref="J16" si="3">IF(ISERROR(+G16/E16)=TRUE,0,++G16/E16)</f>
        <v>0.84150523244460274</v>
      </c>
      <c r="K16" s="27">
        <f t="shared" ref="K16" si="4">IF(ISERROR(+H16/E16)=TRUE,0,++H16/E16)</f>
        <v>0</v>
      </c>
      <c r="L16" s="28">
        <f t="shared" ref="L16" si="5">+D16-G16</f>
        <v>82784.669999999984</v>
      </c>
    </row>
    <row r="17" spans="2:12" ht="20.100000000000001" customHeight="1" x14ac:dyDescent="0.25">
      <c r="B17" s="25" t="s">
        <v>31</v>
      </c>
      <c r="C17" s="42">
        <v>0</v>
      </c>
      <c r="D17" s="42">
        <v>1848504</v>
      </c>
      <c r="E17" s="63">
        <v>1848504</v>
      </c>
      <c r="F17" s="63">
        <v>1848504</v>
      </c>
      <c r="G17" s="42">
        <v>1727851.54</v>
      </c>
      <c r="H17" s="26"/>
      <c r="I17" s="27"/>
      <c r="J17" s="27">
        <f t="shared" si="0"/>
        <v>0.93472967329256529</v>
      </c>
      <c r="K17" s="27">
        <f t="shared" si="1"/>
        <v>0</v>
      </c>
      <c r="L17" s="28">
        <f t="shared" si="2"/>
        <v>120652.45999999996</v>
      </c>
    </row>
    <row r="18" spans="2:12" ht="20.100000000000001" customHeight="1" x14ac:dyDescent="0.25">
      <c r="B18" s="25" t="s">
        <v>32</v>
      </c>
      <c r="C18" s="42">
        <v>0</v>
      </c>
      <c r="D18" s="42">
        <v>4394250</v>
      </c>
      <c r="E18" s="63">
        <v>4394250</v>
      </c>
      <c r="F18" s="63">
        <v>4393572.5999999996</v>
      </c>
      <c r="G18" s="42">
        <v>4076397.3200000008</v>
      </c>
      <c r="H18" s="26"/>
      <c r="I18" s="27"/>
      <c r="J18" s="27">
        <f t="shared" si="0"/>
        <v>0.9276662274563352</v>
      </c>
      <c r="K18" s="27">
        <f t="shared" si="1"/>
        <v>0</v>
      </c>
      <c r="L18" s="28">
        <f t="shared" si="2"/>
        <v>317852.67999999924</v>
      </c>
    </row>
    <row r="19" spans="2:12" ht="20.100000000000001" customHeight="1" x14ac:dyDescent="0.25">
      <c r="B19" s="25" t="s">
        <v>33</v>
      </c>
      <c r="C19" s="42">
        <v>0</v>
      </c>
      <c r="D19" s="42">
        <v>16939627</v>
      </c>
      <c r="E19" s="63">
        <v>16939627</v>
      </c>
      <c r="F19" s="63">
        <v>14177183.710000001</v>
      </c>
      <c r="G19" s="42">
        <v>14177183.709999999</v>
      </c>
      <c r="H19" s="26"/>
      <c r="I19" s="27"/>
      <c r="J19" s="27">
        <f t="shared" ref="J19" si="6">IF(ISERROR(+G19/E19)=TRUE,0,++G19/E19)</f>
        <v>0.83692419614670377</v>
      </c>
      <c r="K19" s="27">
        <f t="shared" ref="K19" si="7">IF(ISERROR(+H19/E19)=TRUE,0,++H19/E19)</f>
        <v>0</v>
      </c>
      <c r="L19" s="28">
        <f t="shared" ref="L19" si="8">+D19-G19</f>
        <v>2762443.290000001</v>
      </c>
    </row>
    <row r="20" spans="2:12" ht="20.100000000000001" customHeight="1" x14ac:dyDescent="0.25">
      <c r="B20" s="25" t="s">
        <v>34</v>
      </c>
      <c r="C20" s="42">
        <v>0</v>
      </c>
      <c r="D20" s="42">
        <v>748012</v>
      </c>
      <c r="E20" s="63">
        <v>748012</v>
      </c>
      <c r="F20" s="63">
        <v>748012</v>
      </c>
      <c r="G20" s="42">
        <v>674042.26</v>
      </c>
      <c r="H20" s="26"/>
      <c r="I20" s="27"/>
      <c r="J20" s="27">
        <f t="shared" si="0"/>
        <v>0.90111155970759826</v>
      </c>
      <c r="K20" s="27">
        <f t="shared" si="1"/>
        <v>0</v>
      </c>
      <c r="L20" s="28">
        <f t="shared" si="2"/>
        <v>73969.739999999991</v>
      </c>
    </row>
    <row r="21" spans="2:12" ht="20.100000000000001" customHeight="1" x14ac:dyDescent="0.25">
      <c r="B21" s="25" t="s">
        <v>35</v>
      </c>
      <c r="C21" s="42">
        <v>0</v>
      </c>
      <c r="D21" s="42">
        <v>3971966</v>
      </c>
      <c r="E21" s="63">
        <v>3971966</v>
      </c>
      <c r="F21" s="63">
        <v>3709108.08</v>
      </c>
      <c r="G21" s="42">
        <v>3519481</v>
      </c>
      <c r="H21" s="26"/>
      <c r="I21" s="27"/>
      <c r="J21" s="27">
        <f t="shared" si="0"/>
        <v>0.88608034409156577</v>
      </c>
      <c r="K21" s="27">
        <f t="shared" si="1"/>
        <v>0</v>
      </c>
      <c r="L21" s="28">
        <f t="shared" si="2"/>
        <v>452485</v>
      </c>
    </row>
    <row r="22" spans="2:12" ht="20.100000000000001" customHeight="1" x14ac:dyDescent="0.25">
      <c r="B22" s="25" t="s">
        <v>36</v>
      </c>
      <c r="C22" s="42">
        <v>0</v>
      </c>
      <c r="D22" s="42">
        <v>6251946</v>
      </c>
      <c r="E22" s="63">
        <v>6251946</v>
      </c>
      <c r="F22" s="63">
        <v>6251946</v>
      </c>
      <c r="G22" s="42">
        <v>5958770.1100000003</v>
      </c>
      <c r="H22" s="26"/>
      <c r="I22" s="27"/>
      <c r="J22" s="27">
        <f t="shared" si="0"/>
        <v>0.95310645837312102</v>
      </c>
      <c r="K22" s="27">
        <f t="shared" si="1"/>
        <v>0</v>
      </c>
      <c r="L22" s="28">
        <f t="shared" si="2"/>
        <v>293175.88999999966</v>
      </c>
    </row>
    <row r="23" spans="2:12" ht="20.100000000000001" customHeight="1" x14ac:dyDescent="0.25">
      <c r="B23" s="25" t="s">
        <v>37</v>
      </c>
      <c r="C23" s="42">
        <v>0</v>
      </c>
      <c r="D23" s="42">
        <v>4119764</v>
      </c>
      <c r="E23" s="63">
        <v>4119764</v>
      </c>
      <c r="F23" s="63">
        <v>4119764</v>
      </c>
      <c r="G23" s="42">
        <v>4115409.1100000003</v>
      </c>
      <c r="H23" s="26"/>
      <c r="I23" s="27"/>
      <c r="J23" s="27">
        <f t="shared" si="0"/>
        <v>0.99894292731331225</v>
      </c>
      <c r="K23" s="27">
        <f t="shared" si="1"/>
        <v>0</v>
      </c>
      <c r="L23" s="28">
        <f t="shared" si="2"/>
        <v>4354.8899999996647</v>
      </c>
    </row>
    <row r="24" spans="2:12" ht="20.100000000000001" customHeight="1" x14ac:dyDescent="0.25">
      <c r="B24" s="25" t="s">
        <v>38</v>
      </c>
      <c r="C24" s="42">
        <v>0</v>
      </c>
      <c r="D24" s="42">
        <v>10352574</v>
      </c>
      <c r="E24" s="63">
        <v>10352574</v>
      </c>
      <c r="F24" s="63">
        <v>10344279</v>
      </c>
      <c r="G24" s="42">
        <v>9941478.5499999989</v>
      </c>
      <c r="H24" s="26"/>
      <c r="I24" s="27"/>
      <c r="J24" s="27">
        <f t="shared" si="0"/>
        <v>0.96029050842814534</v>
      </c>
      <c r="K24" s="27">
        <f t="shared" si="1"/>
        <v>0</v>
      </c>
      <c r="L24" s="28">
        <f t="shared" si="2"/>
        <v>411095.45000000112</v>
      </c>
    </row>
    <row r="25" spans="2:12" ht="20.100000000000001" customHeight="1" x14ac:dyDescent="0.25">
      <c r="B25" s="25" t="s">
        <v>39</v>
      </c>
      <c r="C25" s="42">
        <v>0</v>
      </c>
      <c r="D25" s="42">
        <v>8125502</v>
      </c>
      <c r="E25" s="63">
        <v>8125502</v>
      </c>
      <c r="F25" s="63">
        <v>8125502</v>
      </c>
      <c r="G25" s="42">
        <v>7712981.4699999997</v>
      </c>
      <c r="H25" s="26"/>
      <c r="I25" s="27"/>
      <c r="J25" s="27">
        <f t="shared" si="0"/>
        <v>0.94923137918124934</v>
      </c>
      <c r="K25" s="27">
        <f t="shared" si="1"/>
        <v>0</v>
      </c>
      <c r="L25" s="28">
        <f t="shared" si="2"/>
        <v>412520.53000000026</v>
      </c>
    </row>
    <row r="26" spans="2:12" ht="20.100000000000001" customHeight="1" x14ac:dyDescent="0.25">
      <c r="B26" s="25" t="s">
        <v>40</v>
      </c>
      <c r="C26" s="42">
        <v>0</v>
      </c>
      <c r="D26" s="42">
        <v>4828306</v>
      </c>
      <c r="E26" s="63">
        <v>4828306</v>
      </c>
      <c r="F26" s="63">
        <v>4828306</v>
      </c>
      <c r="G26" s="42">
        <v>4649569.3800000008</v>
      </c>
      <c r="H26" s="26"/>
      <c r="I26" s="27"/>
      <c r="J26" s="27">
        <f t="shared" si="0"/>
        <v>0.96298150531470061</v>
      </c>
      <c r="K26" s="27">
        <f t="shared" si="1"/>
        <v>0</v>
      </c>
      <c r="L26" s="28">
        <f t="shared" si="2"/>
        <v>178736.61999999918</v>
      </c>
    </row>
    <row r="27" spans="2:12" ht="20.100000000000001" customHeight="1" x14ac:dyDescent="0.25">
      <c r="B27" s="25" t="s">
        <v>41</v>
      </c>
      <c r="C27" s="42">
        <v>0</v>
      </c>
      <c r="D27" s="42">
        <v>3360956</v>
      </c>
      <c r="E27" s="63">
        <v>3360956</v>
      </c>
      <c r="F27" s="63">
        <v>3360956</v>
      </c>
      <c r="G27" s="42">
        <v>2643939.0999999996</v>
      </c>
      <c r="H27" s="26"/>
      <c r="I27" s="27"/>
      <c r="J27" s="27">
        <f t="shared" si="0"/>
        <v>0.78666281260450888</v>
      </c>
      <c r="K27" s="27">
        <f t="shared" si="1"/>
        <v>0</v>
      </c>
      <c r="L27" s="28">
        <f t="shared" si="2"/>
        <v>717016.90000000037</v>
      </c>
    </row>
    <row r="28" spans="2:12" ht="20.100000000000001" customHeight="1" x14ac:dyDescent="0.25">
      <c r="B28" s="25" t="s">
        <v>42</v>
      </c>
      <c r="C28" s="42">
        <v>0</v>
      </c>
      <c r="D28" s="42">
        <v>652006</v>
      </c>
      <c r="E28" s="63">
        <v>652006</v>
      </c>
      <c r="F28" s="63">
        <v>652006</v>
      </c>
      <c r="G28" s="42">
        <v>476300.79999999999</v>
      </c>
      <c r="H28" s="26"/>
      <c r="I28" s="27"/>
      <c r="J28" s="27">
        <f t="shared" si="0"/>
        <v>0.73051597684683878</v>
      </c>
      <c r="K28" s="27">
        <f t="shared" si="1"/>
        <v>0</v>
      </c>
      <c r="L28" s="28">
        <f t="shared" si="2"/>
        <v>175705.2</v>
      </c>
    </row>
    <row r="29" spans="2:12" ht="20.100000000000001" customHeight="1" x14ac:dyDescent="0.25">
      <c r="B29" s="25" t="s">
        <v>43</v>
      </c>
      <c r="C29" s="42">
        <v>0</v>
      </c>
      <c r="D29" s="42">
        <v>116732</v>
      </c>
      <c r="E29" s="63">
        <v>116732</v>
      </c>
      <c r="F29" s="63">
        <v>98752</v>
      </c>
      <c r="G29" s="42">
        <v>98752</v>
      </c>
      <c r="H29" s="26"/>
      <c r="I29" s="27"/>
      <c r="J29" s="27">
        <f t="shared" si="0"/>
        <v>0.84597196998252411</v>
      </c>
      <c r="K29" s="27">
        <f t="shared" si="1"/>
        <v>0</v>
      </c>
      <c r="L29" s="28">
        <f t="shared" si="2"/>
        <v>17980</v>
      </c>
    </row>
    <row r="30" spans="2:12" ht="20.100000000000001" customHeight="1" x14ac:dyDescent="0.25">
      <c r="B30" s="25" t="s">
        <v>44</v>
      </c>
      <c r="C30" s="42">
        <v>0</v>
      </c>
      <c r="D30" s="42">
        <v>2234836</v>
      </c>
      <c r="E30" s="63">
        <v>2234836</v>
      </c>
      <c r="F30" s="63">
        <v>2221935.9299999997</v>
      </c>
      <c r="G30" s="42">
        <v>2132365.1399999997</v>
      </c>
      <c r="H30" s="26"/>
      <c r="I30" s="27"/>
      <c r="J30" s="27">
        <f t="shared" si="0"/>
        <v>0.95414837598821556</v>
      </c>
      <c r="K30" s="27">
        <f t="shared" si="1"/>
        <v>0</v>
      </c>
      <c r="L30" s="28">
        <f t="shared" si="2"/>
        <v>102470.86000000034</v>
      </c>
    </row>
    <row r="31" spans="2:12" ht="20.100000000000001" customHeight="1" x14ac:dyDescent="0.25">
      <c r="B31" s="25" t="s">
        <v>45</v>
      </c>
      <c r="C31" s="42">
        <v>0</v>
      </c>
      <c r="D31" s="42">
        <v>5463842</v>
      </c>
      <c r="E31" s="63">
        <v>5463842</v>
      </c>
      <c r="F31" s="63">
        <v>5463842</v>
      </c>
      <c r="G31" s="42">
        <v>3971058.44</v>
      </c>
      <c r="H31" s="26"/>
      <c r="I31" s="27"/>
      <c r="J31" s="27">
        <f t="shared" si="0"/>
        <v>0.72678866629013061</v>
      </c>
      <c r="K31" s="27">
        <f t="shared" si="1"/>
        <v>0</v>
      </c>
      <c r="L31" s="28">
        <f t="shared" si="2"/>
        <v>1492783.56</v>
      </c>
    </row>
    <row r="32" spans="2:12" ht="20.100000000000001" customHeight="1" x14ac:dyDescent="0.25">
      <c r="B32" s="25" t="s">
        <v>46</v>
      </c>
      <c r="C32" s="42">
        <v>0</v>
      </c>
      <c r="D32" s="42">
        <v>1705988</v>
      </c>
      <c r="E32" s="63">
        <v>1705988</v>
      </c>
      <c r="F32" s="63">
        <v>913301.46</v>
      </c>
      <c r="G32" s="42">
        <v>913301.46000000008</v>
      </c>
      <c r="H32" s="26"/>
      <c r="I32" s="27"/>
      <c r="J32" s="27">
        <f t="shared" si="0"/>
        <v>0.53535045967498018</v>
      </c>
      <c r="K32" s="27">
        <f t="shared" si="1"/>
        <v>0</v>
      </c>
      <c r="L32" s="28">
        <f t="shared" si="2"/>
        <v>792686.53999999992</v>
      </c>
    </row>
    <row r="33" spans="2:12" ht="20.100000000000001" customHeight="1" x14ac:dyDescent="0.25">
      <c r="B33" s="25" t="s">
        <v>47</v>
      </c>
      <c r="C33" s="42">
        <v>0</v>
      </c>
      <c r="D33" s="42">
        <v>3834302</v>
      </c>
      <c r="E33" s="63">
        <v>3834302</v>
      </c>
      <c r="F33" s="63">
        <v>3333385.38</v>
      </c>
      <c r="G33" s="42">
        <v>3333385.38</v>
      </c>
      <c r="H33" s="26"/>
      <c r="I33" s="27"/>
      <c r="J33" s="27">
        <f t="shared" si="0"/>
        <v>0.86935911151495104</v>
      </c>
      <c r="K33" s="27">
        <f t="shared" si="1"/>
        <v>0</v>
      </c>
      <c r="L33" s="28">
        <f t="shared" si="2"/>
        <v>500916.62000000011</v>
      </c>
    </row>
    <row r="34" spans="2:12" ht="20.100000000000001" customHeight="1" x14ac:dyDescent="0.25">
      <c r="B34" s="25" t="s">
        <v>48</v>
      </c>
      <c r="C34" s="42">
        <v>0</v>
      </c>
      <c r="D34" s="42">
        <v>1034156</v>
      </c>
      <c r="E34" s="63">
        <v>1034156</v>
      </c>
      <c r="F34" s="63">
        <v>1034155.7</v>
      </c>
      <c r="G34" s="42">
        <v>1034155.1299999999</v>
      </c>
      <c r="H34" s="26"/>
      <c r="I34" s="27"/>
      <c r="J34" s="27">
        <f t="shared" si="0"/>
        <v>0.99999915873427214</v>
      </c>
      <c r="K34" s="27">
        <f t="shared" si="1"/>
        <v>0</v>
      </c>
      <c r="L34" s="28">
        <f t="shared" si="2"/>
        <v>0.87000000011175871</v>
      </c>
    </row>
    <row r="35" spans="2:12" ht="20.100000000000001" customHeight="1" x14ac:dyDescent="0.25">
      <c r="B35" s="25" t="s">
        <v>49</v>
      </c>
      <c r="C35" s="42">
        <v>200000000</v>
      </c>
      <c r="D35" s="42">
        <v>1138558803</v>
      </c>
      <c r="E35" s="63">
        <v>1138558803</v>
      </c>
      <c r="F35" s="63">
        <v>1099427780.3900001</v>
      </c>
      <c r="G35" s="42">
        <v>978414255.58000016</v>
      </c>
      <c r="H35" s="26"/>
      <c r="I35" s="27"/>
      <c r="J35" s="27">
        <f t="shared" si="0"/>
        <v>0.85934450904245496</v>
      </c>
      <c r="K35" s="27">
        <f t="shared" si="1"/>
        <v>0</v>
      </c>
      <c r="L35" s="28">
        <f t="shared" si="2"/>
        <v>160144547.41999984</v>
      </c>
    </row>
    <row r="36" spans="2:12" ht="20.100000000000001" customHeight="1" x14ac:dyDescent="0.25">
      <c r="B36" s="25" t="s">
        <v>50</v>
      </c>
      <c r="C36" s="42">
        <v>628474823</v>
      </c>
      <c r="D36" s="42">
        <v>140257498</v>
      </c>
      <c r="E36" s="63">
        <v>99843470</v>
      </c>
      <c r="F36" s="63">
        <v>75823340.829999998</v>
      </c>
      <c r="G36" s="42">
        <v>36771494.240000002</v>
      </c>
      <c r="H36" s="26"/>
      <c r="I36" s="27"/>
      <c r="J36" s="27">
        <f t="shared" si="0"/>
        <v>0.36829142897377265</v>
      </c>
      <c r="K36" s="27">
        <f t="shared" si="1"/>
        <v>0</v>
      </c>
      <c r="L36" s="28">
        <f t="shared" si="2"/>
        <v>103486003.75999999</v>
      </c>
    </row>
    <row r="37" spans="2:12" ht="20.100000000000001" customHeight="1" x14ac:dyDescent="0.25">
      <c r="B37" s="25" t="s">
        <v>51</v>
      </c>
      <c r="C37" s="42">
        <v>0</v>
      </c>
      <c r="D37" s="42">
        <v>6035092</v>
      </c>
      <c r="E37" s="63">
        <v>6035092</v>
      </c>
      <c r="F37" s="63">
        <v>6035019.4800000004</v>
      </c>
      <c r="G37" s="42">
        <v>5182645.3800000008</v>
      </c>
      <c r="H37" s="26"/>
      <c r="I37" s="27"/>
      <c r="J37" s="27">
        <f t="shared" si="0"/>
        <v>0.85875167768776361</v>
      </c>
      <c r="K37" s="27">
        <f t="shared" si="1"/>
        <v>0</v>
      </c>
      <c r="L37" s="28">
        <f t="shared" si="2"/>
        <v>852446.61999999918</v>
      </c>
    </row>
    <row r="38" spans="2:12" ht="20.100000000000001" customHeight="1" x14ac:dyDescent="0.25">
      <c r="B38" s="25" t="s">
        <v>52</v>
      </c>
      <c r="C38" s="42">
        <v>0</v>
      </c>
      <c r="D38" s="42">
        <v>3015284</v>
      </c>
      <c r="E38" s="63">
        <v>3015284</v>
      </c>
      <c r="F38" s="63">
        <v>3015284</v>
      </c>
      <c r="G38" s="42">
        <v>2441114.4499999997</v>
      </c>
      <c r="H38" s="26"/>
      <c r="I38" s="27"/>
      <c r="J38" s="13">
        <f t="shared" si="0"/>
        <v>0.80958027502550334</v>
      </c>
      <c r="K38" s="13">
        <f t="shared" si="1"/>
        <v>0</v>
      </c>
      <c r="L38" s="15">
        <f t="shared" si="2"/>
        <v>574169.55000000028</v>
      </c>
    </row>
    <row r="39" spans="2:12" ht="20.100000000000001" customHeight="1" x14ac:dyDescent="0.25">
      <c r="B39" s="25" t="s">
        <v>53</v>
      </c>
      <c r="C39" s="42">
        <v>0</v>
      </c>
      <c r="D39" s="42">
        <v>40904199</v>
      </c>
      <c r="E39" s="63">
        <v>40904199</v>
      </c>
      <c r="F39" s="63">
        <v>40904199</v>
      </c>
      <c r="G39" s="42">
        <v>37537033.450000003</v>
      </c>
      <c r="H39" s="26"/>
      <c r="I39" s="27"/>
      <c r="J39" s="13">
        <f t="shared" si="0"/>
        <v>0.91768166515129668</v>
      </c>
      <c r="K39" s="13">
        <f t="shared" si="1"/>
        <v>0</v>
      </c>
      <c r="L39" s="15">
        <f t="shared" si="2"/>
        <v>3367165.549999997</v>
      </c>
    </row>
    <row r="40" spans="2:12" ht="20.100000000000001" customHeight="1" x14ac:dyDescent="0.25">
      <c r="B40" s="25" t="s">
        <v>54</v>
      </c>
      <c r="C40" s="42">
        <v>0</v>
      </c>
      <c r="D40" s="42">
        <v>43066970</v>
      </c>
      <c r="E40" s="63">
        <v>43066970</v>
      </c>
      <c r="F40" s="63">
        <v>43066970</v>
      </c>
      <c r="G40" s="42">
        <v>39240102.589999996</v>
      </c>
      <c r="H40" s="26"/>
      <c r="I40" s="27"/>
      <c r="J40" s="13">
        <f t="shared" ref="J40:J41" si="9">IF(ISERROR(+G40/E40)=TRUE,0,++G40/E40)</f>
        <v>0.91114147547412772</v>
      </c>
      <c r="K40" s="13">
        <f t="shared" ref="K40:K41" si="10">IF(ISERROR(+H40/E40)=TRUE,0,++H40/E40)</f>
        <v>0</v>
      </c>
      <c r="L40" s="15">
        <f t="shared" ref="L40:L41" si="11">+D40-G40</f>
        <v>3826867.4100000039</v>
      </c>
    </row>
    <row r="41" spans="2:12" ht="20.100000000000001" customHeight="1" x14ac:dyDescent="0.25">
      <c r="B41" s="25" t="s">
        <v>55</v>
      </c>
      <c r="C41" s="42">
        <v>0</v>
      </c>
      <c r="D41" s="42">
        <v>18985628</v>
      </c>
      <c r="E41" s="63">
        <v>18985628</v>
      </c>
      <c r="F41" s="63">
        <v>18985628</v>
      </c>
      <c r="G41" s="42">
        <v>18431966.879999999</v>
      </c>
      <c r="H41" s="26"/>
      <c r="I41" s="27"/>
      <c r="J41" s="13">
        <f t="shared" si="9"/>
        <v>0.97083788221279799</v>
      </c>
      <c r="K41" s="13">
        <f t="shared" si="10"/>
        <v>0</v>
      </c>
      <c r="L41" s="15">
        <f t="shared" si="11"/>
        <v>553661.12000000104</v>
      </c>
    </row>
    <row r="42" spans="2:12" ht="20.100000000000001" customHeight="1" x14ac:dyDescent="0.25">
      <c r="B42" s="25" t="s">
        <v>56</v>
      </c>
      <c r="C42" s="42">
        <v>0</v>
      </c>
      <c r="D42" s="42">
        <v>13620205</v>
      </c>
      <c r="E42" s="63">
        <v>13620205</v>
      </c>
      <c r="F42" s="63">
        <v>13620205</v>
      </c>
      <c r="G42" s="42">
        <v>13584062.810000001</v>
      </c>
      <c r="H42" s="26"/>
      <c r="I42" s="27"/>
      <c r="J42" s="13">
        <f t="shared" si="0"/>
        <v>0.99734642833936793</v>
      </c>
      <c r="K42" s="13">
        <f t="shared" si="1"/>
        <v>0</v>
      </c>
      <c r="L42" s="15">
        <f t="shared" si="2"/>
        <v>36142.189999999478</v>
      </c>
    </row>
    <row r="43" spans="2:12" ht="20.100000000000001" customHeight="1" x14ac:dyDescent="0.25">
      <c r="B43" s="25" t="s">
        <v>57</v>
      </c>
      <c r="C43" s="42">
        <v>0</v>
      </c>
      <c r="D43" s="42">
        <v>7387725</v>
      </c>
      <c r="E43" s="63">
        <v>7387725</v>
      </c>
      <c r="F43" s="63">
        <v>7387725</v>
      </c>
      <c r="G43" s="42">
        <v>7054199.2700000005</v>
      </c>
      <c r="H43" s="26"/>
      <c r="I43" s="27"/>
      <c r="J43" s="13">
        <f t="shared" ref="J43" si="12">IF(ISERROR(+G43/E43)=TRUE,0,++G43/E43)</f>
        <v>0.95485406806560891</v>
      </c>
      <c r="K43" s="13">
        <f t="shared" ref="K43" si="13">IF(ISERROR(+H43/E43)=TRUE,0,++H43/E43)</f>
        <v>0</v>
      </c>
      <c r="L43" s="15">
        <f t="shared" ref="L43" si="14">+D43-G43</f>
        <v>333525.72999999952</v>
      </c>
    </row>
    <row r="44" spans="2:12" ht="20.100000000000001" customHeight="1" x14ac:dyDescent="0.25">
      <c r="B44" s="7" t="s">
        <v>58</v>
      </c>
      <c r="C44" s="42">
        <v>0</v>
      </c>
      <c r="D44" s="42">
        <v>19241068</v>
      </c>
      <c r="E44" s="63">
        <v>19241068</v>
      </c>
      <c r="F44" s="64">
        <v>19239496.57</v>
      </c>
      <c r="G44" s="43">
        <v>17728221.720000003</v>
      </c>
      <c r="H44" s="9"/>
      <c r="I44" s="13"/>
      <c r="J44" s="13">
        <f t="shared" si="0"/>
        <v>0.92137410043974699</v>
      </c>
      <c r="K44" s="13">
        <f t="shared" si="1"/>
        <v>0</v>
      </c>
      <c r="L44" s="15">
        <f t="shared" si="2"/>
        <v>1512846.2799999975</v>
      </c>
    </row>
    <row r="45" spans="2:12" ht="20.100000000000001" customHeight="1" x14ac:dyDescent="0.25">
      <c r="B45" s="7" t="s">
        <v>59</v>
      </c>
      <c r="C45" s="42">
        <v>0</v>
      </c>
      <c r="D45" s="42">
        <v>450936417</v>
      </c>
      <c r="E45" s="64">
        <v>95000000</v>
      </c>
      <c r="F45" s="64">
        <v>0</v>
      </c>
      <c r="G45" s="43">
        <v>0</v>
      </c>
      <c r="H45" s="9"/>
      <c r="I45" s="13">
        <f>IF(ISERROR(+#REF!/E45)=TRUE,0,++#REF!/E45)</f>
        <v>0</v>
      </c>
      <c r="J45" s="13">
        <f t="shared" si="0"/>
        <v>0</v>
      </c>
      <c r="K45" s="13">
        <f t="shared" si="1"/>
        <v>0</v>
      </c>
      <c r="L45" s="15">
        <f t="shared" si="2"/>
        <v>450936417</v>
      </c>
    </row>
    <row r="46" spans="2:12" ht="23.25" customHeight="1" x14ac:dyDescent="0.25">
      <c r="B46" s="52" t="s">
        <v>4</v>
      </c>
      <c r="C46" s="65">
        <f t="shared" ref="C46:H46" si="15">SUM(C13:C45)</f>
        <v>1167209126</v>
      </c>
      <c r="D46" s="65">
        <f t="shared" si="15"/>
        <v>2398487041</v>
      </c>
      <c r="E46" s="65">
        <f t="shared" si="15"/>
        <v>1991439742</v>
      </c>
      <c r="F46" s="65">
        <f t="shared" si="15"/>
        <v>1691632133.52</v>
      </c>
      <c r="G46" s="65">
        <f t="shared" si="15"/>
        <v>1446978396.5000005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0.72659913628458683</v>
      </c>
      <c r="K46" s="54">
        <f>IF(ISERROR(+H46/E46)=TRUE,0,++H46/E46)</f>
        <v>0</v>
      </c>
      <c r="L46" s="55">
        <f>SUM(L13:L45)</f>
        <v>951508644.49999976</v>
      </c>
    </row>
    <row r="47" spans="2:12" x14ac:dyDescent="0.2">
      <c r="B47" s="11" t="s">
        <v>63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ABRIL
(4)</v>
      </c>
      <c r="K52" s="23"/>
    </row>
    <row r="53" spans="2:11" s="22" customFormat="1" x14ac:dyDescent="0.25">
      <c r="B53" s="22" t="s">
        <v>24</v>
      </c>
      <c r="C53" s="39">
        <f>+C46/$B$51</f>
        <v>1167.209126</v>
      </c>
      <c r="D53" s="39">
        <f t="shared" ref="D53:G53" si="16">+D46/$B$51</f>
        <v>2398.4870409999999</v>
      </c>
      <c r="E53" s="39">
        <f t="shared" si="16"/>
        <v>1991.439742</v>
      </c>
      <c r="F53" s="39">
        <f t="shared" si="16"/>
        <v>1691.63213352</v>
      </c>
      <c r="G53" s="39">
        <f t="shared" si="16"/>
        <v>1446.9783965000004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1201944</v>
      </c>
      <c r="E13" s="60">
        <v>802100</v>
      </c>
      <c r="F13" s="60">
        <v>473836.93999999994</v>
      </c>
      <c r="G13" s="41">
        <v>139444.56</v>
      </c>
      <c r="H13" s="8"/>
      <c r="I13" s="12">
        <f>IF(ISERROR(+#REF!/E13)=TRUE,0,++#REF!/E13)</f>
        <v>0</v>
      </c>
      <c r="J13" s="12">
        <f>IF(ISERROR(+G13/E13)=TRUE,0,++G13/E13)</f>
        <v>0.17384934546814612</v>
      </c>
      <c r="K13" s="12">
        <f>IF(ISERROR(+H13/E13)=TRUE,0,++H13/E13)</f>
        <v>0</v>
      </c>
      <c r="L13" s="14">
        <f>+D13-G13</f>
        <v>1062499.44</v>
      </c>
    </row>
    <row r="14" spans="1:13" ht="20.100000000000001" customHeight="1" x14ac:dyDescent="0.25">
      <c r="B14" s="29" t="s">
        <v>27</v>
      </c>
      <c r="C14" s="45">
        <v>0</v>
      </c>
      <c r="D14" s="45">
        <v>2892978</v>
      </c>
      <c r="E14" s="61">
        <v>2650912</v>
      </c>
      <c r="F14" s="61">
        <v>2460830.0099999998</v>
      </c>
      <c r="G14" s="42">
        <v>1061694.94</v>
      </c>
      <c r="H14" s="26"/>
      <c r="I14" s="27"/>
      <c r="J14" s="27">
        <f t="shared" ref="J14:J41" si="0">IF(ISERROR(+G14/E14)=TRUE,0,++G14/E14)</f>
        <v>0.40050176693907602</v>
      </c>
      <c r="K14" s="27">
        <f t="shared" ref="K14:K41" si="1">IF(ISERROR(+H14/E14)=TRUE,0,++H14/E14)</f>
        <v>0</v>
      </c>
      <c r="L14" s="28">
        <f t="shared" ref="L14:L41" si="2">+D14-G14</f>
        <v>1831283.06</v>
      </c>
    </row>
    <row r="15" spans="1:13" ht="20.100000000000001" customHeight="1" x14ac:dyDescent="0.25">
      <c r="B15" s="29" t="s">
        <v>28</v>
      </c>
      <c r="C15" s="45">
        <v>0</v>
      </c>
      <c r="D15" s="45">
        <v>6681562</v>
      </c>
      <c r="E15" s="61">
        <v>2595243</v>
      </c>
      <c r="F15" s="61">
        <v>1158181.2200000002</v>
      </c>
      <c r="G15" s="42">
        <v>760570.26</v>
      </c>
      <c r="H15" s="26"/>
      <c r="I15" s="27"/>
      <c r="J15" s="27">
        <f t="shared" si="0"/>
        <v>0.2930632160456651</v>
      </c>
      <c r="K15" s="27">
        <f t="shared" si="1"/>
        <v>0</v>
      </c>
      <c r="L15" s="28">
        <f t="shared" si="2"/>
        <v>5920991.7400000002</v>
      </c>
    </row>
    <row r="16" spans="1:13" ht="20.100000000000001" customHeight="1" x14ac:dyDescent="0.25">
      <c r="B16" s="29" t="s">
        <v>29</v>
      </c>
      <c r="C16" s="45">
        <v>0</v>
      </c>
      <c r="D16" s="45">
        <v>6327670</v>
      </c>
      <c r="E16" s="61">
        <v>6327670</v>
      </c>
      <c r="F16" s="61">
        <v>1466352.5499999998</v>
      </c>
      <c r="G16" s="42">
        <v>1126358.49</v>
      </c>
      <c r="H16" s="26"/>
      <c r="I16" s="27"/>
      <c r="J16" s="27">
        <f t="shared" si="0"/>
        <v>0.17800525153808588</v>
      </c>
      <c r="K16" s="27">
        <f t="shared" si="1"/>
        <v>0</v>
      </c>
      <c r="L16" s="28">
        <f t="shared" si="2"/>
        <v>5201311.51</v>
      </c>
    </row>
    <row r="17" spans="2:12" ht="20.100000000000001" customHeight="1" x14ac:dyDescent="0.25">
      <c r="B17" s="29" t="s">
        <v>30</v>
      </c>
      <c r="C17" s="45">
        <v>0</v>
      </c>
      <c r="D17" s="45">
        <v>1300399</v>
      </c>
      <c r="E17" s="61">
        <v>1300399</v>
      </c>
      <c r="F17" s="61">
        <v>593011.37</v>
      </c>
      <c r="G17" s="42">
        <v>493220.11</v>
      </c>
      <c r="H17" s="26"/>
      <c r="I17" s="27"/>
      <c r="J17" s="27">
        <f t="shared" si="0"/>
        <v>0.37928367370322491</v>
      </c>
      <c r="K17" s="27">
        <f t="shared" si="1"/>
        <v>0</v>
      </c>
      <c r="L17" s="28">
        <f t="shared" si="2"/>
        <v>807178.89</v>
      </c>
    </row>
    <row r="18" spans="2:12" ht="20.100000000000001" customHeight="1" x14ac:dyDescent="0.25">
      <c r="B18" s="29" t="s">
        <v>31</v>
      </c>
      <c r="C18" s="45">
        <v>0</v>
      </c>
      <c r="D18" s="45">
        <v>25294882</v>
      </c>
      <c r="E18" s="61">
        <v>16747281</v>
      </c>
      <c r="F18" s="61">
        <v>11104355.729999999</v>
      </c>
      <c r="G18" s="42">
        <v>6626129.5299999993</v>
      </c>
      <c r="H18" s="26"/>
      <c r="I18" s="27"/>
      <c r="J18" s="27">
        <f t="shared" si="0"/>
        <v>0.39565404855868841</v>
      </c>
      <c r="K18" s="27">
        <f t="shared" si="1"/>
        <v>0</v>
      </c>
      <c r="L18" s="28">
        <f t="shared" si="2"/>
        <v>18668752.469999999</v>
      </c>
    </row>
    <row r="19" spans="2:12" ht="20.100000000000001" customHeight="1" x14ac:dyDescent="0.25">
      <c r="B19" s="29" t="s">
        <v>32</v>
      </c>
      <c r="C19" s="45">
        <v>0</v>
      </c>
      <c r="D19" s="45">
        <v>15283386</v>
      </c>
      <c r="E19" s="61">
        <v>12865256</v>
      </c>
      <c r="F19" s="61">
        <v>7849542.9699999997</v>
      </c>
      <c r="G19" s="42">
        <v>5123566.17</v>
      </c>
      <c r="H19" s="26"/>
      <c r="I19" s="27"/>
      <c r="J19" s="27">
        <f t="shared" si="0"/>
        <v>0.39824828748063779</v>
      </c>
      <c r="K19" s="27">
        <f t="shared" si="1"/>
        <v>0</v>
      </c>
      <c r="L19" s="28">
        <f t="shared" si="2"/>
        <v>10159819.83</v>
      </c>
    </row>
    <row r="20" spans="2:12" ht="20.100000000000001" customHeight="1" x14ac:dyDescent="0.25">
      <c r="B20" s="29" t="s">
        <v>33</v>
      </c>
      <c r="C20" s="45">
        <v>0</v>
      </c>
      <c r="D20" s="45">
        <v>20187645</v>
      </c>
      <c r="E20" s="61">
        <v>18943328</v>
      </c>
      <c r="F20" s="61">
        <v>16022500.039999999</v>
      </c>
      <c r="G20" s="42">
        <v>4427082.2799999993</v>
      </c>
      <c r="H20" s="26"/>
      <c r="I20" s="27"/>
      <c r="J20" s="27">
        <f t="shared" si="0"/>
        <v>0.23370140030305125</v>
      </c>
      <c r="K20" s="27">
        <f t="shared" si="1"/>
        <v>0</v>
      </c>
      <c r="L20" s="28">
        <f t="shared" si="2"/>
        <v>15760562.720000001</v>
      </c>
    </row>
    <row r="21" spans="2:12" ht="20.100000000000001" customHeight="1" x14ac:dyDescent="0.25">
      <c r="B21" s="29" t="s">
        <v>34</v>
      </c>
      <c r="C21" s="45">
        <v>0</v>
      </c>
      <c r="D21" s="45">
        <v>3188355</v>
      </c>
      <c r="E21" s="61">
        <v>3188355</v>
      </c>
      <c r="F21" s="61">
        <v>2063014.77</v>
      </c>
      <c r="G21" s="42">
        <v>417793.93000000005</v>
      </c>
      <c r="H21" s="26"/>
      <c r="I21" s="27"/>
      <c r="J21" s="27">
        <f t="shared" si="0"/>
        <v>0.13103745661947935</v>
      </c>
      <c r="K21" s="27">
        <f t="shared" si="1"/>
        <v>0</v>
      </c>
      <c r="L21" s="28">
        <f t="shared" si="2"/>
        <v>2770561.07</v>
      </c>
    </row>
    <row r="22" spans="2:12" ht="20.100000000000001" customHeight="1" x14ac:dyDescent="0.25">
      <c r="B22" s="29" t="s">
        <v>35</v>
      </c>
      <c r="C22" s="45">
        <v>0</v>
      </c>
      <c r="D22" s="45">
        <v>4837604</v>
      </c>
      <c r="E22" s="61">
        <v>4041185</v>
      </c>
      <c r="F22" s="61">
        <v>1542305.79</v>
      </c>
      <c r="G22" s="42">
        <v>92308.25</v>
      </c>
      <c r="H22" s="26"/>
      <c r="I22" s="27"/>
      <c r="J22" s="27">
        <f t="shared" si="0"/>
        <v>2.2841876825733045E-2</v>
      </c>
      <c r="K22" s="27">
        <f t="shared" si="1"/>
        <v>0</v>
      </c>
      <c r="L22" s="28">
        <f t="shared" si="2"/>
        <v>4745295.75</v>
      </c>
    </row>
    <row r="23" spans="2:12" ht="20.100000000000001" customHeight="1" x14ac:dyDescent="0.25">
      <c r="B23" s="29" t="s">
        <v>36</v>
      </c>
      <c r="C23" s="45">
        <v>0</v>
      </c>
      <c r="D23" s="45">
        <v>26282044</v>
      </c>
      <c r="E23" s="61">
        <v>17689266</v>
      </c>
      <c r="F23" s="61">
        <v>9067399.5299999993</v>
      </c>
      <c r="G23" s="42">
        <v>5936539.5</v>
      </c>
      <c r="H23" s="26"/>
      <c r="I23" s="27"/>
      <c r="J23" s="27">
        <f t="shared" si="0"/>
        <v>0.33560123410434328</v>
      </c>
      <c r="K23" s="27">
        <f t="shared" si="1"/>
        <v>0</v>
      </c>
      <c r="L23" s="28">
        <f t="shared" si="2"/>
        <v>20345504.5</v>
      </c>
    </row>
    <row r="24" spans="2:12" ht="20.100000000000001" customHeight="1" x14ac:dyDescent="0.25">
      <c r="B24" s="29" t="s">
        <v>37</v>
      </c>
      <c r="C24" s="45">
        <v>0</v>
      </c>
      <c r="D24" s="45">
        <v>21866431</v>
      </c>
      <c r="E24" s="61">
        <v>16479547</v>
      </c>
      <c r="F24" s="61">
        <v>9768113.8599999975</v>
      </c>
      <c r="G24" s="42">
        <v>5428421.0499999998</v>
      </c>
      <c r="H24" s="26"/>
      <c r="I24" s="27"/>
      <c r="J24" s="27">
        <f t="shared" si="0"/>
        <v>0.32940353578893883</v>
      </c>
      <c r="K24" s="27">
        <f t="shared" si="1"/>
        <v>0</v>
      </c>
      <c r="L24" s="28">
        <f t="shared" si="2"/>
        <v>16438009.949999999</v>
      </c>
    </row>
    <row r="25" spans="2:12" ht="20.100000000000001" customHeight="1" x14ac:dyDescent="0.25">
      <c r="B25" s="29" t="s">
        <v>38</v>
      </c>
      <c r="C25" s="45">
        <v>0</v>
      </c>
      <c r="D25" s="45">
        <v>25725152</v>
      </c>
      <c r="E25" s="61">
        <v>9875617</v>
      </c>
      <c r="F25" s="61">
        <v>5554466.8800000008</v>
      </c>
      <c r="G25" s="42">
        <v>3907152.2600000002</v>
      </c>
      <c r="H25" s="26"/>
      <c r="I25" s="27"/>
      <c r="J25" s="27">
        <f t="shared" si="0"/>
        <v>0.39563626859972395</v>
      </c>
      <c r="K25" s="27">
        <f t="shared" si="1"/>
        <v>0</v>
      </c>
      <c r="L25" s="28">
        <f t="shared" si="2"/>
        <v>21817999.739999998</v>
      </c>
    </row>
    <row r="26" spans="2:12" ht="20.100000000000001" customHeight="1" x14ac:dyDescent="0.25">
      <c r="B26" s="29" t="s">
        <v>39</v>
      </c>
      <c r="C26" s="45">
        <v>0</v>
      </c>
      <c r="D26" s="45">
        <v>20107765</v>
      </c>
      <c r="E26" s="61">
        <v>18091918</v>
      </c>
      <c r="F26" s="61">
        <v>10367878.59</v>
      </c>
      <c r="G26" s="42">
        <v>4407163.1700000009</v>
      </c>
      <c r="H26" s="26"/>
      <c r="I26" s="27"/>
      <c r="J26" s="27">
        <f t="shared" si="0"/>
        <v>0.24359844931864055</v>
      </c>
      <c r="K26" s="27">
        <f t="shared" si="1"/>
        <v>0</v>
      </c>
      <c r="L26" s="28">
        <f t="shared" si="2"/>
        <v>15700601.829999998</v>
      </c>
    </row>
    <row r="27" spans="2:12" ht="20.100000000000001" customHeight="1" x14ac:dyDescent="0.25">
      <c r="B27" s="29" t="s">
        <v>40</v>
      </c>
      <c r="C27" s="45">
        <v>0</v>
      </c>
      <c r="D27" s="45">
        <v>6657220</v>
      </c>
      <c r="E27" s="61">
        <v>4751430</v>
      </c>
      <c r="F27" s="61">
        <v>3936197.13</v>
      </c>
      <c r="G27" s="42">
        <v>1115494.2100000002</v>
      </c>
      <c r="H27" s="26"/>
      <c r="I27" s="27"/>
      <c r="J27" s="27">
        <f t="shared" si="0"/>
        <v>0.23477020812681659</v>
      </c>
      <c r="K27" s="27">
        <f t="shared" si="1"/>
        <v>0</v>
      </c>
      <c r="L27" s="28">
        <f t="shared" si="2"/>
        <v>5541725.79</v>
      </c>
    </row>
    <row r="28" spans="2:12" ht="20.100000000000001" customHeight="1" x14ac:dyDescent="0.25">
      <c r="B28" s="29" t="s">
        <v>41</v>
      </c>
      <c r="C28" s="45">
        <v>0</v>
      </c>
      <c r="D28" s="45">
        <v>4565942</v>
      </c>
      <c r="E28" s="61">
        <v>4565942</v>
      </c>
      <c r="F28" s="61">
        <v>2702109.2</v>
      </c>
      <c r="G28" s="42">
        <v>1320997.2500000002</v>
      </c>
      <c r="H28" s="26"/>
      <c r="I28" s="27"/>
      <c r="J28" s="27">
        <f t="shared" si="0"/>
        <v>0.28931538114150385</v>
      </c>
      <c r="K28" s="27">
        <f t="shared" si="1"/>
        <v>0</v>
      </c>
      <c r="L28" s="28">
        <f t="shared" si="2"/>
        <v>3244944.75</v>
      </c>
    </row>
    <row r="29" spans="2:12" ht="20.100000000000001" customHeight="1" x14ac:dyDescent="0.25">
      <c r="B29" s="29" t="s">
        <v>42</v>
      </c>
      <c r="C29" s="45">
        <v>0</v>
      </c>
      <c r="D29" s="45">
        <v>3452154</v>
      </c>
      <c r="E29" s="61">
        <v>2150482</v>
      </c>
      <c r="F29" s="61">
        <v>688452.49</v>
      </c>
      <c r="G29" s="42">
        <v>384152.05000000005</v>
      </c>
      <c r="H29" s="26"/>
      <c r="I29" s="27"/>
      <c r="J29" s="27">
        <f t="shared" si="0"/>
        <v>0.17863532454584602</v>
      </c>
      <c r="K29" s="27">
        <f t="shared" si="1"/>
        <v>0</v>
      </c>
      <c r="L29" s="28">
        <f t="shared" si="2"/>
        <v>3068001.95</v>
      </c>
    </row>
    <row r="30" spans="2:12" ht="20.100000000000001" customHeight="1" x14ac:dyDescent="0.25">
      <c r="B30" s="29" t="s">
        <v>43</v>
      </c>
      <c r="C30" s="45">
        <v>0</v>
      </c>
      <c r="D30" s="45">
        <v>2916315</v>
      </c>
      <c r="E30" s="61">
        <v>2583860</v>
      </c>
      <c r="F30" s="61">
        <v>1379233.08</v>
      </c>
      <c r="G30" s="42">
        <v>580229.91999999993</v>
      </c>
      <c r="H30" s="26"/>
      <c r="I30" s="27"/>
      <c r="J30" s="27">
        <f t="shared" si="0"/>
        <v>0.22455934919074561</v>
      </c>
      <c r="K30" s="27">
        <f t="shared" si="1"/>
        <v>0</v>
      </c>
      <c r="L30" s="28">
        <f t="shared" si="2"/>
        <v>2336085.08</v>
      </c>
    </row>
    <row r="31" spans="2:12" ht="20.100000000000001" customHeight="1" x14ac:dyDescent="0.25">
      <c r="B31" s="29" t="s">
        <v>44</v>
      </c>
      <c r="C31" s="45">
        <v>0</v>
      </c>
      <c r="D31" s="45">
        <v>12690645</v>
      </c>
      <c r="E31" s="61">
        <v>9596501</v>
      </c>
      <c r="F31" s="61">
        <v>7200786.5499999998</v>
      </c>
      <c r="G31" s="42">
        <v>3520055.29</v>
      </c>
      <c r="H31" s="26"/>
      <c r="I31" s="27"/>
      <c r="J31" s="27">
        <f t="shared" si="0"/>
        <v>0.36680611923033196</v>
      </c>
      <c r="K31" s="27">
        <f t="shared" si="1"/>
        <v>0</v>
      </c>
      <c r="L31" s="28">
        <f t="shared" si="2"/>
        <v>9170589.7100000009</v>
      </c>
    </row>
    <row r="32" spans="2:12" ht="20.100000000000001" customHeight="1" x14ac:dyDescent="0.25">
      <c r="B32" s="29" t="s">
        <v>45</v>
      </c>
      <c r="C32" s="45">
        <v>0</v>
      </c>
      <c r="D32" s="45">
        <v>10087233</v>
      </c>
      <c r="E32" s="61">
        <v>4981542</v>
      </c>
      <c r="F32" s="61">
        <v>2581556.7800000003</v>
      </c>
      <c r="G32" s="42">
        <v>1600729</v>
      </c>
      <c r="H32" s="26"/>
      <c r="I32" s="27"/>
      <c r="J32" s="27">
        <f t="shared" si="0"/>
        <v>0.32133202931943561</v>
      </c>
      <c r="K32" s="27">
        <f t="shared" si="1"/>
        <v>0</v>
      </c>
      <c r="L32" s="28">
        <f t="shared" si="2"/>
        <v>8486504</v>
      </c>
    </row>
    <row r="33" spans="2:12" ht="20.100000000000001" customHeight="1" x14ac:dyDescent="0.25">
      <c r="B33" s="29" t="s">
        <v>46</v>
      </c>
      <c r="C33" s="45">
        <v>0</v>
      </c>
      <c r="D33" s="45">
        <v>2588642</v>
      </c>
      <c r="E33" s="61">
        <v>1792441</v>
      </c>
      <c r="F33" s="61">
        <v>899905.05999999994</v>
      </c>
      <c r="G33" s="42">
        <v>498582.89</v>
      </c>
      <c r="H33" s="26"/>
      <c r="I33" s="27"/>
      <c r="J33" s="27">
        <f t="shared" si="0"/>
        <v>0.27815860605732629</v>
      </c>
      <c r="K33" s="27">
        <f t="shared" si="1"/>
        <v>0</v>
      </c>
      <c r="L33" s="28">
        <f t="shared" si="2"/>
        <v>2090059.1099999999</v>
      </c>
    </row>
    <row r="34" spans="2:12" ht="20.100000000000001" customHeight="1" x14ac:dyDescent="0.25">
      <c r="B34" s="29" t="s">
        <v>47</v>
      </c>
      <c r="C34" s="45">
        <v>0</v>
      </c>
      <c r="D34" s="45">
        <v>7760095</v>
      </c>
      <c r="E34" s="61">
        <v>7558074</v>
      </c>
      <c r="F34" s="61">
        <v>1600931.26</v>
      </c>
      <c r="G34" s="42">
        <v>870127.69000000006</v>
      </c>
      <c r="H34" s="26"/>
      <c r="I34" s="27"/>
      <c r="J34" s="27">
        <f t="shared" si="0"/>
        <v>0.11512558490430234</v>
      </c>
      <c r="K34" s="27">
        <f t="shared" si="1"/>
        <v>0</v>
      </c>
      <c r="L34" s="28">
        <f t="shared" si="2"/>
        <v>6889967.3099999996</v>
      </c>
    </row>
    <row r="35" spans="2:12" ht="20.100000000000001" customHeight="1" x14ac:dyDescent="0.25">
      <c r="B35" s="29" t="s">
        <v>48</v>
      </c>
      <c r="C35" s="45">
        <v>0</v>
      </c>
      <c r="D35" s="45">
        <v>2976264</v>
      </c>
      <c r="E35" s="61">
        <v>2730808</v>
      </c>
      <c r="F35" s="61">
        <v>1203605.0899999999</v>
      </c>
      <c r="G35" s="42">
        <v>510314.15</v>
      </c>
      <c r="H35" s="26"/>
      <c r="I35" s="27"/>
      <c r="J35" s="27">
        <f t="shared" si="0"/>
        <v>0.1868729511558484</v>
      </c>
      <c r="K35" s="27">
        <f t="shared" si="1"/>
        <v>0</v>
      </c>
      <c r="L35" s="28">
        <f t="shared" si="2"/>
        <v>2465949.85</v>
      </c>
    </row>
    <row r="36" spans="2:12" ht="20.100000000000001" customHeight="1" x14ac:dyDescent="0.25">
      <c r="B36" s="29" t="s">
        <v>50</v>
      </c>
      <c r="C36" s="45">
        <v>0</v>
      </c>
      <c r="D36" s="45">
        <v>24010106</v>
      </c>
      <c r="E36" s="61">
        <v>20880106</v>
      </c>
      <c r="F36" s="61">
        <v>1221753.3299999998</v>
      </c>
      <c r="G36" s="42">
        <v>818744.2</v>
      </c>
      <c r="H36" s="26"/>
      <c r="I36" s="27"/>
      <c r="J36" s="27">
        <f t="shared" si="0"/>
        <v>3.9211687910013483E-2</v>
      </c>
      <c r="K36" s="27">
        <f t="shared" si="1"/>
        <v>0</v>
      </c>
      <c r="L36" s="28">
        <f t="shared" si="2"/>
        <v>23191361.800000001</v>
      </c>
    </row>
    <row r="37" spans="2:12" ht="20.100000000000001" customHeight="1" x14ac:dyDescent="0.25">
      <c r="B37" s="29" t="s">
        <v>51</v>
      </c>
      <c r="C37" s="45">
        <v>0</v>
      </c>
      <c r="D37" s="45">
        <v>50674774</v>
      </c>
      <c r="E37" s="61">
        <v>34968072</v>
      </c>
      <c r="F37" s="61">
        <v>26986002.150000006</v>
      </c>
      <c r="G37" s="42">
        <v>9123999.9099999983</v>
      </c>
      <c r="H37" s="26"/>
      <c r="I37" s="27"/>
      <c r="J37" s="27">
        <f t="shared" ref="J37:J39" si="3">IF(ISERROR(+G37/E37)=TRUE,0,++G37/E37)</f>
        <v>0.26092373379922112</v>
      </c>
      <c r="K37" s="27">
        <f t="shared" ref="K37:K39" si="4">IF(ISERROR(+H37/E37)=TRUE,0,++H37/E37)</f>
        <v>0</v>
      </c>
      <c r="L37" s="28">
        <f t="shared" ref="L37:L39" si="5">+D37-G37</f>
        <v>41550774.090000004</v>
      </c>
    </row>
    <row r="38" spans="2:12" ht="20.100000000000001" customHeight="1" x14ac:dyDescent="0.25">
      <c r="B38" s="29" t="s">
        <v>52</v>
      </c>
      <c r="C38" s="45">
        <v>0</v>
      </c>
      <c r="D38" s="45">
        <v>2412995</v>
      </c>
      <c r="E38" s="61">
        <v>2412995</v>
      </c>
      <c r="F38" s="61">
        <v>919028.13</v>
      </c>
      <c r="G38" s="42">
        <v>632786.62999999989</v>
      </c>
      <c r="H38" s="26"/>
      <c r="I38" s="27"/>
      <c r="J38" s="27">
        <f t="shared" si="3"/>
        <v>0.26224116916943463</v>
      </c>
      <c r="K38" s="27">
        <f t="shared" si="4"/>
        <v>0</v>
      </c>
      <c r="L38" s="28">
        <f t="shared" si="5"/>
        <v>1780208.37</v>
      </c>
    </row>
    <row r="39" spans="2:12" ht="20.100000000000001" customHeight="1" x14ac:dyDescent="0.25">
      <c r="B39" s="29" t="s">
        <v>53</v>
      </c>
      <c r="C39" s="45">
        <v>0</v>
      </c>
      <c r="D39" s="45">
        <v>26360480</v>
      </c>
      <c r="E39" s="61">
        <v>20607475</v>
      </c>
      <c r="F39" s="61">
        <v>9501504.9800000004</v>
      </c>
      <c r="G39" s="42">
        <v>3330077.9</v>
      </c>
      <c r="H39" s="26"/>
      <c r="I39" s="27"/>
      <c r="J39" s="27">
        <f t="shared" si="3"/>
        <v>0.16159562974114974</v>
      </c>
      <c r="K39" s="27">
        <f t="shared" si="4"/>
        <v>0</v>
      </c>
      <c r="L39" s="28">
        <f t="shared" si="5"/>
        <v>23030402.100000001</v>
      </c>
    </row>
    <row r="40" spans="2:12" ht="20.100000000000001" customHeight="1" x14ac:dyDescent="0.25">
      <c r="B40" s="29" t="s">
        <v>54</v>
      </c>
      <c r="C40" s="45">
        <v>0</v>
      </c>
      <c r="D40" s="45">
        <v>51704866</v>
      </c>
      <c r="E40" s="61">
        <v>40853738</v>
      </c>
      <c r="F40" s="61">
        <v>10442115.51</v>
      </c>
      <c r="G40" s="42">
        <v>2885208</v>
      </c>
      <c r="H40" s="26"/>
      <c r="I40" s="27"/>
      <c r="J40" s="27">
        <f t="shared" si="0"/>
        <v>7.0622864424303114E-2</v>
      </c>
      <c r="K40" s="27">
        <f t="shared" si="1"/>
        <v>0</v>
      </c>
      <c r="L40" s="28">
        <f t="shared" si="2"/>
        <v>48819658</v>
      </c>
    </row>
    <row r="41" spans="2:12" ht="20.100000000000001" customHeight="1" x14ac:dyDescent="0.25">
      <c r="B41" s="29" t="s">
        <v>55</v>
      </c>
      <c r="C41" s="45">
        <v>0</v>
      </c>
      <c r="D41" s="45">
        <v>48717826</v>
      </c>
      <c r="E41" s="61">
        <v>36204186</v>
      </c>
      <c r="F41" s="61">
        <v>19898971.690000001</v>
      </c>
      <c r="G41" s="42">
        <v>5266349.29</v>
      </c>
      <c r="H41" s="26"/>
      <c r="I41" s="27"/>
      <c r="J41" s="27">
        <f t="shared" si="0"/>
        <v>0.14546244155302926</v>
      </c>
      <c r="K41" s="27">
        <f t="shared" si="1"/>
        <v>0</v>
      </c>
      <c r="L41" s="28">
        <f t="shared" si="2"/>
        <v>43451476.710000001</v>
      </c>
    </row>
    <row r="42" spans="2:12" ht="20.100000000000001" customHeight="1" x14ac:dyDescent="0.25">
      <c r="B42" s="29" t="s">
        <v>56</v>
      </c>
      <c r="C42" s="45">
        <v>0</v>
      </c>
      <c r="D42" s="45">
        <v>44995258</v>
      </c>
      <c r="E42" s="61">
        <v>31536196</v>
      </c>
      <c r="F42" s="61">
        <v>4633907.58</v>
      </c>
      <c r="G42" s="42">
        <v>1453245.42</v>
      </c>
      <c r="H42" s="26"/>
      <c r="I42" s="27"/>
      <c r="J42" s="27">
        <f t="shared" ref="J42:J44" si="6">IF(ISERROR(+G42/E42)=TRUE,0,++G42/E42)</f>
        <v>4.6081823565530859E-2</v>
      </c>
      <c r="K42" s="27">
        <f t="shared" ref="K42:K44" si="7">IF(ISERROR(+H42/E42)=TRUE,0,++H42/E42)</f>
        <v>0</v>
      </c>
      <c r="L42" s="28">
        <f t="shared" ref="L42:L44" si="8">+D42-G42</f>
        <v>43542012.579999998</v>
      </c>
    </row>
    <row r="43" spans="2:12" ht="20.100000000000001" customHeight="1" x14ac:dyDescent="0.25">
      <c r="B43" s="29" t="s">
        <v>57</v>
      </c>
      <c r="C43" s="45">
        <v>0</v>
      </c>
      <c r="D43" s="45">
        <v>21972184</v>
      </c>
      <c r="E43" s="61">
        <v>15728815</v>
      </c>
      <c r="F43" s="61">
        <v>6954346.3199999994</v>
      </c>
      <c r="G43" s="42">
        <v>3304173.34</v>
      </c>
      <c r="H43" s="26"/>
      <c r="I43" s="27"/>
      <c r="J43" s="27">
        <f t="shared" si="6"/>
        <v>0.21007134612493056</v>
      </c>
      <c r="K43" s="27">
        <f t="shared" si="7"/>
        <v>0</v>
      </c>
      <c r="L43" s="28">
        <f t="shared" si="8"/>
        <v>18668010.66</v>
      </c>
    </row>
    <row r="44" spans="2:12" ht="20.100000000000001" customHeight="1" x14ac:dyDescent="0.25">
      <c r="B44" s="29" t="s">
        <v>58</v>
      </c>
      <c r="C44" s="45">
        <v>0</v>
      </c>
      <c r="D44" s="45">
        <v>17103883</v>
      </c>
      <c r="E44" s="61">
        <v>11361330</v>
      </c>
      <c r="F44" s="61">
        <v>482888.16</v>
      </c>
      <c r="G44" s="42">
        <v>51622.6</v>
      </c>
      <c r="H44" s="26"/>
      <c r="I44" s="27"/>
      <c r="J44" s="27">
        <f t="shared" si="6"/>
        <v>4.5437109915828517E-3</v>
      </c>
      <c r="K44" s="27">
        <f t="shared" si="7"/>
        <v>0</v>
      </c>
      <c r="L44" s="28">
        <f t="shared" si="8"/>
        <v>17052260.399999999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522824699</v>
      </c>
      <c r="E45" s="65">
        <f t="shared" si="9"/>
        <v>386862070</v>
      </c>
      <c r="F45" s="65">
        <f t="shared" si="9"/>
        <v>182725084.73999998</v>
      </c>
      <c r="G45" s="65">
        <f t="shared" si="9"/>
        <v>77214334.24000001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0.19959137953224521</v>
      </c>
      <c r="K45" s="54">
        <f>IF(ISERROR(+H45/E45)=TRUE,0,++H45/E45)</f>
        <v>0</v>
      </c>
      <c r="L45" s="55">
        <f>SUM(L13:L44)</f>
        <v>445610364.75999999</v>
      </c>
    </row>
    <row r="46" spans="2:12" x14ac:dyDescent="0.2">
      <c r="B46" s="11" t="s">
        <v>63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ABRIL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522.82469900000001</v>
      </c>
      <c r="E52" s="40">
        <f>+E45/$C$50</f>
        <v>386.86207000000002</v>
      </c>
      <c r="F52" s="40">
        <f>+F45/$C$50</f>
        <v>182.72508473999997</v>
      </c>
      <c r="G52" s="40">
        <f>+G45/$C$50</f>
        <v>77.214334240000014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62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54</v>
      </c>
      <c r="C13" s="18">
        <v>0</v>
      </c>
      <c r="D13" s="18">
        <v>362194</v>
      </c>
      <c r="E13" s="59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362194</v>
      </c>
    </row>
    <row r="14" spans="1:13" ht="20.100000000000001" customHeight="1" x14ac:dyDescent="0.25">
      <c r="B14" s="16" t="s">
        <v>55</v>
      </c>
      <c r="C14" s="19">
        <v>0</v>
      </c>
      <c r="D14" s="19">
        <v>785780</v>
      </c>
      <c r="E14" s="59">
        <v>785780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785780</v>
      </c>
    </row>
    <row r="15" spans="1:13" ht="20.100000000000001" customHeight="1" x14ac:dyDescent="0.25">
      <c r="B15" s="16" t="s">
        <v>56</v>
      </c>
      <c r="C15" s="19">
        <v>0</v>
      </c>
      <c r="D15" s="19">
        <v>486612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486612</v>
      </c>
    </row>
    <row r="16" spans="1:13" ht="20.100000000000001" customHeight="1" x14ac:dyDescent="0.25">
      <c r="B16" s="68" t="s">
        <v>57</v>
      </c>
      <c r="C16" s="69">
        <v>0</v>
      </c>
      <c r="D16" s="69">
        <v>630081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630081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2264667</v>
      </c>
      <c r="E17" s="65">
        <f t="shared" si="0"/>
        <v>785780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2264667</v>
      </c>
    </row>
    <row r="18" spans="2:12" x14ac:dyDescent="0.2">
      <c r="B18" s="11" t="s">
        <v>63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ABRIL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2.2646670000000002</v>
      </c>
      <c r="E24" s="40">
        <f>+E17/$C$22</f>
        <v>0.78578000000000003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2022-05-09T20:40:39Z</dcterms:modified>
</cp:coreProperties>
</file>