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8.- Agosto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<sst xmlns="http://schemas.openxmlformats.org/spreadsheetml/2006/main" count="263" uniqueCount="63">
  <si>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</si>
  <si>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</si>
  <si>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</si>
  <si>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</si>
  <si>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</si>
  <si>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</si>
  <si>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</si>
  <si>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</si>
  <si>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</si>
  <si>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</si>
  <si>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</si>
  <si>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</si>
  <si>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</si>
  <si>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</si>
  <si>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</si>
  <si>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</si>
  <si>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</si>
  <si>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</si>
  <si>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</si>
  <si>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</si>
  <si>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</si>
  <si>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</si>
  <si>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</si>
  <si>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</si>
  <si>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</si>
  <si>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</si>
  <si>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</si>
  <si>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</si>
  <si>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</si>
  <si>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</si>
  <si>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</si>
  <si>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</si>
  <si>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</si>
  <si>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</si>
  <si>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</si>
  <si>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</si>
  <si>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</si>
  <si>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</si>
  <si>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</si>
  <si>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</si>
  <si>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</si>
  <si>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</si>
  <si>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</si>
  <si>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</si>
  <si>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</si>
  <si>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</si>
  <si>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</si>
  <si>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</si>
  <si>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</si>
  <si>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</si>
  <si>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</si>
  <si>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</si>
  <si>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</si>
  <si>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</si>
  <si>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</si>
  <si>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</si>
  <si>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</si>
  <si>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</si>
  <si>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</si>
  <si>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</si>
  <si>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DEVENGADO
A AGOSTO
(4)</t>
  </si>
  <si>
    <t>EJECUCION PRESUPUESTAL MENSUALIZADA DE GASTOS 
AL MES DE AGOSTO 2022</t>
  </si>
  <si>
    <t>Fuente: Reporte SIAF Operaciones en Linea al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</si>
</sst>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9072.8701440000004</c:v>
                </c:pt>
                <c:pt idx="2" formatCode="#,##0">
                  <c:v>8199.0337519999994</c:v>
                </c:pt>
                <c:pt idx="3">
                  <c:v>7413.404763399998</c:v>
                </c:pt>
                <c:pt idx="4">
                  <c:v>5302.6073992000011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08903776"/>
        <c:axId val="1308896704"/>
        <c:axId val="0"/>
      </c:bar3DChart>
      <c:catAx>
        <c:axId val="130890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8896704"/>
        <c:crosses val="autoZero"/>
        <c:auto val="1"/>
        <c:lblAlgn val="ctr"/>
        <c:lblOffset val="100"/>
        <c:noMultiLvlLbl val="0"/>
      </c:catAx>
      <c:valAx>
        <c:axId val="130889670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30890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264.874278</c:v>
                </c:pt>
                <c:pt idx="2">
                  <c:v>184.59625600000001</c:v>
                </c:pt>
                <c:pt idx="3">
                  <c:v>132.61102909999997</c:v>
                </c:pt>
                <c:pt idx="4">
                  <c:v>84.896268360000036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08903232"/>
        <c:axId val="1308904864"/>
        <c:axId val="0"/>
      </c:bar3DChart>
      <c:catAx>
        <c:axId val="130890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8904864"/>
        <c:crosses val="autoZero"/>
        <c:auto val="1"/>
        <c:lblAlgn val="ctr"/>
        <c:lblOffset val="100"/>
        <c:noMultiLvlLbl val="0"/>
      </c:catAx>
      <c:valAx>
        <c:axId val="13089048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0890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AGOSTO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2195.6525419999998</c:v>
                </c:pt>
                <c:pt idx="2">
                  <c:v>2125.0113940000001</c:v>
                </c:pt>
                <c:pt idx="3">
                  <c:v>1929.2172405699998</c:v>
                </c:pt>
                <c:pt idx="4">
                  <c:v>1725.0650871700004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08899968"/>
        <c:axId val="1308898336"/>
        <c:axId val="0"/>
      </c:bar3DChart>
      <c:catAx>
        <c:axId val="130889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8898336"/>
        <c:crosses val="autoZero"/>
        <c:auto val="1"/>
        <c:lblAlgn val="ctr"/>
        <c:lblOffset val="100"/>
        <c:noMultiLvlLbl val="0"/>
      </c:catAx>
      <c:valAx>
        <c:axId val="13088983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0889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606.36036300000001</c:v>
                </c:pt>
                <c:pt idx="2">
                  <c:v>485.26708500000001</c:v>
                </c:pt>
                <c:pt idx="3">
                  <c:v>374.35845686000005</c:v>
                </c:pt>
                <c:pt idx="4">
                  <c:v>261.02984816999992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08909760"/>
        <c:axId val="1308897248"/>
        <c:axId val="0"/>
      </c:bar3DChart>
      <c:catAx>
        <c:axId val="130890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8897248"/>
        <c:crosses val="autoZero"/>
        <c:auto val="1"/>
        <c:lblAlgn val="ctr"/>
        <c:lblOffset val="100"/>
        <c:noMultiLvlLbl val="0"/>
      </c:catAx>
      <c:valAx>
        <c:axId val="130889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0890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3.2101449999999998</c:v>
                </c:pt>
                <c:pt idx="2">
                  <c:v>3.2101449999999998</c:v>
                </c:pt>
                <c:pt idx="3">
                  <c:v>1.31278454</c:v>
                </c:pt>
                <c:pt idx="4">
                  <c:v>0.839337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905952"/>
        <c:axId val="1308907040"/>
        <c:axId val="0"/>
      </c:bar3DChart>
      <c:catAx>
        <c:axId val="13089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08907040"/>
        <c:crosses val="autoZero"/>
        <c:auto val="1"/>
        <c:lblAlgn val="ctr"/>
        <c:lblOffset val="100"/>
        <c:noMultiLvlLbl val="0"/>
      </c:catAx>
      <c:valAx>
        <c:axId val="13089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0890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1854759476</v>
      </c>
      <c r="E13" s="76">
        <v>1355583009</v>
      </c>
      <c r="F13" s="56">
        <v>1219851981.3399985</v>
      </c>
      <c r="G13" s="8">
        <v>800549674.35000134</v>
      </c>
      <c r="H13" s="8"/>
      <c r="I13" s="12">
        <f>IF(ISERROR(+#REF!/E13)=TRUE,0,++#REF!/E13)</f>
        <v>0</v>
      </c>
      <c r="J13" s="12">
        <f>IF(ISERROR(+G13/E13)=TRUE,0,++G13/E13)</f>
        <v>0.59055747160814509</v>
      </c>
      <c r="K13" s="12">
        <f>IF(ISERROR(+H13/E13)=TRUE,0,++H13/E13)</f>
        <v>0</v>
      </c>
      <c r="L13" s="14">
        <f>+D13-G13</f>
        <v>1054209801.6499987</v>
      </c>
    </row>
    <row r="14" spans="1:13" ht="20.100000000000001" customHeight="1" x14ac:dyDescent="0.25">
      <c r="B14" s="25" t="s">
        <v>58</v>
      </c>
      <c r="C14" s="26">
        <v>39143861</v>
      </c>
      <c r="D14" s="26">
        <v>57096374</v>
      </c>
      <c r="E14" s="57">
        <v>48467486</v>
      </c>
      <c r="F14" s="57">
        <v>45457683.539999999</v>
      </c>
      <c r="G14" s="26">
        <v>26904173.130000003</v>
      </c>
      <c r="H14" s="26"/>
      <c r="I14" s="27"/>
      <c r="J14" s="27">
        <f t="shared" ref="J14:J46" si="0">IF(ISERROR(+G14/E14)=TRUE,0,++G14/E14)</f>
        <v>0.55509735186182352</v>
      </c>
      <c r="K14" s="27">
        <f t="shared" ref="K14:K46" si="1">IF(ISERROR(+H14/E14)=TRUE,0,++H14/E14)</f>
        <v>0</v>
      </c>
      <c r="L14" s="28">
        <f t="shared" ref="L14:L46" si="2">+D14-G14</f>
        <v>30192200.869999997</v>
      </c>
    </row>
    <row r="15" spans="1:13" ht="20.100000000000001" customHeight="1" x14ac:dyDescent="0.25">
      <c r="B15" s="25" t="s">
        <v>59</v>
      </c>
      <c r="C15" s="26">
        <v>47645569</v>
      </c>
      <c r="D15" s="26">
        <v>56724725</v>
      </c>
      <c r="E15" s="57">
        <v>56480000</v>
      </c>
      <c r="F15" s="57">
        <v>52502265.719999999</v>
      </c>
      <c r="G15" s="26">
        <v>33598342.940000005</v>
      </c>
      <c r="H15" s="26"/>
      <c r="I15" s="27"/>
      <c r="J15" s="27">
        <f t="shared" si="0"/>
        <v>0.59487151097733715</v>
      </c>
      <c r="K15" s="27">
        <f t="shared" si="1"/>
        <v>0</v>
      </c>
      <c r="L15" s="28">
        <f t="shared" si="2"/>
        <v>23126382.059999995</v>
      </c>
    </row>
    <row r="16" spans="1:13" ht="20.100000000000001" customHeight="1" x14ac:dyDescent="0.25">
      <c r="B16" s="25" t="s">
        <v>27</v>
      </c>
      <c r="C16" s="26">
        <v>31223083</v>
      </c>
      <c r="D16" s="26">
        <v>35775985</v>
      </c>
      <c r="E16" s="57">
        <v>33529300</v>
      </c>
      <c r="F16" s="57">
        <v>32578866.010000009</v>
      </c>
      <c r="G16" s="26">
        <v>20016427.870000005</v>
      </c>
      <c r="H16" s="26"/>
      <c r="I16" s="27"/>
      <c r="J16" s="27">
        <f t="shared" si="0"/>
        <v>0.59698317203162621</v>
      </c>
      <c r="K16" s="27">
        <f t="shared" si="1"/>
        <v>0</v>
      </c>
      <c r="L16" s="28">
        <f t="shared" si="2"/>
        <v>15759557.129999995</v>
      </c>
    </row>
    <row r="17" spans="2:12" ht="20.100000000000001" customHeight="1" x14ac:dyDescent="0.25">
      <c r="B17" s="25" t="s">
        <v>28</v>
      </c>
      <c r="C17" s="26">
        <v>37378777</v>
      </c>
      <c r="D17" s="26">
        <v>45214367</v>
      </c>
      <c r="E17" s="57">
        <v>43569510</v>
      </c>
      <c r="F17" s="57">
        <v>38864855.839999996</v>
      </c>
      <c r="G17" s="26">
        <v>26228891.210000012</v>
      </c>
      <c r="H17" s="26"/>
      <c r="I17" s="27"/>
      <c r="J17" s="27">
        <f t="shared" si="0"/>
        <v>0.60200106014504207</v>
      </c>
      <c r="K17" s="27">
        <f t="shared" si="1"/>
        <v>0</v>
      </c>
      <c r="L17" s="28">
        <f t="shared" si="2"/>
        <v>18985475.789999988</v>
      </c>
    </row>
    <row r="18" spans="2:12" ht="20.100000000000001" customHeight="1" x14ac:dyDescent="0.25">
      <c r="B18" s="25" t="s">
        <v>29</v>
      </c>
      <c r="C18" s="26">
        <v>178992136</v>
      </c>
      <c r="D18" s="26">
        <v>204242942</v>
      </c>
      <c r="E18" s="57">
        <v>201302299</v>
      </c>
      <c r="F18" s="57">
        <v>191944910.08999994</v>
      </c>
      <c r="G18" s="26">
        <v>121144443.20999986</v>
      </c>
      <c r="H18" s="26"/>
      <c r="I18" s="27"/>
      <c r="J18" s="27">
        <f t="shared" si="0"/>
        <v>0.60180357507988447</v>
      </c>
      <c r="K18" s="27">
        <f t="shared" si="1"/>
        <v>0</v>
      </c>
      <c r="L18" s="28">
        <f t="shared" si="2"/>
        <v>83098498.790000141</v>
      </c>
    </row>
    <row r="19" spans="2:12" ht="20.100000000000001" customHeight="1" x14ac:dyDescent="0.25">
      <c r="B19" s="25" t="s">
        <v>30</v>
      </c>
      <c r="C19" s="26">
        <v>116571634</v>
      </c>
      <c r="D19" s="26">
        <v>137088461</v>
      </c>
      <c r="E19" s="57">
        <v>136332456</v>
      </c>
      <c r="F19" s="57">
        <v>130116519.92</v>
      </c>
      <c r="G19" s="26">
        <v>89157073.289999992</v>
      </c>
      <c r="H19" s="26"/>
      <c r="I19" s="27"/>
      <c r="J19" s="27">
        <f t="shared" si="0"/>
        <v>0.65396807118328437</v>
      </c>
      <c r="K19" s="27">
        <f t="shared" si="1"/>
        <v>0</v>
      </c>
      <c r="L19" s="28">
        <f t="shared" si="2"/>
        <v>47931387.710000008</v>
      </c>
    </row>
    <row r="20" spans="2:12" ht="20.100000000000001" customHeight="1" x14ac:dyDescent="0.25">
      <c r="B20" s="25" t="s">
        <v>31</v>
      </c>
      <c r="C20" s="26">
        <v>145492143</v>
      </c>
      <c r="D20" s="26">
        <v>188835877</v>
      </c>
      <c r="E20" s="57">
        <v>183146265</v>
      </c>
      <c r="F20" s="57">
        <v>121679982.30000007</v>
      </c>
      <c r="G20" s="26">
        <v>110186090.69000007</v>
      </c>
      <c r="H20" s="26"/>
      <c r="I20" s="27"/>
      <c r="J20" s="27">
        <f t="shared" si="0"/>
        <v>0.60162892587517458</v>
      </c>
      <c r="K20" s="27">
        <f t="shared" si="1"/>
        <v>0</v>
      </c>
      <c r="L20" s="28">
        <f t="shared" si="2"/>
        <v>78649786.309999928</v>
      </c>
    </row>
    <row r="21" spans="2:12" ht="20.100000000000001" customHeight="1" x14ac:dyDescent="0.25">
      <c r="B21" s="25" t="s">
        <v>32</v>
      </c>
      <c r="C21" s="26">
        <v>37197384</v>
      </c>
      <c r="D21" s="26">
        <v>44320427</v>
      </c>
      <c r="E21" s="57">
        <v>40787835</v>
      </c>
      <c r="F21" s="57">
        <v>38851525.179999992</v>
      </c>
      <c r="G21" s="26">
        <v>26824708.160000011</v>
      </c>
      <c r="H21" s="26"/>
      <c r="I21" s="27"/>
      <c r="J21" s="27">
        <f t="shared" si="0"/>
        <v>0.65766442764123201</v>
      </c>
      <c r="K21" s="27">
        <f t="shared" si="1"/>
        <v>0</v>
      </c>
      <c r="L21" s="28">
        <f t="shared" si="2"/>
        <v>17495718.839999989</v>
      </c>
    </row>
    <row r="22" spans="2:12" ht="20.100000000000001" customHeight="1" x14ac:dyDescent="0.25">
      <c r="B22" s="25" t="s">
        <v>33</v>
      </c>
      <c r="C22" s="26">
        <v>81944172</v>
      </c>
      <c r="D22" s="26">
        <v>103401009</v>
      </c>
      <c r="E22" s="57">
        <v>97929054</v>
      </c>
      <c r="F22" s="57">
        <v>65578276.879999965</v>
      </c>
      <c r="G22" s="26">
        <v>62377414.089999989</v>
      </c>
      <c r="H22" s="26"/>
      <c r="I22" s="27"/>
      <c r="J22" s="27">
        <f t="shared" si="0"/>
        <v>0.6369653493231946</v>
      </c>
      <c r="K22" s="27">
        <f t="shared" si="1"/>
        <v>0</v>
      </c>
      <c r="L22" s="28">
        <f t="shared" si="2"/>
        <v>41023594.910000011</v>
      </c>
    </row>
    <row r="23" spans="2:12" ht="20.100000000000001" customHeight="1" x14ac:dyDescent="0.25">
      <c r="B23" s="25" t="s">
        <v>34</v>
      </c>
      <c r="C23" s="26">
        <v>148532456</v>
      </c>
      <c r="D23" s="26">
        <v>196474006</v>
      </c>
      <c r="E23" s="57">
        <v>178197692</v>
      </c>
      <c r="F23" s="57">
        <v>174756904.49999997</v>
      </c>
      <c r="G23" s="26">
        <v>122445219.59999989</v>
      </c>
      <c r="H23" s="26"/>
      <c r="I23" s="27"/>
      <c r="J23" s="27">
        <f t="shared" si="0"/>
        <v>0.68713134399069487</v>
      </c>
      <c r="K23" s="27">
        <f t="shared" si="1"/>
        <v>0</v>
      </c>
      <c r="L23" s="28">
        <f t="shared" si="2"/>
        <v>74028786.40000011</v>
      </c>
    </row>
    <row r="24" spans="2:12" ht="20.100000000000001" customHeight="1" x14ac:dyDescent="0.25">
      <c r="B24" s="25" t="s">
        <v>35</v>
      </c>
      <c r="C24" s="26">
        <v>134651653</v>
      </c>
      <c r="D24" s="26">
        <v>165833968</v>
      </c>
      <c r="E24" s="57">
        <v>159258320</v>
      </c>
      <c r="F24" s="57">
        <v>145610739.91999996</v>
      </c>
      <c r="G24" s="26">
        <v>100876963.17000008</v>
      </c>
      <c r="H24" s="26"/>
      <c r="I24" s="27"/>
      <c r="J24" s="27">
        <f t="shared" si="0"/>
        <v>0.63341722536065981</v>
      </c>
      <c r="K24" s="27">
        <f t="shared" si="1"/>
        <v>0</v>
      </c>
      <c r="L24" s="28">
        <f t="shared" si="2"/>
        <v>64957004.829999924</v>
      </c>
    </row>
    <row r="25" spans="2:12" ht="20.100000000000001" customHeight="1" x14ac:dyDescent="0.25">
      <c r="B25" s="25" t="s">
        <v>36</v>
      </c>
      <c r="C25" s="26">
        <v>195616395</v>
      </c>
      <c r="D25" s="26">
        <v>248309982</v>
      </c>
      <c r="E25" s="57">
        <v>245709275</v>
      </c>
      <c r="F25" s="57">
        <v>230572139.10000014</v>
      </c>
      <c r="G25" s="26">
        <v>161355274.38999981</v>
      </c>
      <c r="H25" s="26"/>
      <c r="I25" s="27"/>
      <c r="J25" s="27">
        <f t="shared" si="0"/>
        <v>0.65669183383492469</v>
      </c>
      <c r="K25" s="27">
        <f t="shared" si="1"/>
        <v>0</v>
      </c>
      <c r="L25" s="28">
        <f t="shared" si="2"/>
        <v>86954707.610000193</v>
      </c>
    </row>
    <row r="26" spans="2:12" ht="20.100000000000001" customHeight="1" x14ac:dyDescent="0.25">
      <c r="B26" s="25" t="s">
        <v>37</v>
      </c>
      <c r="C26" s="26">
        <v>174850205</v>
      </c>
      <c r="D26" s="26">
        <v>223746741</v>
      </c>
      <c r="E26" s="57">
        <v>223501551</v>
      </c>
      <c r="F26" s="57">
        <v>202545397.66</v>
      </c>
      <c r="G26" s="26">
        <v>136374386.77000001</v>
      </c>
      <c r="H26" s="26"/>
      <c r="I26" s="27"/>
      <c r="J26" s="27">
        <f t="shared" si="0"/>
        <v>0.6101719928109135</v>
      </c>
      <c r="K26" s="27">
        <f t="shared" si="1"/>
        <v>0</v>
      </c>
      <c r="L26" s="28">
        <f t="shared" si="2"/>
        <v>87372354.229999989</v>
      </c>
    </row>
    <row r="27" spans="2:12" ht="20.100000000000001" customHeight="1" x14ac:dyDescent="0.25">
      <c r="B27" s="25" t="s">
        <v>38</v>
      </c>
      <c r="C27" s="26">
        <v>85288921</v>
      </c>
      <c r="D27" s="26">
        <v>115268542</v>
      </c>
      <c r="E27" s="57">
        <v>112822252</v>
      </c>
      <c r="F27" s="57">
        <v>108942903.94999993</v>
      </c>
      <c r="G27" s="26">
        <v>71869664.719999954</v>
      </c>
      <c r="H27" s="26"/>
      <c r="I27" s="27"/>
      <c r="J27" s="27">
        <f t="shared" si="0"/>
        <v>0.63701675375173294</v>
      </c>
      <c r="K27" s="27">
        <f t="shared" si="1"/>
        <v>0</v>
      </c>
      <c r="L27" s="28">
        <f t="shared" si="2"/>
        <v>43398877.280000046</v>
      </c>
    </row>
    <row r="28" spans="2:12" ht="20.100000000000001" customHeight="1" x14ac:dyDescent="0.25">
      <c r="B28" s="25" t="s">
        <v>39</v>
      </c>
      <c r="C28" s="26">
        <v>60949680</v>
      </c>
      <c r="D28" s="26">
        <v>74538766</v>
      </c>
      <c r="E28" s="57">
        <v>72967890</v>
      </c>
      <c r="F28" s="57">
        <v>68237983.219999999</v>
      </c>
      <c r="G28" s="26">
        <v>46441223.50999999</v>
      </c>
      <c r="H28" s="26"/>
      <c r="I28" s="27"/>
      <c r="J28" s="27">
        <f t="shared" si="0"/>
        <v>0.63646109967000541</v>
      </c>
      <c r="K28" s="27">
        <f t="shared" si="1"/>
        <v>0</v>
      </c>
      <c r="L28" s="28">
        <f t="shared" si="2"/>
        <v>28097542.49000001</v>
      </c>
    </row>
    <row r="29" spans="2:12" ht="20.100000000000001" customHeight="1" x14ac:dyDescent="0.25">
      <c r="B29" s="25" t="s">
        <v>40</v>
      </c>
      <c r="C29" s="26">
        <v>44110066</v>
      </c>
      <c r="D29" s="26">
        <v>49272573</v>
      </c>
      <c r="E29" s="57">
        <v>48672573</v>
      </c>
      <c r="F29" s="57">
        <v>46218542.920000009</v>
      </c>
      <c r="G29" s="26">
        <v>29761814.740000021</v>
      </c>
      <c r="H29" s="26"/>
      <c r="I29" s="27"/>
      <c r="J29" s="27">
        <f t="shared" si="0"/>
        <v>0.61146992865982286</v>
      </c>
      <c r="K29" s="27">
        <f t="shared" si="1"/>
        <v>0</v>
      </c>
      <c r="L29" s="28">
        <f t="shared" si="2"/>
        <v>19510758.259999979</v>
      </c>
    </row>
    <row r="30" spans="2:12" ht="20.100000000000001" customHeight="1" x14ac:dyDescent="0.25">
      <c r="B30" s="25" t="s">
        <v>41</v>
      </c>
      <c r="C30" s="26">
        <v>54211432</v>
      </c>
      <c r="D30" s="26">
        <v>58589891</v>
      </c>
      <c r="E30" s="57">
        <v>58573191</v>
      </c>
      <c r="F30" s="57">
        <v>54775905.770000003</v>
      </c>
      <c r="G30" s="26">
        <v>34692721.31000001</v>
      </c>
      <c r="H30" s="26"/>
      <c r="I30" s="27"/>
      <c r="J30" s="27">
        <f t="shared" si="0"/>
        <v>0.59229693171403297</v>
      </c>
      <c r="K30" s="27">
        <f t="shared" si="1"/>
        <v>0</v>
      </c>
      <c r="L30" s="28">
        <f t="shared" si="2"/>
        <v>23897169.68999999</v>
      </c>
    </row>
    <row r="31" spans="2:12" ht="20.100000000000001" customHeight="1" x14ac:dyDescent="0.25">
      <c r="B31" s="25" t="s">
        <v>42</v>
      </c>
      <c r="C31" s="26">
        <v>97553162</v>
      </c>
      <c r="D31" s="26">
        <v>116744339</v>
      </c>
      <c r="E31" s="57">
        <v>114059382</v>
      </c>
      <c r="F31" s="57">
        <v>105254872.30000001</v>
      </c>
      <c r="G31" s="26">
        <v>70910002.170000002</v>
      </c>
      <c r="H31" s="26"/>
      <c r="I31" s="27"/>
      <c r="J31" s="27">
        <f t="shared" si="0"/>
        <v>0.62169372590498517</v>
      </c>
      <c r="K31" s="27">
        <f t="shared" si="1"/>
        <v>0</v>
      </c>
      <c r="L31" s="28">
        <f t="shared" si="2"/>
        <v>45834336.829999998</v>
      </c>
    </row>
    <row r="32" spans="2:12" ht="20.100000000000001" customHeight="1" x14ac:dyDescent="0.25">
      <c r="B32" s="25" t="s">
        <v>43</v>
      </c>
      <c r="C32" s="26">
        <v>49709444</v>
      </c>
      <c r="D32" s="26">
        <v>68622621</v>
      </c>
      <c r="E32" s="57">
        <v>67596727</v>
      </c>
      <c r="F32" s="57">
        <v>56617994.159999996</v>
      </c>
      <c r="G32" s="26">
        <v>40643042.05999998</v>
      </c>
      <c r="H32" s="26"/>
      <c r="I32" s="27"/>
      <c r="J32" s="27">
        <f t="shared" si="0"/>
        <v>0.60125754402280429</v>
      </c>
      <c r="K32" s="27">
        <f t="shared" si="1"/>
        <v>0</v>
      </c>
      <c r="L32" s="28">
        <f t="shared" si="2"/>
        <v>27979578.94000002</v>
      </c>
    </row>
    <row r="33" spans="2:12" ht="20.100000000000001" customHeight="1" x14ac:dyDescent="0.25">
      <c r="B33" s="25" t="s">
        <v>44</v>
      </c>
      <c r="C33" s="26">
        <v>28986350</v>
      </c>
      <c r="D33" s="26">
        <v>39858837</v>
      </c>
      <c r="E33" s="57">
        <v>34697642</v>
      </c>
      <c r="F33" s="57">
        <v>32920452.119999997</v>
      </c>
      <c r="G33" s="26">
        <v>23218860.940000001</v>
      </c>
      <c r="H33" s="26"/>
      <c r="I33" s="27"/>
      <c r="J33" s="27">
        <f t="shared" si="0"/>
        <v>0.66917691236770505</v>
      </c>
      <c r="K33" s="27">
        <f t="shared" si="1"/>
        <v>0</v>
      </c>
      <c r="L33" s="28">
        <f t="shared" si="2"/>
        <v>16639976.059999999</v>
      </c>
    </row>
    <row r="34" spans="2:12" ht="20.100000000000001" customHeight="1" x14ac:dyDescent="0.25">
      <c r="B34" s="25" t="s">
        <v>45</v>
      </c>
      <c r="C34" s="26">
        <v>58347255</v>
      </c>
      <c r="D34" s="26">
        <v>81172967</v>
      </c>
      <c r="E34" s="57">
        <v>80235353</v>
      </c>
      <c r="F34" s="57">
        <v>54352133.799999982</v>
      </c>
      <c r="G34" s="26">
        <v>52385764.929999977</v>
      </c>
      <c r="H34" s="26"/>
      <c r="I34" s="27"/>
      <c r="J34" s="27">
        <f t="shared" si="0"/>
        <v>0.65290128317875007</v>
      </c>
      <c r="K34" s="27">
        <f t="shared" si="1"/>
        <v>0</v>
      </c>
      <c r="L34" s="28">
        <f t="shared" si="2"/>
        <v>28787202.070000023</v>
      </c>
    </row>
    <row r="35" spans="2:12" ht="20.100000000000001" customHeight="1" x14ac:dyDescent="0.25">
      <c r="B35" s="25" t="s">
        <v>46</v>
      </c>
      <c r="C35" s="26">
        <v>55109494</v>
      </c>
      <c r="D35" s="26">
        <v>63210818</v>
      </c>
      <c r="E35" s="57">
        <v>62104207</v>
      </c>
      <c r="F35" s="57">
        <v>57148262.829999983</v>
      </c>
      <c r="G35" s="26">
        <v>38059350.830000021</v>
      </c>
      <c r="H35" s="26"/>
      <c r="I35" s="27"/>
      <c r="J35" s="27">
        <f t="shared" si="0"/>
        <v>0.61283047749084085</v>
      </c>
      <c r="K35" s="27">
        <f t="shared" si="1"/>
        <v>0</v>
      </c>
      <c r="L35" s="28">
        <f t="shared" si="2"/>
        <v>25151467.169999979</v>
      </c>
    </row>
    <row r="36" spans="2:12" ht="20.100000000000001" customHeight="1" x14ac:dyDescent="0.25">
      <c r="B36" s="25" t="s">
        <v>47</v>
      </c>
      <c r="C36" s="26">
        <v>1052506283</v>
      </c>
      <c r="D36" s="26">
        <v>2733087779</v>
      </c>
      <c r="E36" s="57">
        <v>2576602672</v>
      </c>
      <c r="F36" s="57">
        <v>2403370931.1599998</v>
      </c>
      <c r="G36" s="26">
        <v>1908301145.0700009</v>
      </c>
      <c r="H36" s="26"/>
      <c r="I36" s="27"/>
      <c r="J36" s="27">
        <f t="shared" si="0"/>
        <v>0.74062685947179707</v>
      </c>
      <c r="K36" s="27">
        <f t="shared" si="1"/>
        <v>0</v>
      </c>
      <c r="L36" s="28">
        <f t="shared" si="2"/>
        <v>824786633.92999911</v>
      </c>
    </row>
    <row r="37" spans="2:12" ht="20.100000000000001" customHeight="1" x14ac:dyDescent="0.25">
      <c r="B37" s="25" t="s">
        <v>48</v>
      </c>
      <c r="C37" s="26">
        <v>660357899</v>
      </c>
      <c r="D37" s="26">
        <v>552745926</v>
      </c>
      <c r="E37" s="57">
        <v>480318328</v>
      </c>
      <c r="F37" s="57">
        <v>337563421.91999996</v>
      </c>
      <c r="G37" s="26">
        <v>206340891.85000005</v>
      </c>
      <c r="H37" s="26"/>
      <c r="I37" s="27"/>
      <c r="J37" s="27">
        <f t="shared" si="0"/>
        <v>0.42959195979296477</v>
      </c>
      <c r="K37" s="27">
        <f t="shared" si="1"/>
        <v>0</v>
      </c>
      <c r="L37" s="28">
        <f t="shared" si="2"/>
        <v>346405034.14999998</v>
      </c>
    </row>
    <row r="38" spans="2:12" ht="20.100000000000001" customHeight="1" x14ac:dyDescent="0.25">
      <c r="B38" s="25" t="s">
        <v>49</v>
      </c>
      <c r="C38" s="26">
        <v>111569507</v>
      </c>
      <c r="D38" s="26">
        <v>138385074</v>
      </c>
      <c r="E38" s="57">
        <v>129877170</v>
      </c>
      <c r="F38" s="57">
        <v>122640516.37000003</v>
      </c>
      <c r="G38" s="26">
        <v>86946828.689999938</v>
      </c>
      <c r="H38" s="26"/>
      <c r="I38" s="27"/>
      <c r="J38" s="27">
        <f t="shared" si="0"/>
        <v>0.66945429046536764</v>
      </c>
      <c r="K38" s="27">
        <f t="shared" si="1"/>
        <v>0</v>
      </c>
      <c r="L38" s="28">
        <f t="shared" si="2"/>
        <v>51438245.310000062</v>
      </c>
    </row>
    <row r="39" spans="2:12" ht="20.100000000000001" customHeight="1" x14ac:dyDescent="0.25">
      <c r="B39" s="25" t="s">
        <v>50</v>
      </c>
      <c r="C39" s="26">
        <v>26921362</v>
      </c>
      <c r="D39" s="26">
        <v>40773946</v>
      </c>
      <c r="E39" s="57">
        <v>37237420</v>
      </c>
      <c r="F39" s="57">
        <v>36388176.370000005</v>
      </c>
      <c r="G39" s="26">
        <v>25144093.199999996</v>
      </c>
      <c r="H39" s="26"/>
      <c r="I39" s="27"/>
      <c r="J39" s="27">
        <f t="shared" si="0"/>
        <v>0.6752372532790939</v>
      </c>
      <c r="K39" s="27">
        <f t="shared" si="1"/>
        <v>0</v>
      </c>
      <c r="L39" s="28">
        <f t="shared" si="2"/>
        <v>15629852.800000004</v>
      </c>
    </row>
    <row r="40" spans="2:12" ht="20.100000000000001" customHeight="1" x14ac:dyDescent="0.25">
      <c r="B40" s="25" t="s">
        <v>51</v>
      </c>
      <c r="C40" s="26">
        <v>59871721</v>
      </c>
      <c r="D40" s="26">
        <v>119321184</v>
      </c>
      <c r="E40" s="57">
        <v>118628774</v>
      </c>
      <c r="F40" s="57">
        <v>94053724.179999948</v>
      </c>
      <c r="G40" s="26">
        <v>70560167.539999977</v>
      </c>
      <c r="H40" s="26"/>
      <c r="I40" s="27"/>
      <c r="J40" s="27">
        <f t="shared" si="0"/>
        <v>0.59479808448496629</v>
      </c>
      <c r="K40" s="27">
        <f t="shared" si="1"/>
        <v>0</v>
      </c>
      <c r="L40" s="28">
        <f t="shared" si="2"/>
        <v>48761016.460000023</v>
      </c>
    </row>
    <row r="41" spans="2:12" ht="20.100000000000001" customHeight="1" x14ac:dyDescent="0.25">
      <c r="B41" s="25" t="s">
        <v>52</v>
      </c>
      <c r="C41" s="26">
        <v>199711224</v>
      </c>
      <c r="D41" s="26">
        <v>271602611</v>
      </c>
      <c r="E41" s="57">
        <v>270032064</v>
      </c>
      <c r="F41" s="57">
        <v>259211095.94000003</v>
      </c>
      <c r="G41" s="26">
        <v>161940152.28</v>
      </c>
      <c r="H41" s="26"/>
      <c r="I41" s="27"/>
      <c r="J41" s="27">
        <f t="shared" si="0"/>
        <v>0.5997071232251886</v>
      </c>
      <c r="K41" s="27">
        <f t="shared" si="1"/>
        <v>0</v>
      </c>
      <c r="L41" s="28">
        <f t="shared" si="2"/>
        <v>109662458.72</v>
      </c>
    </row>
    <row r="42" spans="2:12" ht="20.100000000000001" customHeight="1" x14ac:dyDescent="0.25">
      <c r="B42" s="25" t="s">
        <v>53</v>
      </c>
      <c r="C42" s="26">
        <v>262858753</v>
      </c>
      <c r="D42" s="26">
        <v>338060392</v>
      </c>
      <c r="E42" s="57">
        <v>336793775</v>
      </c>
      <c r="F42" s="57">
        <v>325553808.96999979</v>
      </c>
      <c r="G42" s="26">
        <v>202527793.50999993</v>
      </c>
      <c r="H42" s="26"/>
      <c r="I42" s="27"/>
      <c r="J42" s="27">
        <f t="shared" si="0"/>
        <v>0.60134066762368132</v>
      </c>
      <c r="K42" s="27">
        <f t="shared" si="1"/>
        <v>0</v>
      </c>
      <c r="L42" s="28">
        <f t="shared" si="2"/>
        <v>135532598.49000007</v>
      </c>
    </row>
    <row r="43" spans="2:12" ht="20.100000000000001" customHeight="1" x14ac:dyDescent="0.25">
      <c r="B43" s="25" t="s">
        <v>54</v>
      </c>
      <c r="C43" s="26">
        <v>281218510</v>
      </c>
      <c r="D43" s="26">
        <v>349116217</v>
      </c>
      <c r="E43" s="57">
        <v>319831650</v>
      </c>
      <c r="F43" s="57">
        <v>311422110.15000004</v>
      </c>
      <c r="G43" s="26">
        <v>220810671.4899998</v>
      </c>
      <c r="H43" s="26"/>
      <c r="I43" s="27"/>
      <c r="J43" s="27">
        <f t="shared" si="0"/>
        <v>0.69039656172239305</v>
      </c>
      <c r="K43" s="27">
        <f t="shared" si="1"/>
        <v>0</v>
      </c>
      <c r="L43" s="28">
        <f t="shared" si="2"/>
        <v>128305545.5100002</v>
      </c>
    </row>
    <row r="44" spans="2:12" ht="20.100000000000001" customHeight="1" x14ac:dyDescent="0.25">
      <c r="B44" s="25" t="s">
        <v>55</v>
      </c>
      <c r="C44" s="26">
        <v>147432898</v>
      </c>
      <c r="D44" s="26">
        <v>182184229</v>
      </c>
      <c r="E44" s="57">
        <v>168919538</v>
      </c>
      <c r="F44" s="57">
        <v>165830693.5</v>
      </c>
      <c r="G44" s="26">
        <v>108780478.8200001</v>
      </c>
      <c r="H44" s="26"/>
      <c r="I44" s="27"/>
      <c r="J44" s="27">
        <f t="shared" ref="J44" si="3">IF(ISERROR(+G44/E44)=TRUE,0,++G44/E44)</f>
        <v>0.6439780744605168</v>
      </c>
      <c r="K44" s="27">
        <f t="shared" ref="K44" si="4">IF(ISERROR(+H44/E44)=TRUE,0,++H44/E44)</f>
        <v>0</v>
      </c>
      <c r="L44" s="28">
        <f t="shared" ref="L44" si="5">+D44-G44</f>
        <v>73403750.179999903</v>
      </c>
    </row>
    <row r="45" spans="2:12" ht="20.100000000000001" customHeight="1" x14ac:dyDescent="0.25">
      <c r="B45" s="25" t="s">
        <v>56</v>
      </c>
      <c r="C45" s="26">
        <v>25149214</v>
      </c>
      <c r="D45" s="26">
        <v>92095497</v>
      </c>
      <c r="E45" s="57">
        <v>87669092</v>
      </c>
      <c r="F45" s="57">
        <v>69294500.25</v>
      </c>
      <c r="G45" s="26">
        <v>57824690.140000001</v>
      </c>
      <c r="H45" s="26"/>
      <c r="I45" s="27"/>
      <c r="J45" s="27">
        <f t="shared" ref="J45" si="6">IF(ISERROR(+G45/E45)=TRUE,0,++G45/E45)</f>
        <v>0.65957897841579105</v>
      </c>
      <c r="K45" s="27">
        <f t="shared" ref="K45" si="7">IF(ISERROR(+H45/E45)=TRUE,0,++H45/E45)</f>
        <v>0</v>
      </c>
      <c r="L45" s="28">
        <f t="shared" ref="L45" si="8">+D45-G45</f>
        <v>34270806.859999999</v>
      </c>
    </row>
    <row r="46" spans="2:12" ht="20.100000000000001" customHeight="1" x14ac:dyDescent="0.25">
      <c r="B46" s="25" t="s">
        <v>57</v>
      </c>
      <c r="C46" s="26">
        <v>0</v>
      </c>
      <c r="D46" s="26">
        <v>26393595</v>
      </c>
      <c r="E46" s="57">
        <v>17600000</v>
      </c>
      <c r="F46" s="57">
        <v>12694685.52</v>
      </c>
      <c r="G46" s="26">
        <v>7408958.5299999984</v>
      </c>
      <c r="H46" s="26"/>
      <c r="I46" s="27"/>
      <c r="J46" s="27">
        <f t="shared" si="0"/>
        <v>0.42096355284090897</v>
      </c>
      <c r="K46" s="27">
        <f t="shared" si="1"/>
        <v>0</v>
      </c>
      <c r="L46" s="28">
        <f t="shared" si="2"/>
        <v>18984636.470000003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9072870144</v>
      </c>
      <c r="E47" s="53">
        <f>SUM(E13:E46)</f>
        <v>8199033752</v>
      </c>
      <c r="F47" s="53">
        <f t="shared" si="9"/>
        <v>7413404763.3999977</v>
      </c>
      <c r="G47" s="53">
        <f t="shared" si="9"/>
        <v>5302607399.2000008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0.64673564710067566</v>
      </c>
      <c r="K47" s="54">
        <f>IF(ISERROR(+H47/E47)=TRUE,0,++H47/E47)</f>
        <v>0</v>
      </c>
      <c r="L47" s="55">
        <f>SUM(L13:L46)</f>
        <v>3770262744.7999983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AGOSTO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9072.8701440000004</v>
      </c>
      <c r="E54" s="33">
        <f>+E47/$C$52</f>
        <v>8199.0337519999994</v>
      </c>
      <c r="F54" s="67">
        <f>+F47/$C$52</f>
        <v>7413.404763399998</v>
      </c>
      <c r="G54" s="67">
        <f>+G47/$C$52</f>
        <v>5302.6073992000011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88074738</v>
      </c>
      <c r="E13" s="56">
        <v>55907445</v>
      </c>
      <c r="F13" s="56">
        <v>42995924.400000006</v>
      </c>
      <c r="G13" s="8">
        <v>24591625.32</v>
      </c>
      <c r="H13" s="8"/>
      <c r="I13" s="12">
        <f>IF(ISERROR(+#REF!/E13)=TRUE,0,++#REF!/E13)</f>
        <v>0</v>
      </c>
      <c r="J13" s="12">
        <f>IF(ISERROR(+G13/E13)=TRUE,0,++G13/E13)</f>
        <v>0.43986315811784998</v>
      </c>
      <c r="K13" s="12">
        <f>IF(ISERROR(+H13/E13)=TRUE,0,++H13/E13)</f>
        <v>0</v>
      </c>
      <c r="L13" s="14">
        <f>+D13-G13</f>
        <v>63483112.68</v>
      </c>
    </row>
    <row r="14" spans="1:13" ht="20.100000000000001" customHeight="1" x14ac:dyDescent="0.25">
      <c r="B14" s="7" t="s">
        <v>58</v>
      </c>
      <c r="C14" s="9">
        <v>1000000</v>
      </c>
      <c r="D14" s="9">
        <v>1704275</v>
      </c>
      <c r="E14" s="58">
        <v>1276822</v>
      </c>
      <c r="F14" s="59">
        <v>1144628.8299999998</v>
      </c>
      <c r="G14" s="9">
        <v>759763.65</v>
      </c>
      <c r="H14" s="9"/>
      <c r="I14" s="13">
        <f>IF(ISERROR(+#REF!/E14)=TRUE,0,++#REF!/E14)</f>
        <v>0</v>
      </c>
      <c r="J14" s="13">
        <f t="shared" ref="J14:J46" si="0">IF(ISERROR(+G14/E14)=TRUE,0,++G14/E14)</f>
        <v>0.59504273109329253</v>
      </c>
      <c r="K14" s="13">
        <f t="shared" ref="K14:K46" si="1">IF(ISERROR(+H14/E14)=TRUE,0,++H14/E14)</f>
        <v>0</v>
      </c>
      <c r="L14" s="15">
        <f t="shared" ref="L14:L46" si="2">+D14-G14</f>
        <v>944511.35</v>
      </c>
    </row>
    <row r="15" spans="1:13" ht="20.100000000000001" customHeight="1" x14ac:dyDescent="0.25">
      <c r="B15" s="7" t="s">
        <v>59</v>
      </c>
      <c r="C15" s="9">
        <v>1500000</v>
      </c>
      <c r="D15" s="9">
        <v>2190097</v>
      </c>
      <c r="E15" s="58">
        <v>1439812</v>
      </c>
      <c r="F15" s="59">
        <v>956608.98</v>
      </c>
      <c r="G15" s="9">
        <v>744485.95</v>
      </c>
      <c r="H15" s="9"/>
      <c r="I15" s="13"/>
      <c r="J15" s="13">
        <f t="shared" si="0"/>
        <v>0.51707163851947335</v>
      </c>
      <c r="K15" s="13">
        <f t="shared" si="1"/>
        <v>0</v>
      </c>
      <c r="L15" s="15">
        <f t="shared" si="2"/>
        <v>1445611.05</v>
      </c>
    </row>
    <row r="16" spans="1:13" ht="20.100000000000001" customHeight="1" x14ac:dyDescent="0.25">
      <c r="B16" s="7" t="s">
        <v>27</v>
      </c>
      <c r="C16" s="9">
        <v>9500000</v>
      </c>
      <c r="D16" s="9">
        <v>12426803</v>
      </c>
      <c r="E16" s="58">
        <v>11544447</v>
      </c>
      <c r="F16" s="59">
        <v>8525195.4100000039</v>
      </c>
      <c r="G16" s="9">
        <v>6667831.8400000026</v>
      </c>
      <c r="H16" s="9"/>
      <c r="I16" s="13"/>
      <c r="J16" s="13">
        <f t="shared" si="0"/>
        <v>0.57757914606043947</v>
      </c>
      <c r="K16" s="13">
        <f t="shared" si="1"/>
        <v>0</v>
      </c>
      <c r="L16" s="15">
        <f t="shared" si="2"/>
        <v>5758971.1599999974</v>
      </c>
    </row>
    <row r="17" spans="2:12" ht="20.100000000000001" customHeight="1" x14ac:dyDescent="0.25">
      <c r="B17" s="7" t="s">
        <v>28</v>
      </c>
      <c r="C17" s="9">
        <v>1500000</v>
      </c>
      <c r="D17" s="9">
        <v>2029059</v>
      </c>
      <c r="E17" s="58">
        <v>1387580</v>
      </c>
      <c r="F17" s="59">
        <v>385095.72000000003</v>
      </c>
      <c r="G17" s="9">
        <v>87591.670000000013</v>
      </c>
      <c r="H17" s="9"/>
      <c r="I17" s="13"/>
      <c r="J17" s="13">
        <f t="shared" ref="J17" si="3">IF(ISERROR(+G17/E17)=TRUE,0,++G17/E17)</f>
        <v>6.3125491863532196E-2</v>
      </c>
      <c r="K17" s="13">
        <f t="shared" ref="K17" si="4">IF(ISERROR(+H17/E17)=TRUE,0,++H17/E17)</f>
        <v>0</v>
      </c>
      <c r="L17" s="15">
        <f t="shared" ref="L17" si="5">+D17-G17</f>
        <v>1941467.33</v>
      </c>
    </row>
    <row r="18" spans="2:12" ht="20.100000000000001" customHeight="1" x14ac:dyDescent="0.25">
      <c r="B18" s="7" t="s">
        <v>29</v>
      </c>
      <c r="C18" s="9">
        <v>6003000</v>
      </c>
      <c r="D18" s="9">
        <v>10890534</v>
      </c>
      <c r="E18" s="58">
        <v>5422000</v>
      </c>
      <c r="F18" s="59">
        <v>4877867.42</v>
      </c>
      <c r="G18" s="9">
        <v>3638469.84</v>
      </c>
      <c r="H18" s="9"/>
      <c r="I18" s="13"/>
      <c r="J18" s="13">
        <f t="shared" si="0"/>
        <v>0.67105677609738101</v>
      </c>
      <c r="K18" s="13">
        <f t="shared" si="1"/>
        <v>0</v>
      </c>
      <c r="L18" s="15">
        <f t="shared" si="2"/>
        <v>7252064.1600000001</v>
      </c>
    </row>
    <row r="19" spans="2:12" ht="20.100000000000001" customHeight="1" x14ac:dyDescent="0.25">
      <c r="B19" s="7" t="s">
        <v>30</v>
      </c>
      <c r="C19" s="9">
        <v>3013658</v>
      </c>
      <c r="D19" s="9">
        <v>3228341</v>
      </c>
      <c r="E19" s="58">
        <v>2895572</v>
      </c>
      <c r="F19" s="59">
        <v>2039311.98</v>
      </c>
      <c r="G19" s="9">
        <v>1602030.88</v>
      </c>
      <c r="H19" s="9"/>
      <c r="I19" s="13"/>
      <c r="J19" s="13">
        <f t="shared" si="0"/>
        <v>0.55326922625305119</v>
      </c>
      <c r="K19" s="13">
        <f t="shared" si="1"/>
        <v>0</v>
      </c>
      <c r="L19" s="15">
        <f t="shared" si="2"/>
        <v>1626310.12</v>
      </c>
    </row>
    <row r="20" spans="2:12" ht="20.100000000000001" customHeight="1" x14ac:dyDescent="0.25">
      <c r="B20" s="7" t="s">
        <v>31</v>
      </c>
      <c r="C20" s="9">
        <v>5000000</v>
      </c>
      <c r="D20" s="9">
        <v>6639618</v>
      </c>
      <c r="E20" s="58">
        <v>4595524</v>
      </c>
      <c r="F20" s="59">
        <v>4307787.4000000004</v>
      </c>
      <c r="G20" s="9">
        <v>1303409.2200000002</v>
      </c>
      <c r="H20" s="9"/>
      <c r="I20" s="13"/>
      <c r="J20" s="13">
        <f t="shared" si="0"/>
        <v>0.28362581068013143</v>
      </c>
      <c r="K20" s="13">
        <f t="shared" si="1"/>
        <v>0</v>
      </c>
      <c r="L20" s="15">
        <f t="shared" si="2"/>
        <v>5336208.7799999993</v>
      </c>
    </row>
    <row r="21" spans="2:12" ht="20.100000000000001" customHeight="1" x14ac:dyDescent="0.25">
      <c r="B21" s="7" t="s">
        <v>32</v>
      </c>
      <c r="C21" s="9">
        <v>3000000</v>
      </c>
      <c r="D21" s="9">
        <v>3664590</v>
      </c>
      <c r="E21" s="58">
        <v>2800000</v>
      </c>
      <c r="F21" s="59">
        <v>1242938.9099999999</v>
      </c>
      <c r="G21" s="9">
        <v>647808.39</v>
      </c>
      <c r="H21" s="9"/>
      <c r="I21" s="13"/>
      <c r="J21" s="13">
        <f t="shared" si="0"/>
        <v>0.23136013928571428</v>
      </c>
      <c r="K21" s="13">
        <f t="shared" si="1"/>
        <v>0</v>
      </c>
      <c r="L21" s="15">
        <f t="shared" si="2"/>
        <v>3016781.61</v>
      </c>
    </row>
    <row r="22" spans="2:12" ht="20.100000000000001" customHeight="1" x14ac:dyDescent="0.25">
      <c r="B22" s="7" t="s">
        <v>33</v>
      </c>
      <c r="C22" s="9">
        <v>3000000</v>
      </c>
      <c r="D22" s="9">
        <v>4656810</v>
      </c>
      <c r="E22" s="58">
        <v>3394809</v>
      </c>
      <c r="F22" s="59">
        <v>1947489.65</v>
      </c>
      <c r="G22" s="9">
        <v>1296962.5999999999</v>
      </c>
      <c r="H22" s="9"/>
      <c r="I22" s="13"/>
      <c r="J22" s="13">
        <f t="shared" si="0"/>
        <v>0.38204287781727925</v>
      </c>
      <c r="K22" s="13">
        <f t="shared" si="1"/>
        <v>0</v>
      </c>
      <c r="L22" s="15">
        <f t="shared" si="2"/>
        <v>3359847.4000000004</v>
      </c>
    </row>
    <row r="23" spans="2:12" ht="20.100000000000001" customHeight="1" x14ac:dyDescent="0.25">
      <c r="B23" s="7" t="s">
        <v>34</v>
      </c>
      <c r="C23" s="9">
        <v>6000000</v>
      </c>
      <c r="D23" s="9">
        <v>9243343</v>
      </c>
      <c r="E23" s="58">
        <v>7590204</v>
      </c>
      <c r="F23" s="59">
        <v>7009508.5399999991</v>
      </c>
      <c r="G23" s="9">
        <v>4825702.2</v>
      </c>
      <c r="H23" s="9"/>
      <c r="I23" s="13"/>
      <c r="J23" s="13">
        <f t="shared" si="0"/>
        <v>0.63578030313809752</v>
      </c>
      <c r="K23" s="13">
        <f t="shared" si="1"/>
        <v>0</v>
      </c>
      <c r="L23" s="15">
        <f t="shared" si="2"/>
        <v>4417640.8</v>
      </c>
    </row>
    <row r="24" spans="2:12" ht="20.100000000000001" customHeight="1" x14ac:dyDescent="0.25">
      <c r="B24" s="7" t="s">
        <v>35</v>
      </c>
      <c r="C24" s="9">
        <v>3500000</v>
      </c>
      <c r="D24" s="9">
        <v>5731439</v>
      </c>
      <c r="E24" s="58">
        <v>2362000</v>
      </c>
      <c r="F24" s="59">
        <v>1956789.6900000002</v>
      </c>
      <c r="G24" s="9">
        <v>1122933.8499999999</v>
      </c>
      <c r="H24" s="9"/>
      <c r="I24" s="13"/>
      <c r="J24" s="13">
        <f t="shared" si="0"/>
        <v>0.4754165325994919</v>
      </c>
      <c r="K24" s="13">
        <f t="shared" si="1"/>
        <v>0</v>
      </c>
      <c r="L24" s="15">
        <f t="shared" si="2"/>
        <v>4608505.1500000004</v>
      </c>
    </row>
    <row r="25" spans="2:12" ht="20.100000000000001" customHeight="1" x14ac:dyDescent="0.25">
      <c r="B25" s="7" t="s">
        <v>36</v>
      </c>
      <c r="C25" s="9">
        <v>6000000</v>
      </c>
      <c r="D25" s="9">
        <v>8725321</v>
      </c>
      <c r="E25" s="58">
        <v>7344711</v>
      </c>
      <c r="F25" s="59">
        <v>5333239.6899999995</v>
      </c>
      <c r="G25" s="9">
        <v>2673361.56</v>
      </c>
      <c r="H25" s="9"/>
      <c r="I25" s="13"/>
      <c r="J25" s="13">
        <f t="shared" si="0"/>
        <v>0.36398458155807628</v>
      </c>
      <c r="K25" s="13">
        <f t="shared" si="1"/>
        <v>0</v>
      </c>
      <c r="L25" s="15">
        <f t="shared" si="2"/>
        <v>6051959.4399999995</v>
      </c>
    </row>
    <row r="26" spans="2:12" ht="20.100000000000001" customHeight="1" x14ac:dyDescent="0.25">
      <c r="B26" s="7" t="s">
        <v>37</v>
      </c>
      <c r="C26" s="9">
        <v>4000000</v>
      </c>
      <c r="D26" s="9">
        <v>5261348</v>
      </c>
      <c r="E26" s="58">
        <v>5251188</v>
      </c>
      <c r="F26" s="59">
        <v>3076156.2399999993</v>
      </c>
      <c r="G26" s="9">
        <v>2022169.19</v>
      </c>
      <c r="H26" s="9"/>
      <c r="I26" s="13"/>
      <c r="J26" s="13">
        <f t="shared" si="0"/>
        <v>0.38508794390907353</v>
      </c>
      <c r="K26" s="13">
        <f t="shared" si="1"/>
        <v>0</v>
      </c>
      <c r="L26" s="15">
        <f t="shared" si="2"/>
        <v>3239178.81</v>
      </c>
    </row>
    <row r="27" spans="2:12" ht="20.100000000000001" customHeight="1" x14ac:dyDescent="0.25">
      <c r="B27" s="7" t="s">
        <v>38</v>
      </c>
      <c r="C27" s="9">
        <v>2000000</v>
      </c>
      <c r="D27" s="9">
        <v>2598940</v>
      </c>
      <c r="E27" s="58">
        <v>1632300</v>
      </c>
      <c r="F27" s="59">
        <v>1532300</v>
      </c>
      <c r="G27" s="9">
        <v>1226871.05</v>
      </c>
      <c r="H27" s="9"/>
      <c r="I27" s="13"/>
      <c r="J27" s="13">
        <f t="shared" si="0"/>
        <v>0.75162105617839858</v>
      </c>
      <c r="K27" s="13">
        <f t="shared" si="1"/>
        <v>0</v>
      </c>
      <c r="L27" s="15">
        <f t="shared" si="2"/>
        <v>1372068.95</v>
      </c>
    </row>
    <row r="28" spans="2:12" ht="20.100000000000001" customHeight="1" x14ac:dyDescent="0.25">
      <c r="B28" s="7" t="s">
        <v>39</v>
      </c>
      <c r="C28" s="9">
        <v>4000000</v>
      </c>
      <c r="D28" s="9">
        <v>4422647</v>
      </c>
      <c r="E28" s="58">
        <v>3922647</v>
      </c>
      <c r="F28" s="59">
        <v>3070268.24</v>
      </c>
      <c r="G28" s="9">
        <v>2050162.49</v>
      </c>
      <c r="H28" s="9"/>
      <c r="I28" s="13"/>
      <c r="J28" s="13">
        <f t="shared" si="0"/>
        <v>0.52264771466818194</v>
      </c>
      <c r="K28" s="13">
        <f t="shared" si="1"/>
        <v>0</v>
      </c>
      <c r="L28" s="15">
        <f t="shared" si="2"/>
        <v>2372484.5099999998</v>
      </c>
    </row>
    <row r="29" spans="2:12" ht="20.100000000000001" customHeight="1" x14ac:dyDescent="0.25">
      <c r="B29" s="7" t="s">
        <v>40</v>
      </c>
      <c r="C29" s="9">
        <v>672906</v>
      </c>
      <c r="D29" s="9">
        <v>898772</v>
      </c>
      <c r="E29" s="58">
        <v>566766</v>
      </c>
      <c r="F29" s="59">
        <v>510388.72000000003</v>
      </c>
      <c r="G29" s="9">
        <v>246384.02</v>
      </c>
      <c r="H29" s="9"/>
      <c r="I29" s="13"/>
      <c r="J29" s="13">
        <f t="shared" si="0"/>
        <v>0.43471912570619969</v>
      </c>
      <c r="K29" s="13">
        <f t="shared" si="1"/>
        <v>0</v>
      </c>
      <c r="L29" s="15">
        <f t="shared" si="2"/>
        <v>652387.98</v>
      </c>
    </row>
    <row r="30" spans="2:12" ht="20.100000000000001" customHeight="1" x14ac:dyDescent="0.25">
      <c r="B30" s="7" t="s">
        <v>41</v>
      </c>
      <c r="C30" s="9">
        <v>2000000</v>
      </c>
      <c r="D30" s="9">
        <v>2087665</v>
      </c>
      <c r="E30" s="58">
        <v>2018513</v>
      </c>
      <c r="F30" s="59">
        <v>897407.41</v>
      </c>
      <c r="G30" s="9">
        <v>705889.7</v>
      </c>
      <c r="H30" s="9"/>
      <c r="I30" s="13"/>
      <c r="J30" s="13">
        <f t="shared" si="0"/>
        <v>0.34970777993503138</v>
      </c>
      <c r="K30" s="13">
        <f t="shared" si="1"/>
        <v>0</v>
      </c>
      <c r="L30" s="15">
        <f t="shared" si="2"/>
        <v>1381775.3</v>
      </c>
    </row>
    <row r="31" spans="2:12" ht="20.100000000000001" customHeight="1" x14ac:dyDescent="0.25">
      <c r="B31" s="7" t="s">
        <v>42</v>
      </c>
      <c r="C31" s="9">
        <v>3000000</v>
      </c>
      <c r="D31" s="9">
        <v>3786219</v>
      </c>
      <c r="E31" s="58">
        <v>2052277</v>
      </c>
      <c r="F31" s="59">
        <v>1937389.26</v>
      </c>
      <c r="G31" s="9">
        <v>1458856.47</v>
      </c>
      <c r="H31" s="9"/>
      <c r="I31" s="13"/>
      <c r="J31" s="13">
        <f t="shared" si="0"/>
        <v>0.71084774131367257</v>
      </c>
      <c r="K31" s="13">
        <f t="shared" si="1"/>
        <v>0</v>
      </c>
      <c r="L31" s="15">
        <f t="shared" si="2"/>
        <v>2327362.5300000003</v>
      </c>
    </row>
    <row r="32" spans="2:12" ht="20.100000000000001" customHeight="1" x14ac:dyDescent="0.25">
      <c r="B32" s="7" t="s">
        <v>43</v>
      </c>
      <c r="C32" s="9">
        <v>2000000</v>
      </c>
      <c r="D32" s="9">
        <v>2884983</v>
      </c>
      <c r="E32" s="58">
        <v>1374983</v>
      </c>
      <c r="F32" s="59">
        <v>955680.46000000008</v>
      </c>
      <c r="G32" s="9">
        <v>627436.46000000008</v>
      </c>
      <c r="H32" s="9"/>
      <c r="I32" s="13"/>
      <c r="J32" s="13">
        <f t="shared" si="0"/>
        <v>0.45632306726701355</v>
      </c>
      <c r="K32" s="13">
        <f t="shared" si="1"/>
        <v>0</v>
      </c>
      <c r="L32" s="15">
        <f t="shared" si="2"/>
        <v>2257546.54</v>
      </c>
    </row>
    <row r="33" spans="2:12" ht="20.100000000000001" customHeight="1" x14ac:dyDescent="0.25">
      <c r="B33" s="7" t="s">
        <v>44</v>
      </c>
      <c r="C33" s="9">
        <v>1500000</v>
      </c>
      <c r="D33" s="9">
        <v>2356799</v>
      </c>
      <c r="E33" s="58">
        <v>2140519</v>
      </c>
      <c r="F33" s="59">
        <v>2029244.5999999999</v>
      </c>
      <c r="G33" s="9">
        <v>1189933.3500000001</v>
      </c>
      <c r="H33" s="9"/>
      <c r="I33" s="13"/>
      <c r="J33" s="13">
        <f t="shared" si="0"/>
        <v>0.5559088006226528</v>
      </c>
      <c r="K33" s="13">
        <f t="shared" si="1"/>
        <v>0</v>
      </c>
      <c r="L33" s="15">
        <f t="shared" si="2"/>
        <v>1166865.6499999999</v>
      </c>
    </row>
    <row r="34" spans="2:12" ht="20.100000000000001" customHeight="1" x14ac:dyDescent="0.25">
      <c r="B34" s="7" t="s">
        <v>45</v>
      </c>
      <c r="C34" s="9">
        <v>1500000</v>
      </c>
      <c r="D34" s="9">
        <v>1912748</v>
      </c>
      <c r="E34" s="58">
        <v>976084</v>
      </c>
      <c r="F34" s="59">
        <v>809089.01</v>
      </c>
      <c r="G34" s="9">
        <v>665419.78</v>
      </c>
      <c r="H34" s="9"/>
      <c r="I34" s="13"/>
      <c r="J34" s="13">
        <f t="shared" si="0"/>
        <v>0.68172388851779153</v>
      </c>
      <c r="K34" s="13">
        <f t="shared" si="1"/>
        <v>0</v>
      </c>
      <c r="L34" s="15">
        <f t="shared" si="2"/>
        <v>1247328.22</v>
      </c>
    </row>
    <row r="35" spans="2:12" ht="20.100000000000001" customHeight="1" x14ac:dyDescent="0.25">
      <c r="B35" s="7" t="s">
        <v>46</v>
      </c>
      <c r="C35" s="9">
        <v>1000000</v>
      </c>
      <c r="D35" s="9">
        <v>2278840</v>
      </c>
      <c r="E35" s="58">
        <v>2043939</v>
      </c>
      <c r="F35" s="59">
        <v>1180380.5</v>
      </c>
      <c r="G35" s="9">
        <v>565171.5</v>
      </c>
      <c r="H35" s="9"/>
      <c r="I35" s="13"/>
      <c r="J35" s="13">
        <f t="shared" si="0"/>
        <v>0.27651094284124916</v>
      </c>
      <c r="K35" s="13">
        <f t="shared" si="1"/>
        <v>0</v>
      </c>
      <c r="L35" s="15">
        <f t="shared" si="2"/>
        <v>1713668.5</v>
      </c>
    </row>
    <row r="36" spans="2:12" ht="20.100000000000001" customHeight="1" x14ac:dyDescent="0.25">
      <c r="B36" s="7" t="s">
        <v>47</v>
      </c>
      <c r="C36" s="9">
        <v>13200000</v>
      </c>
      <c r="D36" s="9">
        <v>25498971</v>
      </c>
      <c r="E36" s="58">
        <v>23096623</v>
      </c>
      <c r="F36" s="59">
        <v>13282702.479999997</v>
      </c>
      <c r="G36" s="9">
        <v>9636342.3300000001</v>
      </c>
      <c r="H36" s="9"/>
      <c r="I36" s="13"/>
      <c r="J36" s="13">
        <f t="shared" si="0"/>
        <v>0.41721867001942231</v>
      </c>
      <c r="K36" s="13">
        <f t="shared" si="1"/>
        <v>0</v>
      </c>
      <c r="L36" s="15">
        <f t="shared" si="2"/>
        <v>15862628.67</v>
      </c>
    </row>
    <row r="37" spans="2:12" ht="20.100000000000001" customHeight="1" x14ac:dyDescent="0.25">
      <c r="B37" s="7" t="s">
        <v>48</v>
      </c>
      <c r="C37" s="9">
        <v>2766523</v>
      </c>
      <c r="D37" s="9">
        <v>10200560</v>
      </c>
      <c r="E37" s="58">
        <v>6946157</v>
      </c>
      <c r="F37" s="59">
        <v>6180063.1899999995</v>
      </c>
      <c r="G37" s="9">
        <v>2648566.6400000006</v>
      </c>
      <c r="H37" s="9"/>
      <c r="I37" s="13"/>
      <c r="J37" s="13">
        <f t="shared" si="0"/>
        <v>0.38129956463696407</v>
      </c>
      <c r="K37" s="13">
        <f t="shared" si="1"/>
        <v>0</v>
      </c>
      <c r="L37" s="15">
        <f t="shared" si="2"/>
        <v>7551993.3599999994</v>
      </c>
    </row>
    <row r="38" spans="2:12" ht="20.100000000000001" customHeight="1" x14ac:dyDescent="0.25">
      <c r="B38" s="7" t="s">
        <v>49</v>
      </c>
      <c r="C38" s="9">
        <v>7026640</v>
      </c>
      <c r="D38" s="9">
        <v>8385776</v>
      </c>
      <c r="E38" s="58">
        <v>5398572</v>
      </c>
      <c r="F38" s="59">
        <v>3171884.959999999</v>
      </c>
      <c r="G38" s="9">
        <v>1853457.7799999993</v>
      </c>
      <c r="H38" s="9"/>
      <c r="I38" s="13"/>
      <c r="J38" s="13">
        <f t="shared" si="0"/>
        <v>0.34332371227057812</v>
      </c>
      <c r="K38" s="13">
        <f t="shared" si="1"/>
        <v>0</v>
      </c>
      <c r="L38" s="15">
        <f t="shared" si="2"/>
        <v>6532318.2200000007</v>
      </c>
    </row>
    <row r="39" spans="2:12" ht="20.100000000000001" customHeight="1" x14ac:dyDescent="0.25">
      <c r="B39" s="7" t="s">
        <v>50</v>
      </c>
      <c r="C39" s="9">
        <v>500000</v>
      </c>
      <c r="D39" s="9">
        <v>670423</v>
      </c>
      <c r="E39" s="58">
        <v>595961</v>
      </c>
      <c r="F39" s="59">
        <v>449859.20999999996</v>
      </c>
      <c r="G39" s="9">
        <v>88076.790000000008</v>
      </c>
      <c r="H39" s="9"/>
      <c r="I39" s="13"/>
      <c r="J39" s="13">
        <f t="shared" si="0"/>
        <v>0.14778951978401272</v>
      </c>
      <c r="K39" s="13">
        <f t="shared" si="1"/>
        <v>0</v>
      </c>
      <c r="L39" s="15">
        <f t="shared" si="2"/>
        <v>582346.21</v>
      </c>
    </row>
    <row r="40" spans="2:12" ht="20.100000000000001" customHeight="1" x14ac:dyDescent="0.25">
      <c r="B40" s="7" t="s">
        <v>51</v>
      </c>
      <c r="C40" s="9">
        <v>3000000</v>
      </c>
      <c r="D40" s="9">
        <v>4270897</v>
      </c>
      <c r="E40" s="58">
        <v>3507567</v>
      </c>
      <c r="F40" s="59">
        <v>2658373.0699999998</v>
      </c>
      <c r="G40" s="9">
        <v>2055717.7899999996</v>
      </c>
      <c r="H40" s="9"/>
      <c r="I40" s="13"/>
      <c r="J40" s="13">
        <f t="shared" si="0"/>
        <v>0.58608083323853821</v>
      </c>
      <c r="K40" s="13">
        <f t="shared" si="1"/>
        <v>0</v>
      </c>
      <c r="L40" s="15">
        <f t="shared" si="2"/>
        <v>2215179.2100000004</v>
      </c>
    </row>
    <row r="41" spans="2:12" ht="20.100000000000001" customHeight="1" x14ac:dyDescent="0.25">
      <c r="B41" s="7" t="s">
        <v>52</v>
      </c>
      <c r="C41" s="9">
        <v>4000000</v>
      </c>
      <c r="D41" s="9">
        <v>5959345</v>
      </c>
      <c r="E41" s="58">
        <v>4500000</v>
      </c>
      <c r="F41" s="59">
        <v>391424.79</v>
      </c>
      <c r="G41" s="9">
        <v>389914.79</v>
      </c>
      <c r="H41" s="9"/>
      <c r="I41" s="13"/>
      <c r="J41" s="13">
        <f t="shared" si="0"/>
        <v>8.6647731111111112E-2</v>
      </c>
      <c r="K41" s="13">
        <f t="shared" si="1"/>
        <v>0</v>
      </c>
      <c r="L41" s="15">
        <f t="shared" si="2"/>
        <v>5569430.21</v>
      </c>
    </row>
    <row r="42" spans="2:12" ht="20.100000000000001" customHeight="1" x14ac:dyDescent="0.25">
      <c r="B42" s="7" t="s">
        <v>53</v>
      </c>
      <c r="C42" s="9">
        <v>5000000</v>
      </c>
      <c r="D42" s="9">
        <v>5900336</v>
      </c>
      <c r="E42" s="58">
        <v>3707900</v>
      </c>
      <c r="F42" s="59">
        <v>3507900</v>
      </c>
      <c r="G42" s="9">
        <v>3507900</v>
      </c>
      <c r="H42" s="9"/>
      <c r="I42" s="13"/>
      <c r="J42" s="13">
        <f t="shared" si="0"/>
        <v>0.94606111275924376</v>
      </c>
      <c r="K42" s="13">
        <f t="shared" si="1"/>
        <v>0</v>
      </c>
      <c r="L42" s="15">
        <f t="shared" si="2"/>
        <v>2392436</v>
      </c>
    </row>
    <row r="43" spans="2:12" ht="20.100000000000001" customHeight="1" x14ac:dyDescent="0.25">
      <c r="B43" s="7" t="s">
        <v>54</v>
      </c>
      <c r="C43" s="9">
        <v>5000000</v>
      </c>
      <c r="D43" s="9">
        <v>10273663</v>
      </c>
      <c r="E43" s="58">
        <v>2438333</v>
      </c>
      <c r="F43" s="59">
        <v>2277823.83</v>
      </c>
      <c r="G43" s="9">
        <v>2126090.36</v>
      </c>
      <c r="H43" s="9"/>
      <c r="I43" s="13"/>
      <c r="J43" s="13">
        <f t="shared" si="0"/>
        <v>0.87194421762737073</v>
      </c>
      <c r="K43" s="13">
        <f t="shared" si="1"/>
        <v>0</v>
      </c>
      <c r="L43" s="15">
        <f t="shared" si="2"/>
        <v>8147572.6400000006</v>
      </c>
    </row>
    <row r="44" spans="2:12" ht="20.100000000000001" customHeight="1" x14ac:dyDescent="0.25">
      <c r="B44" s="7" t="s">
        <v>55</v>
      </c>
      <c r="C44" s="9">
        <v>4000000</v>
      </c>
      <c r="D44" s="9">
        <v>5452060</v>
      </c>
      <c r="E44" s="58">
        <v>4117473</v>
      </c>
      <c r="F44" s="59">
        <v>1629024.6199999996</v>
      </c>
      <c r="G44" s="9">
        <v>1545147.5999999999</v>
      </c>
      <c r="H44" s="9"/>
      <c r="I44" s="13"/>
      <c r="J44" s="13">
        <f t="shared" ref="J44" si="6">IF(ISERROR(+G44/E44)=TRUE,0,++G44/E44)</f>
        <v>0.37526599445825143</v>
      </c>
      <c r="K44" s="13">
        <f t="shared" ref="K44" si="7">IF(ISERROR(+H44/E44)=TRUE,0,++H44/E44)</f>
        <v>0</v>
      </c>
      <c r="L44" s="15">
        <f t="shared" ref="L44" si="8">+D44-G44</f>
        <v>3906912.4000000004</v>
      </c>
    </row>
    <row r="45" spans="2:12" ht="20.100000000000001" customHeight="1" x14ac:dyDescent="0.25">
      <c r="B45" s="7" t="s">
        <v>56</v>
      </c>
      <c r="C45" s="9">
        <v>65973</v>
      </c>
      <c r="D45" s="9">
        <v>296763</v>
      </c>
      <c r="E45" s="58">
        <v>75973</v>
      </c>
      <c r="F45" s="59">
        <v>69726.890000000014</v>
      </c>
      <c r="G45" s="9">
        <v>53228.7</v>
      </c>
      <c r="H45" s="9"/>
      <c r="I45" s="13"/>
      <c r="J45" s="13">
        <f t="shared" si="0"/>
        <v>0.7006265383754755</v>
      </c>
      <c r="K45" s="13">
        <f t="shared" si="1"/>
        <v>0</v>
      </c>
      <c r="L45" s="15">
        <f t="shared" si="2"/>
        <v>243534.3</v>
      </c>
    </row>
    <row r="46" spans="2:12" ht="20.100000000000001" customHeight="1" x14ac:dyDescent="0.25">
      <c r="B46" s="7" t="s">
        <v>57</v>
      </c>
      <c r="C46" s="9">
        <v>0</v>
      </c>
      <c r="D46" s="9">
        <v>271555</v>
      </c>
      <c r="E46" s="58">
        <v>271555</v>
      </c>
      <c r="F46" s="59">
        <v>271555</v>
      </c>
      <c r="G46" s="9">
        <v>271554.59999999998</v>
      </c>
      <c r="H46" s="9"/>
      <c r="I46" s="13"/>
      <c r="J46" s="13">
        <f t="shared" si="0"/>
        <v>0.9999985270018964</v>
      </c>
      <c r="K46" s="13">
        <f t="shared" si="1"/>
        <v>0</v>
      </c>
      <c r="L46" s="15">
        <f t="shared" si="2"/>
        <v>0.40000000002328306</v>
      </c>
    </row>
    <row r="47" spans="2:12" ht="23.25" customHeight="1" x14ac:dyDescent="0.25">
      <c r="B47" s="52" t="s">
        <v>4</v>
      </c>
      <c r="C47" s="53">
        <f t="shared" ref="C47:H47" si="9">SUM(C13:C46)</f>
        <v>177090245</v>
      </c>
      <c r="D47" s="53">
        <f t="shared" si="9"/>
        <v>264874278</v>
      </c>
      <c r="E47" s="53">
        <f t="shared" si="9"/>
        <v>184596256</v>
      </c>
      <c r="F47" s="53">
        <f t="shared" si="9"/>
        <v>132611029.09999998</v>
      </c>
      <c r="G47" s="53">
        <f t="shared" si="9"/>
        <v>84896268.360000029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0.45990243897471045</v>
      </c>
      <c r="K47" s="54">
        <f>IF(ISERROR(+H47/E47)=TRUE,0,++H47/E47)</f>
        <v>0</v>
      </c>
      <c r="L47" s="55">
        <f>SUM(L13:L46)</f>
        <v>179978009.64000005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AGOSTO
(4)</v>
      </c>
      <c r="K53" s="23"/>
    </row>
    <row r="54" spans="2:11" s="22" customFormat="1" x14ac:dyDescent="0.25">
      <c r="B54" s="22" t="s">
        <v>24</v>
      </c>
      <c r="C54" s="39">
        <f>+C47/$C$52</f>
        <v>177.09024500000001</v>
      </c>
      <c r="D54" s="39">
        <f>+D47/$C$52</f>
        <v>264.874278</v>
      </c>
      <c r="E54" s="39">
        <f>+E47/$C$52</f>
        <v>184.59625600000001</v>
      </c>
      <c r="F54" s="39">
        <f>+F47/$C$52</f>
        <v>132.61102909999997</v>
      </c>
      <c r="G54" s="39">
        <f>+G47/$C$52</f>
        <v>84.896268360000036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321432986</v>
      </c>
      <c r="E13" s="62">
        <v>320330861</v>
      </c>
      <c r="F13" s="62">
        <v>313339844.26000011</v>
      </c>
      <c r="G13" s="41">
        <v>292910249.72999996</v>
      </c>
      <c r="H13" s="8"/>
      <c r="I13" s="12">
        <f>IF(ISERROR(+#REF!/E13)=TRUE,0,++#REF!/E13)</f>
        <v>0</v>
      </c>
      <c r="J13" s="12">
        <f>IF(ISERROR(+G13/E13)=TRUE,0,++G13/E13)</f>
        <v>0.91439909603339764</v>
      </c>
      <c r="K13" s="12">
        <f>IF(ISERROR(+H13/E13)=TRUE,0,++H13/E13)</f>
        <v>0</v>
      </c>
      <c r="L13" s="14">
        <f>+D13-G13</f>
        <v>28522736.270000041</v>
      </c>
    </row>
    <row r="14" spans="1:13" ht="20.100000000000001" customHeight="1" x14ac:dyDescent="0.25">
      <c r="B14" s="25" t="s">
        <v>58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135456</v>
      </c>
      <c r="H14" s="26"/>
      <c r="I14" s="27"/>
      <c r="J14" s="27">
        <f t="shared" ref="J14:J45" si="0">IF(ISERROR(+G14/E14)=TRUE,0,++G14/E14)</f>
        <v>0.98175018481742937</v>
      </c>
      <c r="K14" s="27">
        <f t="shared" ref="K14:K45" si="1">IF(ISERROR(+H14/E14)=TRUE,0,++H14/E14)</f>
        <v>0</v>
      </c>
      <c r="L14" s="28">
        <f t="shared" ref="L14:L45" si="2">+D14-G14</f>
        <v>2518</v>
      </c>
    </row>
    <row r="15" spans="1:13" ht="20.100000000000001" customHeight="1" x14ac:dyDescent="0.25">
      <c r="B15" s="25" t="s">
        <v>59</v>
      </c>
      <c r="C15" s="42">
        <v>0</v>
      </c>
      <c r="D15" s="42">
        <v>1483605</v>
      </c>
      <c r="E15" s="63">
        <v>1483605</v>
      </c>
      <c r="F15" s="63">
        <v>1483605</v>
      </c>
      <c r="G15" s="42">
        <v>1480323.22</v>
      </c>
      <c r="H15" s="26"/>
      <c r="I15" s="27"/>
      <c r="J15" s="27">
        <f t="shared" si="0"/>
        <v>0.99778796916969137</v>
      </c>
      <c r="K15" s="27">
        <f t="shared" si="1"/>
        <v>0</v>
      </c>
      <c r="L15" s="28">
        <f t="shared" si="2"/>
        <v>3281.7800000000279</v>
      </c>
    </row>
    <row r="16" spans="1:13" ht="20.100000000000001" customHeight="1" x14ac:dyDescent="0.25">
      <c r="B16" s="25" t="s">
        <v>28</v>
      </c>
      <c r="C16" s="42">
        <v>0</v>
      </c>
      <c r="D16" s="42">
        <v>522318</v>
      </c>
      <c r="E16" s="63">
        <v>522318</v>
      </c>
      <c r="F16" s="63">
        <v>522318</v>
      </c>
      <c r="G16" s="42">
        <v>522317.68</v>
      </c>
      <c r="H16" s="26"/>
      <c r="I16" s="27"/>
      <c r="J16" s="27">
        <f t="shared" ref="J16" si="3">IF(ISERROR(+G16/E16)=TRUE,0,++G16/E16)</f>
        <v>0.99999938734640581</v>
      </c>
      <c r="K16" s="27">
        <f t="shared" ref="K16" si="4">IF(ISERROR(+H16/E16)=TRUE,0,++H16/E16)</f>
        <v>0</v>
      </c>
      <c r="L16" s="28">
        <f t="shared" ref="L16" si="5">+D16-G16</f>
        <v>0.32000000000698492</v>
      </c>
    </row>
    <row r="17" spans="2:12" ht="20.100000000000001" customHeight="1" x14ac:dyDescent="0.25">
      <c r="B17" s="25" t="s">
        <v>29</v>
      </c>
      <c r="C17" s="42">
        <v>0</v>
      </c>
      <c r="D17" s="42">
        <v>3045043</v>
      </c>
      <c r="E17" s="63">
        <v>3045043</v>
      </c>
      <c r="F17" s="63">
        <v>3045043</v>
      </c>
      <c r="G17" s="42">
        <v>2919978.54</v>
      </c>
      <c r="H17" s="26"/>
      <c r="I17" s="27"/>
      <c r="J17" s="27">
        <f t="shared" si="0"/>
        <v>0.95892850774192684</v>
      </c>
      <c r="K17" s="27">
        <f t="shared" si="1"/>
        <v>0</v>
      </c>
      <c r="L17" s="28">
        <f t="shared" si="2"/>
        <v>125064.45999999996</v>
      </c>
    </row>
    <row r="18" spans="2:12" ht="20.100000000000001" customHeight="1" x14ac:dyDescent="0.25">
      <c r="B18" s="25" t="s">
        <v>30</v>
      </c>
      <c r="C18" s="42">
        <v>0</v>
      </c>
      <c r="D18" s="42">
        <v>5400387</v>
      </c>
      <c r="E18" s="63">
        <v>5400387</v>
      </c>
      <c r="F18" s="63">
        <v>5400344.2799999993</v>
      </c>
      <c r="G18" s="42">
        <v>5400335.3799999999</v>
      </c>
      <c r="H18" s="26"/>
      <c r="I18" s="27"/>
      <c r="J18" s="27">
        <f t="shared" si="0"/>
        <v>0.99999044142577187</v>
      </c>
      <c r="K18" s="27">
        <f t="shared" si="1"/>
        <v>0</v>
      </c>
      <c r="L18" s="28">
        <f t="shared" si="2"/>
        <v>51.620000000111759</v>
      </c>
    </row>
    <row r="19" spans="2:12" ht="20.100000000000001" customHeight="1" x14ac:dyDescent="0.25">
      <c r="B19" s="25" t="s">
        <v>31</v>
      </c>
      <c r="C19" s="42">
        <v>0</v>
      </c>
      <c r="D19" s="42">
        <v>17233521</v>
      </c>
      <c r="E19" s="63">
        <v>17233521</v>
      </c>
      <c r="F19" s="63">
        <v>17233288.73</v>
      </c>
      <c r="G19" s="42">
        <v>17233288.729999997</v>
      </c>
      <c r="H19" s="26"/>
      <c r="I19" s="27"/>
      <c r="J19" s="27">
        <f t="shared" ref="J19" si="6">IF(ISERROR(+G19/E19)=TRUE,0,++G19/E19)</f>
        <v>0.99998652219705986</v>
      </c>
      <c r="K19" s="27">
        <f t="shared" ref="K19" si="7">IF(ISERROR(+H19/E19)=TRUE,0,++H19/E19)</f>
        <v>0</v>
      </c>
      <c r="L19" s="28">
        <f t="shared" ref="L19" si="8">+D19-G19</f>
        <v>232.27000000327826</v>
      </c>
    </row>
    <row r="20" spans="2:12" ht="20.100000000000001" customHeight="1" x14ac:dyDescent="0.25">
      <c r="B20" s="25" t="s">
        <v>32</v>
      </c>
      <c r="C20" s="42">
        <v>0</v>
      </c>
      <c r="D20" s="42">
        <v>1063084</v>
      </c>
      <c r="E20" s="63">
        <v>1063084</v>
      </c>
      <c r="F20" s="63">
        <v>1063028</v>
      </c>
      <c r="G20" s="42">
        <v>970579.54</v>
      </c>
      <c r="H20" s="26"/>
      <c r="I20" s="27"/>
      <c r="J20" s="27">
        <f t="shared" si="0"/>
        <v>0.91298480646872682</v>
      </c>
      <c r="K20" s="27">
        <f t="shared" si="1"/>
        <v>0</v>
      </c>
      <c r="L20" s="28">
        <f t="shared" si="2"/>
        <v>92504.459999999963</v>
      </c>
    </row>
    <row r="21" spans="2:12" ht="20.100000000000001" customHeight="1" x14ac:dyDescent="0.25">
      <c r="B21" s="25" t="s">
        <v>33</v>
      </c>
      <c r="C21" s="42">
        <v>0</v>
      </c>
      <c r="D21" s="42">
        <v>4468959</v>
      </c>
      <c r="E21" s="63">
        <v>4468959</v>
      </c>
      <c r="F21" s="63">
        <v>4423241.3100000005</v>
      </c>
      <c r="G21" s="42">
        <v>4423241.3100000005</v>
      </c>
      <c r="H21" s="26"/>
      <c r="I21" s="27"/>
      <c r="J21" s="27">
        <f t="shared" si="0"/>
        <v>0.98976994642376459</v>
      </c>
      <c r="K21" s="27">
        <f t="shared" si="1"/>
        <v>0</v>
      </c>
      <c r="L21" s="28">
        <f t="shared" si="2"/>
        <v>45717.689999999478</v>
      </c>
    </row>
    <row r="22" spans="2:12" ht="20.100000000000001" customHeight="1" x14ac:dyDescent="0.25">
      <c r="B22" s="25" t="s">
        <v>34</v>
      </c>
      <c r="C22" s="42">
        <v>0</v>
      </c>
      <c r="D22" s="42">
        <v>8247884</v>
      </c>
      <c r="E22" s="63">
        <v>8247884</v>
      </c>
      <c r="F22" s="63">
        <v>8230433.7199999997</v>
      </c>
      <c r="G22" s="42">
        <v>7932397.0299999993</v>
      </c>
      <c r="H22" s="26"/>
      <c r="I22" s="27"/>
      <c r="J22" s="27">
        <f t="shared" si="0"/>
        <v>0.96174934443791882</v>
      </c>
      <c r="K22" s="27">
        <f t="shared" si="1"/>
        <v>0</v>
      </c>
      <c r="L22" s="28">
        <f t="shared" si="2"/>
        <v>315486.97000000067</v>
      </c>
    </row>
    <row r="23" spans="2:12" ht="20.100000000000001" customHeight="1" x14ac:dyDescent="0.25">
      <c r="B23" s="25" t="s">
        <v>35</v>
      </c>
      <c r="C23" s="42">
        <v>0</v>
      </c>
      <c r="D23" s="42">
        <v>6351822</v>
      </c>
      <c r="E23" s="63">
        <v>6351822</v>
      </c>
      <c r="F23" s="63">
        <v>6351822</v>
      </c>
      <c r="G23" s="42">
        <v>6260485.1100000003</v>
      </c>
      <c r="H23" s="26"/>
      <c r="I23" s="27"/>
      <c r="J23" s="27">
        <f t="shared" si="0"/>
        <v>0.98562036373185524</v>
      </c>
      <c r="K23" s="27">
        <f t="shared" si="1"/>
        <v>0</v>
      </c>
      <c r="L23" s="28">
        <f t="shared" si="2"/>
        <v>91336.889999999665</v>
      </c>
    </row>
    <row r="24" spans="2:12" ht="20.100000000000001" customHeight="1" x14ac:dyDescent="0.25">
      <c r="B24" s="25" t="s">
        <v>36</v>
      </c>
      <c r="C24" s="42">
        <v>0</v>
      </c>
      <c r="D24" s="42">
        <v>12431899</v>
      </c>
      <c r="E24" s="63">
        <v>12431899</v>
      </c>
      <c r="F24" s="63">
        <v>12395899</v>
      </c>
      <c r="G24" s="42">
        <v>11794999.549999999</v>
      </c>
      <c r="H24" s="26"/>
      <c r="I24" s="27"/>
      <c r="J24" s="27">
        <f t="shared" si="0"/>
        <v>0.9487689330487642</v>
      </c>
      <c r="K24" s="27">
        <f t="shared" si="1"/>
        <v>0</v>
      </c>
      <c r="L24" s="28">
        <f t="shared" si="2"/>
        <v>636899.45000000112</v>
      </c>
    </row>
    <row r="25" spans="2:12" ht="20.100000000000001" customHeight="1" x14ac:dyDescent="0.25">
      <c r="B25" s="25" t="s">
        <v>37</v>
      </c>
      <c r="C25" s="42">
        <v>0</v>
      </c>
      <c r="D25" s="42">
        <v>19595094</v>
      </c>
      <c r="E25" s="63">
        <v>19595094</v>
      </c>
      <c r="F25" s="63">
        <v>19592194</v>
      </c>
      <c r="G25" s="42">
        <v>18282033.370000001</v>
      </c>
      <c r="H25" s="26"/>
      <c r="I25" s="27"/>
      <c r="J25" s="27">
        <f t="shared" si="0"/>
        <v>0.93299033778557028</v>
      </c>
      <c r="K25" s="27">
        <f t="shared" si="1"/>
        <v>0</v>
      </c>
      <c r="L25" s="28">
        <f t="shared" si="2"/>
        <v>1313060.629999999</v>
      </c>
    </row>
    <row r="26" spans="2:12" ht="20.100000000000001" customHeight="1" x14ac:dyDescent="0.25">
      <c r="B26" s="25" t="s">
        <v>38</v>
      </c>
      <c r="C26" s="42">
        <v>0</v>
      </c>
      <c r="D26" s="42">
        <v>5410724</v>
      </c>
      <c r="E26" s="63">
        <v>5410724</v>
      </c>
      <c r="F26" s="63">
        <v>5410654.0199999996</v>
      </c>
      <c r="G26" s="42">
        <v>5410654.0200000005</v>
      </c>
      <c r="H26" s="26"/>
      <c r="I26" s="27"/>
      <c r="J26" s="27">
        <f t="shared" si="0"/>
        <v>0.99998706642586099</v>
      </c>
      <c r="K26" s="27">
        <f t="shared" si="1"/>
        <v>0</v>
      </c>
      <c r="L26" s="28">
        <f t="shared" si="2"/>
        <v>69.979999999515712</v>
      </c>
    </row>
    <row r="27" spans="2:12" ht="20.100000000000001" customHeight="1" x14ac:dyDescent="0.25">
      <c r="B27" s="25" t="s">
        <v>39</v>
      </c>
      <c r="C27" s="42">
        <v>0</v>
      </c>
      <c r="D27" s="42">
        <v>4058451</v>
      </c>
      <c r="E27" s="63">
        <v>4058451</v>
      </c>
      <c r="F27" s="63">
        <v>4027529.94</v>
      </c>
      <c r="G27" s="42">
        <v>4027529.9399999995</v>
      </c>
      <c r="H27" s="26"/>
      <c r="I27" s="27"/>
      <c r="J27" s="27">
        <f t="shared" si="0"/>
        <v>0.99238106854068198</v>
      </c>
      <c r="K27" s="27">
        <f t="shared" si="1"/>
        <v>0</v>
      </c>
      <c r="L27" s="28">
        <f t="shared" si="2"/>
        <v>30921.060000000522</v>
      </c>
    </row>
    <row r="28" spans="2:12" ht="20.100000000000001" customHeight="1" x14ac:dyDescent="0.25">
      <c r="B28" s="25" t="s">
        <v>40</v>
      </c>
      <c r="C28" s="42">
        <v>0</v>
      </c>
      <c r="D28" s="42">
        <v>1988771</v>
      </c>
      <c r="E28" s="63">
        <v>1988771</v>
      </c>
      <c r="F28" s="63">
        <v>1988771</v>
      </c>
      <c r="G28" s="42">
        <v>1918394.0299999998</v>
      </c>
      <c r="H28" s="26"/>
      <c r="I28" s="27"/>
      <c r="J28" s="27">
        <f t="shared" si="0"/>
        <v>0.96461283375511797</v>
      </c>
      <c r="K28" s="27">
        <f t="shared" si="1"/>
        <v>0</v>
      </c>
      <c r="L28" s="28">
        <f t="shared" si="2"/>
        <v>70376.970000000205</v>
      </c>
    </row>
    <row r="29" spans="2:12" ht="20.100000000000001" customHeight="1" x14ac:dyDescent="0.25">
      <c r="B29" s="25" t="s">
        <v>41</v>
      </c>
      <c r="C29" s="42">
        <v>0</v>
      </c>
      <c r="D29" s="42">
        <v>183656</v>
      </c>
      <c r="E29" s="63">
        <v>183656</v>
      </c>
      <c r="F29" s="63">
        <v>178383</v>
      </c>
      <c r="G29" s="42">
        <v>178383</v>
      </c>
      <c r="H29" s="26"/>
      <c r="I29" s="27"/>
      <c r="J29" s="27">
        <f t="shared" si="0"/>
        <v>0.97128871368210135</v>
      </c>
      <c r="K29" s="27">
        <f t="shared" si="1"/>
        <v>0</v>
      </c>
      <c r="L29" s="28">
        <f t="shared" si="2"/>
        <v>5273</v>
      </c>
    </row>
    <row r="30" spans="2:12" ht="20.100000000000001" customHeight="1" x14ac:dyDescent="0.25">
      <c r="B30" s="25" t="s">
        <v>42</v>
      </c>
      <c r="C30" s="42">
        <v>0</v>
      </c>
      <c r="D30" s="42">
        <v>3609038</v>
      </c>
      <c r="E30" s="63">
        <v>3609038</v>
      </c>
      <c r="F30" s="63">
        <v>3609037.9299999997</v>
      </c>
      <c r="G30" s="42">
        <v>2219645.14</v>
      </c>
      <c r="H30" s="26"/>
      <c r="I30" s="27"/>
      <c r="J30" s="27">
        <f t="shared" si="0"/>
        <v>0.61502404241795183</v>
      </c>
      <c r="K30" s="27">
        <f t="shared" si="1"/>
        <v>0</v>
      </c>
      <c r="L30" s="28">
        <f t="shared" si="2"/>
        <v>1389392.8599999999</v>
      </c>
    </row>
    <row r="31" spans="2:12" ht="20.100000000000001" customHeight="1" x14ac:dyDescent="0.25">
      <c r="B31" s="25" t="s">
        <v>43</v>
      </c>
      <c r="C31" s="42">
        <v>0</v>
      </c>
      <c r="D31" s="42">
        <v>6419729</v>
      </c>
      <c r="E31" s="63">
        <v>6419729</v>
      </c>
      <c r="F31" s="63">
        <v>6419729</v>
      </c>
      <c r="G31" s="42">
        <v>6418598.3799999999</v>
      </c>
      <c r="H31" s="26"/>
      <c r="I31" s="27"/>
      <c r="J31" s="27">
        <f t="shared" si="0"/>
        <v>0.99982388353153229</v>
      </c>
      <c r="K31" s="27">
        <f t="shared" si="1"/>
        <v>0</v>
      </c>
      <c r="L31" s="28">
        <f t="shared" si="2"/>
        <v>1130.6200000001118</v>
      </c>
    </row>
    <row r="32" spans="2:12" ht="20.100000000000001" customHeight="1" x14ac:dyDescent="0.25">
      <c r="B32" s="25" t="s">
        <v>44</v>
      </c>
      <c r="C32" s="42">
        <v>0</v>
      </c>
      <c r="D32" s="42">
        <v>1911787</v>
      </c>
      <c r="E32" s="63">
        <v>1911787</v>
      </c>
      <c r="F32" s="63">
        <v>1911787</v>
      </c>
      <c r="G32" s="42">
        <v>1910774.94</v>
      </c>
      <c r="H32" s="26"/>
      <c r="I32" s="27"/>
      <c r="J32" s="27">
        <f t="shared" si="0"/>
        <v>0.99947062094260497</v>
      </c>
      <c r="K32" s="27">
        <f t="shared" si="1"/>
        <v>0</v>
      </c>
      <c r="L32" s="28">
        <f t="shared" si="2"/>
        <v>1012.0600000000559</v>
      </c>
    </row>
    <row r="33" spans="2:12" ht="20.100000000000001" customHeight="1" x14ac:dyDescent="0.25">
      <c r="B33" s="25" t="s">
        <v>45</v>
      </c>
      <c r="C33" s="42">
        <v>0</v>
      </c>
      <c r="D33" s="42">
        <v>5402026</v>
      </c>
      <c r="E33" s="63">
        <v>5402026</v>
      </c>
      <c r="F33" s="63">
        <v>5401583.0700000003</v>
      </c>
      <c r="G33" s="42">
        <v>5401583.0700000003</v>
      </c>
      <c r="H33" s="26"/>
      <c r="I33" s="27"/>
      <c r="J33" s="27">
        <f t="shared" si="0"/>
        <v>0.99991800668860176</v>
      </c>
      <c r="K33" s="27">
        <f t="shared" si="1"/>
        <v>0</v>
      </c>
      <c r="L33" s="28">
        <f t="shared" si="2"/>
        <v>442.92999999970198</v>
      </c>
    </row>
    <row r="34" spans="2:12" ht="20.100000000000001" customHeight="1" x14ac:dyDescent="0.25">
      <c r="B34" s="25" t="s">
        <v>46</v>
      </c>
      <c r="C34" s="42">
        <v>0</v>
      </c>
      <c r="D34" s="42">
        <v>2359916</v>
      </c>
      <c r="E34" s="63">
        <v>2359916</v>
      </c>
      <c r="F34" s="63">
        <v>2359915.6999999997</v>
      </c>
      <c r="G34" s="42">
        <v>2359914.36</v>
      </c>
      <c r="H34" s="26"/>
      <c r="I34" s="27"/>
      <c r="J34" s="27">
        <f t="shared" si="0"/>
        <v>0.99999930506001056</v>
      </c>
      <c r="K34" s="27">
        <f t="shared" si="1"/>
        <v>0</v>
      </c>
      <c r="L34" s="28">
        <f t="shared" si="2"/>
        <v>1.6400000001303852</v>
      </c>
    </row>
    <row r="35" spans="2:12" ht="20.100000000000001" customHeight="1" x14ac:dyDescent="0.25">
      <c r="B35" s="25" t="s">
        <v>47</v>
      </c>
      <c r="C35" s="42">
        <v>200000000</v>
      </c>
      <c r="D35" s="42">
        <v>1397473054</v>
      </c>
      <c r="E35" s="63">
        <v>1338086815</v>
      </c>
      <c r="F35" s="63">
        <v>1218678745.79</v>
      </c>
      <c r="G35" s="42">
        <v>1079203103.5100002</v>
      </c>
      <c r="H35" s="26"/>
      <c r="I35" s="27"/>
      <c r="J35" s="27">
        <f t="shared" si="0"/>
        <v>0.80652696926095957</v>
      </c>
      <c r="K35" s="27">
        <f t="shared" si="1"/>
        <v>0</v>
      </c>
      <c r="L35" s="28">
        <f t="shared" si="2"/>
        <v>318269950.48999977</v>
      </c>
    </row>
    <row r="36" spans="2:12" ht="20.100000000000001" customHeight="1" x14ac:dyDescent="0.25">
      <c r="B36" s="25" t="s">
        <v>48</v>
      </c>
      <c r="C36" s="42">
        <v>628474823</v>
      </c>
      <c r="D36" s="42">
        <v>124220788</v>
      </c>
      <c r="E36" s="63">
        <v>114068004</v>
      </c>
      <c r="F36" s="63">
        <v>90564871.039999992</v>
      </c>
      <c r="G36" s="42">
        <v>66873576.090000018</v>
      </c>
      <c r="H36" s="26"/>
      <c r="I36" s="27"/>
      <c r="J36" s="27">
        <f t="shared" si="0"/>
        <v>0.58626059670510244</v>
      </c>
      <c r="K36" s="27">
        <f t="shared" si="1"/>
        <v>0</v>
      </c>
      <c r="L36" s="28">
        <f t="shared" si="2"/>
        <v>57347211.909999982</v>
      </c>
    </row>
    <row r="37" spans="2:12" ht="20.100000000000001" customHeight="1" x14ac:dyDescent="0.25">
      <c r="B37" s="25" t="s">
        <v>49</v>
      </c>
      <c r="C37" s="42">
        <v>0</v>
      </c>
      <c r="D37" s="42">
        <v>9349444</v>
      </c>
      <c r="E37" s="63">
        <v>9349444</v>
      </c>
      <c r="F37" s="63">
        <v>9346767.3300000001</v>
      </c>
      <c r="G37" s="42">
        <v>9346123.6600000001</v>
      </c>
      <c r="H37" s="26"/>
      <c r="I37" s="27"/>
      <c r="J37" s="27">
        <f t="shared" si="0"/>
        <v>0.99964486230411131</v>
      </c>
      <c r="K37" s="27">
        <f t="shared" si="1"/>
        <v>0</v>
      </c>
      <c r="L37" s="28">
        <f t="shared" si="2"/>
        <v>3320.339999999851</v>
      </c>
    </row>
    <row r="38" spans="2:12" ht="20.100000000000001" customHeight="1" x14ac:dyDescent="0.25">
      <c r="B38" s="25" t="s">
        <v>50</v>
      </c>
      <c r="C38" s="42">
        <v>0</v>
      </c>
      <c r="D38" s="42">
        <v>3120306</v>
      </c>
      <c r="E38" s="63">
        <v>3120306</v>
      </c>
      <c r="F38" s="63">
        <v>3120306</v>
      </c>
      <c r="G38" s="42">
        <v>3117951.16</v>
      </c>
      <c r="H38" s="26"/>
      <c r="I38" s="27"/>
      <c r="J38" s="13">
        <f t="shared" si="0"/>
        <v>0.99924531760667068</v>
      </c>
      <c r="K38" s="13">
        <f t="shared" si="1"/>
        <v>0</v>
      </c>
      <c r="L38" s="15">
        <f t="shared" si="2"/>
        <v>2354.839999999851</v>
      </c>
    </row>
    <row r="39" spans="2:12" ht="20.100000000000001" customHeight="1" x14ac:dyDescent="0.25">
      <c r="B39" s="25" t="s">
        <v>51</v>
      </c>
      <c r="C39" s="42">
        <v>0</v>
      </c>
      <c r="D39" s="42">
        <v>42554538</v>
      </c>
      <c r="E39" s="63">
        <v>42554538</v>
      </c>
      <c r="F39" s="63">
        <v>42485813</v>
      </c>
      <c r="G39" s="42">
        <v>42338055.410000004</v>
      </c>
      <c r="H39" s="26"/>
      <c r="I39" s="27"/>
      <c r="J39" s="13">
        <f t="shared" si="0"/>
        <v>0.99491282010863336</v>
      </c>
      <c r="K39" s="13">
        <f t="shared" si="1"/>
        <v>0</v>
      </c>
      <c r="L39" s="15">
        <f t="shared" si="2"/>
        <v>216482.58999999613</v>
      </c>
    </row>
    <row r="40" spans="2:12" ht="20.100000000000001" customHeight="1" x14ac:dyDescent="0.25">
      <c r="B40" s="25" t="s">
        <v>52</v>
      </c>
      <c r="C40" s="42">
        <v>0</v>
      </c>
      <c r="D40" s="42">
        <v>58845950</v>
      </c>
      <c r="E40" s="63">
        <v>58845950</v>
      </c>
      <c r="F40" s="63">
        <v>58842079.020000003</v>
      </c>
      <c r="G40" s="42">
        <v>52216021.210000001</v>
      </c>
      <c r="H40" s="26"/>
      <c r="I40" s="27"/>
      <c r="J40" s="13">
        <f t="shared" ref="J40:J41" si="9">IF(ISERROR(+G40/E40)=TRUE,0,++G40/E40)</f>
        <v>0.88733415315752406</v>
      </c>
      <c r="K40" s="13">
        <f t="shared" ref="K40:K41" si="10">IF(ISERROR(+H40/E40)=TRUE,0,++H40/E40)</f>
        <v>0</v>
      </c>
      <c r="L40" s="15">
        <f t="shared" ref="L40:L41" si="11">+D40-G40</f>
        <v>6629928.7899999991</v>
      </c>
    </row>
    <row r="41" spans="2:12" ht="20.100000000000001" customHeight="1" x14ac:dyDescent="0.25">
      <c r="B41" s="25" t="s">
        <v>53</v>
      </c>
      <c r="C41" s="42">
        <v>0</v>
      </c>
      <c r="D41" s="42">
        <v>32539394</v>
      </c>
      <c r="E41" s="63">
        <v>32539394</v>
      </c>
      <c r="F41" s="63">
        <v>32539394</v>
      </c>
      <c r="G41" s="42">
        <v>28402315.509999998</v>
      </c>
      <c r="H41" s="26"/>
      <c r="I41" s="27"/>
      <c r="J41" s="13">
        <f t="shared" si="9"/>
        <v>0.8728593873014352</v>
      </c>
      <c r="K41" s="13">
        <f t="shared" si="10"/>
        <v>0</v>
      </c>
      <c r="L41" s="15">
        <f t="shared" si="11"/>
        <v>4137078.4900000021</v>
      </c>
    </row>
    <row r="42" spans="2:12" ht="20.100000000000001" customHeight="1" x14ac:dyDescent="0.25">
      <c r="B42" s="25" t="s">
        <v>54</v>
      </c>
      <c r="C42" s="42">
        <v>0</v>
      </c>
      <c r="D42" s="42">
        <v>15539773</v>
      </c>
      <c r="E42" s="63">
        <v>15539773</v>
      </c>
      <c r="F42" s="63">
        <v>15539773</v>
      </c>
      <c r="G42" s="42">
        <v>14940595.640000001</v>
      </c>
      <c r="H42" s="26"/>
      <c r="I42" s="27"/>
      <c r="J42" s="13">
        <f t="shared" si="0"/>
        <v>0.96144233509717292</v>
      </c>
      <c r="K42" s="13">
        <f t="shared" si="1"/>
        <v>0</v>
      </c>
      <c r="L42" s="15">
        <f t="shared" si="2"/>
        <v>599177.3599999994</v>
      </c>
    </row>
    <row r="43" spans="2:12" ht="20.100000000000001" customHeight="1" x14ac:dyDescent="0.25">
      <c r="B43" s="25" t="s">
        <v>55</v>
      </c>
      <c r="C43" s="42">
        <v>0</v>
      </c>
      <c r="D43" s="42">
        <v>7909017</v>
      </c>
      <c r="E43" s="63">
        <v>7909017</v>
      </c>
      <c r="F43" s="63">
        <v>7905116.1600000001</v>
      </c>
      <c r="G43" s="42">
        <v>7880455.0800000001</v>
      </c>
      <c r="H43" s="26"/>
      <c r="I43" s="27"/>
      <c r="J43" s="13">
        <f t="shared" ref="J43" si="12">IF(ISERROR(+G43/E43)=TRUE,0,++G43/E43)</f>
        <v>0.99638868901154221</v>
      </c>
      <c r="K43" s="13">
        <f t="shared" ref="K43" si="13">IF(ISERROR(+H43/E43)=TRUE,0,++H43/E43)</f>
        <v>0</v>
      </c>
      <c r="L43" s="15">
        <f t="shared" ref="L43" si="14">+D43-G43</f>
        <v>28561.919999999925</v>
      </c>
    </row>
    <row r="44" spans="2:12" ht="20.100000000000001" customHeight="1" x14ac:dyDescent="0.25">
      <c r="B44" s="7" t="s">
        <v>56</v>
      </c>
      <c r="C44" s="42">
        <v>0</v>
      </c>
      <c r="D44" s="42">
        <v>20640041</v>
      </c>
      <c r="E44" s="63">
        <v>20640041</v>
      </c>
      <c r="F44" s="64">
        <v>20640040.16</v>
      </c>
      <c r="G44" s="43">
        <v>20635727.829999998</v>
      </c>
      <c r="H44" s="9"/>
      <c r="I44" s="13"/>
      <c r="J44" s="13">
        <f t="shared" si="0"/>
        <v>0.99979102900037831</v>
      </c>
      <c r="K44" s="13">
        <f t="shared" si="1"/>
        <v>0</v>
      </c>
      <c r="L44" s="15">
        <f t="shared" si="2"/>
        <v>4313.1700000017881</v>
      </c>
    </row>
    <row r="45" spans="2:12" ht="20.100000000000001" customHeight="1" x14ac:dyDescent="0.25">
      <c r="B45" s="7" t="s">
        <v>57</v>
      </c>
      <c r="C45" s="42">
        <v>0</v>
      </c>
      <c r="D45" s="42">
        <v>50701563</v>
      </c>
      <c r="E45" s="64">
        <v>50701563</v>
      </c>
      <c r="F45" s="64">
        <v>5027909.1100000003</v>
      </c>
      <c r="G45" s="43">
        <v>0</v>
      </c>
      <c r="H45" s="9"/>
      <c r="I45" s="13">
        <f>IF(ISERROR(+#REF!/E45)=TRUE,0,++#REF!/E45)</f>
        <v>0</v>
      </c>
      <c r="J45" s="13">
        <f t="shared" si="0"/>
        <v>0</v>
      </c>
      <c r="K45" s="13">
        <f t="shared" si="1"/>
        <v>0</v>
      </c>
      <c r="L45" s="15">
        <f t="shared" si="2"/>
        <v>50701563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2195652542</v>
      </c>
      <c r="E46" s="65">
        <f t="shared" si="15"/>
        <v>2125011394</v>
      </c>
      <c r="F46" s="65">
        <f t="shared" si="15"/>
        <v>1929217240.5699999</v>
      </c>
      <c r="G46" s="65">
        <f t="shared" si="15"/>
        <v>1725065087.1700003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0.81179098241108083</v>
      </c>
      <c r="K46" s="54">
        <f>IF(ISERROR(+H46/E46)=TRUE,0,++H46/E46)</f>
        <v>0</v>
      </c>
      <c r="L46" s="55">
        <f>SUM(L13:L45)</f>
        <v>470587454.8299998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AGOSTO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2195.6525419999998</v>
      </c>
      <c r="E53" s="39">
        <f t="shared" si="16"/>
        <v>2125.0113940000001</v>
      </c>
      <c r="F53" s="39">
        <f t="shared" si="16"/>
        <v>1929.2172405699998</v>
      </c>
      <c r="G53" s="39">
        <f t="shared" si="16"/>
        <v>1725.0650871700004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836786</v>
      </c>
      <c r="F13" s="60">
        <v>659539.28</v>
      </c>
      <c r="G13" s="41">
        <v>428358.28</v>
      </c>
      <c r="H13" s="8"/>
      <c r="I13" s="12">
        <f>IF(ISERROR(+#REF!/E13)=TRUE,0,++#REF!/E13)</f>
        <v>0</v>
      </c>
      <c r="J13" s="12">
        <f>IF(ISERROR(+G13/E13)=TRUE,0,++G13/E13)</f>
        <v>0.51190899465335227</v>
      </c>
      <c r="K13" s="12">
        <f>IF(ISERROR(+H13/E13)=TRUE,0,++H13/E13)</f>
        <v>0</v>
      </c>
      <c r="L13" s="14">
        <f>+D13-G13</f>
        <v>773585.72</v>
      </c>
    </row>
    <row r="14" spans="1:13" ht="20.100000000000001" customHeight="1" x14ac:dyDescent="0.25">
      <c r="B14" s="29" t="s">
        <v>58</v>
      </c>
      <c r="C14" s="45">
        <v>0</v>
      </c>
      <c r="D14" s="45">
        <v>2892978</v>
      </c>
      <c r="E14" s="61">
        <v>2892895</v>
      </c>
      <c r="F14" s="61">
        <v>2583932.2399999998</v>
      </c>
      <c r="G14" s="42">
        <v>1991973.92</v>
      </c>
      <c r="H14" s="26"/>
      <c r="I14" s="27"/>
      <c r="J14" s="27">
        <f t="shared" ref="J14:J41" si="0">IF(ISERROR(+G14/E14)=TRUE,0,++G14/E14)</f>
        <v>0.68857456630814462</v>
      </c>
      <c r="K14" s="27">
        <f t="shared" ref="K14:K41" si="1">IF(ISERROR(+H14/E14)=TRUE,0,++H14/E14)</f>
        <v>0</v>
      </c>
      <c r="L14" s="28">
        <f t="shared" ref="L14:L41" si="2">+D14-G14</f>
        <v>901004.08000000007</v>
      </c>
    </row>
    <row r="15" spans="1:13" ht="20.100000000000001" customHeight="1" x14ac:dyDescent="0.25">
      <c r="B15" s="29" t="s">
        <v>59</v>
      </c>
      <c r="C15" s="45">
        <v>0</v>
      </c>
      <c r="D15" s="45">
        <v>7350608</v>
      </c>
      <c r="E15" s="61">
        <v>6332425</v>
      </c>
      <c r="F15" s="61">
        <v>4739709.0600000015</v>
      </c>
      <c r="G15" s="42">
        <v>4016250.5100000002</v>
      </c>
      <c r="H15" s="26"/>
      <c r="I15" s="27"/>
      <c r="J15" s="27">
        <f t="shared" si="0"/>
        <v>0.63423578013162418</v>
      </c>
      <c r="K15" s="27">
        <f t="shared" si="1"/>
        <v>0</v>
      </c>
      <c r="L15" s="28">
        <f t="shared" si="2"/>
        <v>3334357.4899999998</v>
      </c>
    </row>
    <row r="16" spans="1:13" ht="20.100000000000001" customHeight="1" x14ac:dyDescent="0.25">
      <c r="B16" s="29" t="s">
        <v>27</v>
      </c>
      <c r="C16" s="45">
        <v>0</v>
      </c>
      <c r="D16" s="45">
        <v>8461330</v>
      </c>
      <c r="E16" s="61">
        <v>7474564</v>
      </c>
      <c r="F16" s="61">
        <v>6925868.4299999988</v>
      </c>
      <c r="G16" s="42">
        <v>4683775.88</v>
      </c>
      <c r="H16" s="26"/>
      <c r="I16" s="27"/>
      <c r="J16" s="27">
        <f t="shared" si="0"/>
        <v>0.6266286408143672</v>
      </c>
      <c r="K16" s="27">
        <f t="shared" si="1"/>
        <v>0</v>
      </c>
      <c r="L16" s="28">
        <f t="shared" si="2"/>
        <v>3777554.12</v>
      </c>
    </row>
    <row r="17" spans="2:12" ht="20.100000000000001" customHeight="1" x14ac:dyDescent="0.25">
      <c r="B17" s="29" t="s">
        <v>28</v>
      </c>
      <c r="C17" s="45">
        <v>0</v>
      </c>
      <c r="D17" s="45">
        <v>1578802</v>
      </c>
      <c r="E17" s="61">
        <v>1578802</v>
      </c>
      <c r="F17" s="61">
        <v>1273251.0400000003</v>
      </c>
      <c r="G17" s="42">
        <v>1195189.8000000003</v>
      </c>
      <c r="H17" s="26"/>
      <c r="I17" s="27"/>
      <c r="J17" s="27">
        <f t="shared" si="0"/>
        <v>0.7570232366059837</v>
      </c>
      <c r="K17" s="27">
        <f t="shared" si="1"/>
        <v>0</v>
      </c>
      <c r="L17" s="28">
        <f t="shared" si="2"/>
        <v>383612.19999999972</v>
      </c>
    </row>
    <row r="18" spans="2:12" ht="20.100000000000001" customHeight="1" x14ac:dyDescent="0.25">
      <c r="B18" s="29" t="s">
        <v>29</v>
      </c>
      <c r="C18" s="45">
        <v>0</v>
      </c>
      <c r="D18" s="45">
        <v>30472222</v>
      </c>
      <c r="E18" s="61">
        <v>27332890</v>
      </c>
      <c r="F18" s="61">
        <v>22507786.350000005</v>
      </c>
      <c r="G18" s="42">
        <v>14350187.390000001</v>
      </c>
      <c r="H18" s="26"/>
      <c r="I18" s="27"/>
      <c r="J18" s="27">
        <f t="shared" si="0"/>
        <v>0.52501537122492359</v>
      </c>
      <c r="K18" s="27">
        <f t="shared" si="1"/>
        <v>0</v>
      </c>
      <c r="L18" s="28">
        <f t="shared" si="2"/>
        <v>16122034.609999999</v>
      </c>
    </row>
    <row r="19" spans="2:12" ht="20.100000000000001" customHeight="1" x14ac:dyDescent="0.25">
      <c r="B19" s="29" t="s">
        <v>30</v>
      </c>
      <c r="C19" s="45">
        <v>0</v>
      </c>
      <c r="D19" s="45">
        <v>19003131</v>
      </c>
      <c r="E19" s="61">
        <v>18284969</v>
      </c>
      <c r="F19" s="61">
        <v>15480682.92</v>
      </c>
      <c r="G19" s="42">
        <v>12070171.429999996</v>
      </c>
      <c r="H19" s="26"/>
      <c r="I19" s="27"/>
      <c r="J19" s="27">
        <f t="shared" si="0"/>
        <v>0.66011440489726814</v>
      </c>
      <c r="K19" s="27">
        <f t="shared" si="1"/>
        <v>0</v>
      </c>
      <c r="L19" s="28">
        <f t="shared" si="2"/>
        <v>6932959.570000004</v>
      </c>
    </row>
    <row r="20" spans="2:12" ht="20.100000000000001" customHeight="1" x14ac:dyDescent="0.25">
      <c r="B20" s="29" t="s">
        <v>31</v>
      </c>
      <c r="C20" s="45">
        <v>0</v>
      </c>
      <c r="D20" s="45">
        <v>26248749</v>
      </c>
      <c r="E20" s="61">
        <v>25010274</v>
      </c>
      <c r="F20" s="61">
        <v>21372622.109999999</v>
      </c>
      <c r="G20" s="42">
        <v>15201973.82</v>
      </c>
      <c r="H20" s="26"/>
      <c r="I20" s="27"/>
      <c r="J20" s="27">
        <f t="shared" si="0"/>
        <v>0.60782915932868231</v>
      </c>
      <c r="K20" s="27">
        <f t="shared" si="1"/>
        <v>0</v>
      </c>
      <c r="L20" s="28">
        <f t="shared" si="2"/>
        <v>11046775.18</v>
      </c>
    </row>
    <row r="21" spans="2:12" ht="20.100000000000001" customHeight="1" x14ac:dyDescent="0.25">
      <c r="B21" s="29" t="s">
        <v>32</v>
      </c>
      <c r="C21" s="45">
        <v>0</v>
      </c>
      <c r="D21" s="45">
        <v>4012542</v>
      </c>
      <c r="E21" s="61">
        <v>4012542</v>
      </c>
      <c r="F21" s="61">
        <v>3046487.5999999996</v>
      </c>
      <c r="G21" s="42">
        <v>2191996.9300000002</v>
      </c>
      <c r="H21" s="26"/>
      <c r="I21" s="27"/>
      <c r="J21" s="27">
        <f t="shared" si="0"/>
        <v>0.54628635164441897</v>
      </c>
      <c r="K21" s="27">
        <f t="shared" si="1"/>
        <v>0</v>
      </c>
      <c r="L21" s="28">
        <f t="shared" si="2"/>
        <v>1820545.0699999998</v>
      </c>
    </row>
    <row r="22" spans="2:12" ht="20.100000000000001" customHeight="1" x14ac:dyDescent="0.25">
      <c r="B22" s="29" t="s">
        <v>33</v>
      </c>
      <c r="C22" s="45">
        <v>0</v>
      </c>
      <c r="D22" s="45">
        <v>5458059</v>
      </c>
      <c r="E22" s="61">
        <v>5458059</v>
      </c>
      <c r="F22" s="61">
        <v>4642984.0999999996</v>
      </c>
      <c r="G22" s="42">
        <v>3813750.0599999996</v>
      </c>
      <c r="H22" s="26"/>
      <c r="I22" s="27"/>
      <c r="J22" s="27">
        <f t="shared" si="0"/>
        <v>0.69873741929136335</v>
      </c>
      <c r="K22" s="27">
        <f t="shared" si="1"/>
        <v>0</v>
      </c>
      <c r="L22" s="28">
        <f t="shared" si="2"/>
        <v>1644308.9400000004</v>
      </c>
    </row>
    <row r="23" spans="2:12" ht="20.100000000000001" customHeight="1" x14ac:dyDescent="0.25">
      <c r="B23" s="29" t="s">
        <v>34</v>
      </c>
      <c r="C23" s="45">
        <v>0</v>
      </c>
      <c r="D23" s="45">
        <v>30326720</v>
      </c>
      <c r="E23" s="61">
        <v>30305643</v>
      </c>
      <c r="F23" s="61">
        <v>24648041.900000002</v>
      </c>
      <c r="G23" s="42">
        <v>18581189.280000001</v>
      </c>
      <c r="H23" s="26"/>
      <c r="I23" s="27"/>
      <c r="J23" s="27">
        <f t="shared" si="0"/>
        <v>0.6131263830963759</v>
      </c>
      <c r="K23" s="27">
        <f t="shared" si="1"/>
        <v>0</v>
      </c>
      <c r="L23" s="28">
        <f t="shared" si="2"/>
        <v>11745530.719999999</v>
      </c>
    </row>
    <row r="24" spans="2:12" ht="20.100000000000001" customHeight="1" x14ac:dyDescent="0.25">
      <c r="B24" s="29" t="s">
        <v>35</v>
      </c>
      <c r="C24" s="45">
        <v>0</v>
      </c>
      <c r="D24" s="45">
        <v>26332319</v>
      </c>
      <c r="E24" s="61">
        <v>23759070</v>
      </c>
      <c r="F24" s="61">
        <v>20300716.359999996</v>
      </c>
      <c r="G24" s="42">
        <v>14721127.949999999</v>
      </c>
      <c r="H24" s="26"/>
      <c r="I24" s="27"/>
      <c r="J24" s="27">
        <f t="shared" si="0"/>
        <v>0.6196003442053919</v>
      </c>
      <c r="K24" s="27">
        <f t="shared" si="1"/>
        <v>0</v>
      </c>
      <c r="L24" s="28">
        <f t="shared" si="2"/>
        <v>11611191.050000001</v>
      </c>
    </row>
    <row r="25" spans="2:12" ht="20.100000000000001" customHeight="1" x14ac:dyDescent="0.25">
      <c r="B25" s="29" t="s">
        <v>36</v>
      </c>
      <c r="C25" s="45">
        <v>0</v>
      </c>
      <c r="D25" s="45">
        <v>26649475</v>
      </c>
      <c r="E25" s="61">
        <v>18618455</v>
      </c>
      <c r="F25" s="61">
        <v>15785459.470000001</v>
      </c>
      <c r="G25" s="42">
        <v>10076061.98</v>
      </c>
      <c r="H25" s="26"/>
      <c r="I25" s="27"/>
      <c r="J25" s="27">
        <f t="shared" si="0"/>
        <v>0.54118679450040297</v>
      </c>
      <c r="K25" s="27">
        <f t="shared" si="1"/>
        <v>0</v>
      </c>
      <c r="L25" s="28">
        <f t="shared" si="2"/>
        <v>16573413.02</v>
      </c>
    </row>
    <row r="26" spans="2:12" ht="20.100000000000001" customHeight="1" x14ac:dyDescent="0.25">
      <c r="B26" s="29" t="s">
        <v>37</v>
      </c>
      <c r="C26" s="45">
        <v>0</v>
      </c>
      <c r="D26" s="45">
        <v>22442374</v>
      </c>
      <c r="E26" s="61">
        <v>22053813</v>
      </c>
      <c r="F26" s="61">
        <v>18416239.110000003</v>
      </c>
      <c r="G26" s="42">
        <v>13630307.77</v>
      </c>
      <c r="H26" s="26"/>
      <c r="I26" s="27"/>
      <c r="J26" s="27">
        <f t="shared" si="0"/>
        <v>0.61804767139360439</v>
      </c>
      <c r="K26" s="27">
        <f t="shared" si="1"/>
        <v>0</v>
      </c>
      <c r="L26" s="28">
        <f t="shared" si="2"/>
        <v>8812066.2300000004</v>
      </c>
    </row>
    <row r="27" spans="2:12" ht="20.100000000000001" customHeight="1" x14ac:dyDescent="0.25">
      <c r="B27" s="29" t="s">
        <v>38</v>
      </c>
      <c r="C27" s="45">
        <v>0</v>
      </c>
      <c r="D27" s="45">
        <v>7440008</v>
      </c>
      <c r="E27" s="61">
        <v>6330901</v>
      </c>
      <c r="F27" s="61">
        <v>5536643.8200000003</v>
      </c>
      <c r="G27" s="42">
        <v>3285216.9699999997</v>
      </c>
      <c r="H27" s="26"/>
      <c r="I27" s="27"/>
      <c r="J27" s="27">
        <f t="shared" si="0"/>
        <v>0.51891776067893014</v>
      </c>
      <c r="K27" s="27">
        <f t="shared" si="1"/>
        <v>0</v>
      </c>
      <c r="L27" s="28">
        <f t="shared" si="2"/>
        <v>4154791.0300000003</v>
      </c>
    </row>
    <row r="28" spans="2:12" ht="20.100000000000001" customHeight="1" x14ac:dyDescent="0.25">
      <c r="B28" s="29" t="s">
        <v>39</v>
      </c>
      <c r="C28" s="45">
        <v>0</v>
      </c>
      <c r="D28" s="45">
        <v>5080010</v>
      </c>
      <c r="E28" s="61">
        <v>4772976</v>
      </c>
      <c r="F28" s="61">
        <v>4052191.29</v>
      </c>
      <c r="G28" s="42">
        <v>3215180.49</v>
      </c>
      <c r="H28" s="26"/>
      <c r="I28" s="27"/>
      <c r="J28" s="27">
        <f t="shared" si="0"/>
        <v>0.67362175925460344</v>
      </c>
      <c r="K28" s="27">
        <f t="shared" si="1"/>
        <v>0</v>
      </c>
      <c r="L28" s="28">
        <f t="shared" si="2"/>
        <v>1864829.5099999998</v>
      </c>
    </row>
    <row r="29" spans="2:12" ht="20.100000000000001" customHeight="1" x14ac:dyDescent="0.25">
      <c r="B29" s="29" t="s">
        <v>40</v>
      </c>
      <c r="C29" s="45">
        <v>0</v>
      </c>
      <c r="D29" s="45">
        <v>4249330</v>
      </c>
      <c r="E29" s="61">
        <v>4224330</v>
      </c>
      <c r="F29" s="61">
        <v>3229343.27</v>
      </c>
      <c r="G29" s="42">
        <v>2305305.02</v>
      </c>
      <c r="H29" s="26"/>
      <c r="I29" s="27"/>
      <c r="J29" s="27">
        <f t="shared" si="0"/>
        <v>0.54572086461048264</v>
      </c>
      <c r="K29" s="27">
        <f t="shared" si="1"/>
        <v>0</v>
      </c>
      <c r="L29" s="28">
        <f t="shared" si="2"/>
        <v>1944024.98</v>
      </c>
    </row>
    <row r="30" spans="2:12" ht="20.100000000000001" customHeight="1" x14ac:dyDescent="0.25">
      <c r="B30" s="29" t="s">
        <v>41</v>
      </c>
      <c r="C30" s="45">
        <v>0</v>
      </c>
      <c r="D30" s="45">
        <v>3584258</v>
      </c>
      <c r="E30" s="61">
        <v>3547035</v>
      </c>
      <c r="F30" s="61">
        <v>3061837.88</v>
      </c>
      <c r="G30" s="42">
        <v>1825890.9100000001</v>
      </c>
      <c r="H30" s="26"/>
      <c r="I30" s="27"/>
      <c r="J30" s="27">
        <f t="shared" si="0"/>
        <v>0.51476540547245797</v>
      </c>
      <c r="K30" s="27">
        <f t="shared" si="1"/>
        <v>0</v>
      </c>
      <c r="L30" s="28">
        <f t="shared" si="2"/>
        <v>1758367.0899999999</v>
      </c>
    </row>
    <row r="31" spans="2:12" ht="20.100000000000001" customHeight="1" x14ac:dyDescent="0.25">
      <c r="B31" s="29" t="s">
        <v>42</v>
      </c>
      <c r="C31" s="45">
        <v>0</v>
      </c>
      <c r="D31" s="45">
        <v>12715728</v>
      </c>
      <c r="E31" s="61">
        <v>12695282</v>
      </c>
      <c r="F31" s="61">
        <v>11227124.500000002</v>
      </c>
      <c r="G31" s="42">
        <v>9204007.3000000007</v>
      </c>
      <c r="H31" s="26"/>
      <c r="I31" s="27"/>
      <c r="J31" s="27">
        <f t="shared" si="0"/>
        <v>0.7249943167863464</v>
      </c>
      <c r="K31" s="27">
        <f t="shared" si="1"/>
        <v>0</v>
      </c>
      <c r="L31" s="28">
        <f t="shared" si="2"/>
        <v>3511720.6999999993</v>
      </c>
    </row>
    <row r="32" spans="2:12" ht="20.100000000000001" customHeight="1" x14ac:dyDescent="0.25">
      <c r="B32" s="29" t="s">
        <v>43</v>
      </c>
      <c r="C32" s="45">
        <v>0</v>
      </c>
      <c r="D32" s="45">
        <v>11468200</v>
      </c>
      <c r="E32" s="61">
        <v>8119456</v>
      </c>
      <c r="F32" s="61">
        <v>5681323.4799999995</v>
      </c>
      <c r="G32" s="42">
        <v>4236170.76</v>
      </c>
      <c r="H32" s="26"/>
      <c r="I32" s="27"/>
      <c r="J32" s="27">
        <f t="shared" si="0"/>
        <v>0.52173085980144485</v>
      </c>
      <c r="K32" s="27">
        <f t="shared" si="1"/>
        <v>0</v>
      </c>
      <c r="L32" s="28">
        <f t="shared" si="2"/>
        <v>7232029.2400000002</v>
      </c>
    </row>
    <row r="33" spans="2:12" ht="20.100000000000001" customHeight="1" x14ac:dyDescent="0.25">
      <c r="B33" s="29" t="s">
        <v>44</v>
      </c>
      <c r="C33" s="45">
        <v>0</v>
      </c>
      <c r="D33" s="45">
        <v>3344507</v>
      </c>
      <c r="E33" s="61">
        <v>3261267</v>
      </c>
      <c r="F33" s="61">
        <v>2874802.8000000003</v>
      </c>
      <c r="G33" s="42">
        <v>2025910.01</v>
      </c>
      <c r="H33" s="26"/>
      <c r="I33" s="27"/>
      <c r="J33" s="27">
        <f t="shared" si="0"/>
        <v>0.62120335746812516</v>
      </c>
      <c r="K33" s="27">
        <f t="shared" si="1"/>
        <v>0</v>
      </c>
      <c r="L33" s="28">
        <f t="shared" si="2"/>
        <v>1318596.99</v>
      </c>
    </row>
    <row r="34" spans="2:12" ht="20.100000000000001" customHeight="1" x14ac:dyDescent="0.25">
      <c r="B34" s="29" t="s">
        <v>45</v>
      </c>
      <c r="C34" s="45">
        <v>0</v>
      </c>
      <c r="D34" s="45">
        <v>9260833</v>
      </c>
      <c r="E34" s="61">
        <v>8756038</v>
      </c>
      <c r="F34" s="61">
        <v>6030474.4400000004</v>
      </c>
      <c r="G34" s="42">
        <v>4888557.6399999997</v>
      </c>
      <c r="H34" s="26"/>
      <c r="I34" s="27"/>
      <c r="J34" s="27">
        <f t="shared" si="0"/>
        <v>0.55830703795483749</v>
      </c>
      <c r="K34" s="27">
        <f t="shared" si="1"/>
        <v>0</v>
      </c>
      <c r="L34" s="28">
        <f t="shared" si="2"/>
        <v>4372275.3600000003</v>
      </c>
    </row>
    <row r="35" spans="2:12" ht="20.100000000000001" customHeight="1" x14ac:dyDescent="0.25">
      <c r="B35" s="29" t="s">
        <v>46</v>
      </c>
      <c r="C35" s="45">
        <v>0</v>
      </c>
      <c r="D35" s="45">
        <v>3481408</v>
      </c>
      <c r="E35" s="61">
        <v>3328870</v>
      </c>
      <c r="F35" s="61">
        <v>3070644.0899999994</v>
      </c>
      <c r="G35" s="42">
        <v>1829834.74</v>
      </c>
      <c r="H35" s="26"/>
      <c r="I35" s="27"/>
      <c r="J35" s="27">
        <f t="shared" si="0"/>
        <v>0.54968645215944145</v>
      </c>
      <c r="K35" s="27">
        <f t="shared" si="1"/>
        <v>0</v>
      </c>
      <c r="L35" s="28">
        <f t="shared" si="2"/>
        <v>1651573.26</v>
      </c>
    </row>
    <row r="36" spans="2:12" ht="20.100000000000001" customHeight="1" x14ac:dyDescent="0.25">
      <c r="B36" s="29" t="s">
        <v>48</v>
      </c>
      <c r="C36" s="45">
        <v>0</v>
      </c>
      <c r="D36" s="45">
        <v>24010106</v>
      </c>
      <c r="E36" s="61">
        <v>15379700</v>
      </c>
      <c r="F36" s="61">
        <v>1587421.9799999997</v>
      </c>
      <c r="G36" s="42">
        <v>1413698.5099999998</v>
      </c>
      <c r="H36" s="26"/>
      <c r="I36" s="27"/>
      <c r="J36" s="27">
        <f t="shared" si="0"/>
        <v>9.1919771516999663E-2</v>
      </c>
      <c r="K36" s="27">
        <f t="shared" si="1"/>
        <v>0</v>
      </c>
      <c r="L36" s="28">
        <f t="shared" si="2"/>
        <v>22596407.490000002</v>
      </c>
    </row>
    <row r="37" spans="2:12" ht="20.100000000000001" customHeight="1" x14ac:dyDescent="0.25">
      <c r="B37" s="29" t="s">
        <v>49</v>
      </c>
      <c r="C37" s="45">
        <v>0</v>
      </c>
      <c r="D37" s="45">
        <v>59137771</v>
      </c>
      <c r="E37" s="61">
        <v>46818072</v>
      </c>
      <c r="F37" s="61">
        <v>42912604.430000007</v>
      </c>
      <c r="G37" s="42">
        <v>30362551.229999997</v>
      </c>
      <c r="H37" s="26"/>
      <c r="I37" s="27"/>
      <c r="J37" s="27">
        <f t="shared" ref="J37:J39" si="3">IF(ISERROR(+G37/E37)=TRUE,0,++G37/E37)</f>
        <v>0.64852203290216648</v>
      </c>
      <c r="K37" s="27">
        <f t="shared" ref="K37:K39" si="4">IF(ISERROR(+H37/E37)=TRUE,0,++H37/E37)</f>
        <v>0</v>
      </c>
      <c r="L37" s="28">
        <f t="shared" ref="L37:L39" si="5">+D37-G37</f>
        <v>28775219.770000003</v>
      </c>
    </row>
    <row r="38" spans="2:12" ht="20.100000000000001" customHeight="1" x14ac:dyDescent="0.25">
      <c r="B38" s="29" t="s">
        <v>50</v>
      </c>
      <c r="C38" s="45">
        <v>0</v>
      </c>
      <c r="D38" s="45">
        <v>3312463</v>
      </c>
      <c r="E38" s="61">
        <v>3145634</v>
      </c>
      <c r="F38" s="61">
        <v>2254212.83</v>
      </c>
      <c r="G38" s="42">
        <v>1778276.6600000001</v>
      </c>
      <c r="H38" s="26"/>
      <c r="I38" s="27"/>
      <c r="J38" s="27">
        <f t="shared" si="3"/>
        <v>0.56531581868710734</v>
      </c>
      <c r="K38" s="27">
        <f t="shared" si="4"/>
        <v>0</v>
      </c>
      <c r="L38" s="28">
        <f t="shared" si="5"/>
        <v>1534186.3399999999</v>
      </c>
    </row>
    <row r="39" spans="2:12" ht="20.100000000000001" customHeight="1" x14ac:dyDescent="0.25">
      <c r="B39" s="29" t="s">
        <v>51</v>
      </c>
      <c r="C39" s="45">
        <v>0</v>
      </c>
      <c r="D39" s="45">
        <v>32206473</v>
      </c>
      <c r="E39" s="61">
        <v>23593957</v>
      </c>
      <c r="F39" s="61">
        <v>17713591.530000001</v>
      </c>
      <c r="G39" s="42">
        <v>12028341.470000001</v>
      </c>
      <c r="H39" s="26"/>
      <c r="I39" s="27"/>
      <c r="J39" s="27">
        <f t="shared" si="3"/>
        <v>0.50980602660248986</v>
      </c>
      <c r="K39" s="27">
        <f t="shared" si="4"/>
        <v>0</v>
      </c>
      <c r="L39" s="28">
        <f t="shared" si="5"/>
        <v>20178131.530000001</v>
      </c>
    </row>
    <row r="40" spans="2:12" ht="20.100000000000001" customHeight="1" x14ac:dyDescent="0.25">
      <c r="B40" s="29" t="s">
        <v>52</v>
      </c>
      <c r="C40" s="45">
        <v>0</v>
      </c>
      <c r="D40" s="45">
        <v>54739350</v>
      </c>
      <c r="E40" s="61">
        <v>38249016</v>
      </c>
      <c r="F40" s="61">
        <v>26487508.160000004</v>
      </c>
      <c r="G40" s="42">
        <v>15932903.759999998</v>
      </c>
      <c r="H40" s="26"/>
      <c r="I40" s="27"/>
      <c r="J40" s="27">
        <f t="shared" si="0"/>
        <v>0.4165572196680824</v>
      </c>
      <c r="K40" s="27">
        <f t="shared" si="1"/>
        <v>0</v>
      </c>
      <c r="L40" s="28">
        <f t="shared" si="2"/>
        <v>38806446.240000002</v>
      </c>
    </row>
    <row r="41" spans="2:12" ht="20.100000000000001" customHeight="1" x14ac:dyDescent="0.25">
      <c r="B41" s="29" t="s">
        <v>53</v>
      </c>
      <c r="C41" s="45">
        <v>0</v>
      </c>
      <c r="D41" s="45">
        <v>61407367</v>
      </c>
      <c r="E41" s="61">
        <v>46904227</v>
      </c>
      <c r="F41" s="61">
        <v>38087029.079999998</v>
      </c>
      <c r="G41" s="42">
        <v>26297750.90000001</v>
      </c>
      <c r="H41" s="26"/>
      <c r="I41" s="27"/>
      <c r="J41" s="27">
        <f t="shared" si="0"/>
        <v>0.56066910344775556</v>
      </c>
      <c r="K41" s="27">
        <f t="shared" si="1"/>
        <v>0</v>
      </c>
      <c r="L41" s="28">
        <f t="shared" si="2"/>
        <v>35109616.099999994</v>
      </c>
    </row>
    <row r="42" spans="2:12" ht="20.100000000000001" customHeight="1" x14ac:dyDescent="0.25">
      <c r="B42" s="29" t="s">
        <v>54</v>
      </c>
      <c r="C42" s="45">
        <v>0</v>
      </c>
      <c r="D42" s="45">
        <v>51324922</v>
      </c>
      <c r="E42" s="61">
        <v>31550136</v>
      </c>
      <c r="F42" s="61">
        <v>18841828.43</v>
      </c>
      <c r="G42" s="42">
        <v>9601288.3900000006</v>
      </c>
      <c r="H42" s="26"/>
      <c r="I42" s="27"/>
      <c r="J42" s="27">
        <f t="shared" ref="J42:J44" si="6">IF(ISERROR(+G42/E42)=TRUE,0,++G42/E42)</f>
        <v>0.30431844699496702</v>
      </c>
      <c r="K42" s="27">
        <f t="shared" ref="K42:K44" si="7">IF(ISERROR(+H42/E42)=TRUE,0,++H42/E42)</f>
        <v>0</v>
      </c>
      <c r="L42" s="28">
        <f t="shared" ref="L42:L44" si="8">+D42-G42</f>
        <v>41723633.609999999</v>
      </c>
    </row>
    <row r="43" spans="2:12" ht="20.100000000000001" customHeight="1" x14ac:dyDescent="0.25">
      <c r="B43" s="29" t="s">
        <v>55</v>
      </c>
      <c r="C43" s="45">
        <v>0</v>
      </c>
      <c r="D43" s="45">
        <v>28947845</v>
      </c>
      <c r="E43" s="61">
        <v>21647671</v>
      </c>
      <c r="F43" s="61">
        <v>16127449.840000002</v>
      </c>
      <c r="G43" s="42">
        <v>12749656.809999999</v>
      </c>
      <c r="H43" s="26"/>
      <c r="I43" s="27"/>
      <c r="J43" s="27">
        <f t="shared" si="6"/>
        <v>0.58896205554860837</v>
      </c>
      <c r="K43" s="27">
        <f t="shared" si="7"/>
        <v>0</v>
      </c>
      <c r="L43" s="28">
        <f t="shared" si="8"/>
        <v>16198188.190000001</v>
      </c>
    </row>
    <row r="44" spans="2:12" ht="20.100000000000001" customHeight="1" x14ac:dyDescent="0.25">
      <c r="B44" s="29" t="s">
        <v>56</v>
      </c>
      <c r="C44" s="45">
        <v>0</v>
      </c>
      <c r="D44" s="45">
        <v>18218531</v>
      </c>
      <c r="E44" s="61">
        <v>8991330</v>
      </c>
      <c r="F44" s="61">
        <v>3199105.0399999996</v>
      </c>
      <c r="G44" s="42">
        <v>1096991.6000000001</v>
      </c>
      <c r="H44" s="26"/>
      <c r="I44" s="27"/>
      <c r="J44" s="27">
        <f t="shared" si="6"/>
        <v>0.12200548750852211</v>
      </c>
      <c r="K44" s="27">
        <f t="shared" si="7"/>
        <v>0</v>
      </c>
      <c r="L44" s="28">
        <f t="shared" si="8"/>
        <v>17121539.399999999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606360363</v>
      </c>
      <c r="E45" s="65">
        <f t="shared" si="9"/>
        <v>485267085</v>
      </c>
      <c r="F45" s="65">
        <f t="shared" si="9"/>
        <v>374358456.86000007</v>
      </c>
      <c r="G45" s="65">
        <f t="shared" si="9"/>
        <v>261029848.16999993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0.53790965066175866</v>
      </c>
      <c r="K45" s="54">
        <f>IF(ISERROR(+H45/E45)=TRUE,0,++H45/E45)</f>
        <v>0</v>
      </c>
      <c r="L45" s="55">
        <f>SUM(L13:L44)</f>
        <v>345330514.82999998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AGOSTO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606.36036300000001</v>
      </c>
      <c r="E52" s="40">
        <f>+E45/$C$50</f>
        <v>485.26708500000001</v>
      </c>
      <c r="F52" s="40">
        <f>+F45/$C$50</f>
        <v>374.35845686000005</v>
      </c>
      <c r="G52" s="40">
        <f>+G45/$C$50</f>
        <v>261.02984816999992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600613</v>
      </c>
      <c r="E13" s="59">
        <v>600613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600613</v>
      </c>
    </row>
    <row r="14" spans="1:13" ht="20.100000000000001" customHeight="1" x14ac:dyDescent="0.25">
      <c r="B14" s="16" t="s">
        <v>53</v>
      </c>
      <c r="C14" s="19">
        <v>0</v>
      </c>
      <c r="D14" s="19">
        <v>1054907</v>
      </c>
      <c r="E14" s="59">
        <v>1054907</v>
      </c>
      <c r="F14" s="59">
        <v>1054907</v>
      </c>
      <c r="G14" s="9">
        <v>799337</v>
      </c>
      <c r="H14" s="9"/>
      <c r="I14" s="13">
        <f>IF(ISERROR(+#REF!/E14)=TRUE,0,++#REF!/E14)</f>
        <v>0</v>
      </c>
      <c r="J14" s="13">
        <f>IF(ISERROR(+G14/E14)=TRUE,0,++G14/E14)</f>
        <v>0.75773219819377446</v>
      </c>
      <c r="K14" s="13">
        <f>IF(ISERROR(+H14/E14)=TRUE,0,++H14/E14)</f>
        <v>0</v>
      </c>
      <c r="L14" s="15">
        <f>+D14-G14</f>
        <v>255570</v>
      </c>
    </row>
    <row r="15" spans="1:13" ht="20.100000000000001" customHeight="1" x14ac:dyDescent="0.25">
      <c r="B15" s="16" t="s">
        <v>54</v>
      </c>
      <c r="C15" s="19">
        <v>0</v>
      </c>
      <c r="D15" s="19">
        <v>593140</v>
      </c>
      <c r="E15" s="59">
        <v>593140</v>
      </c>
      <c r="F15" s="59">
        <v>85877.540000000008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593140</v>
      </c>
    </row>
    <row r="16" spans="1:13" ht="20.100000000000001" customHeight="1" x14ac:dyDescent="0.25">
      <c r="B16" s="68" t="s">
        <v>55</v>
      </c>
      <c r="C16" s="69">
        <v>0</v>
      </c>
      <c r="D16" s="69">
        <v>961485</v>
      </c>
      <c r="E16" s="74">
        <v>961485</v>
      </c>
      <c r="F16" s="74">
        <v>172000</v>
      </c>
      <c r="G16" s="70">
        <v>40000</v>
      </c>
      <c r="H16" s="70"/>
      <c r="I16" s="71">
        <f>IF(ISERROR(+#REF!/E16)=TRUE,0,++#REF!/E16)</f>
        <v>0</v>
      </c>
      <c r="J16" s="71">
        <f>IF(ISERROR(+G16/E16)=TRUE,0,++G16/E16)</f>
        <v>4.1602313088607727E-2</v>
      </c>
      <c r="K16" s="71">
        <f>IF(ISERROR(+H16/E16)=TRUE,0,++H16/E16)</f>
        <v>0</v>
      </c>
      <c r="L16" s="72">
        <f>+D16-G16</f>
        <v>921485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3210145</v>
      </c>
      <c r="E17" s="65">
        <f t="shared" si="0"/>
        <v>3210145</v>
      </c>
      <c r="F17" s="65">
        <f t="shared" si="0"/>
        <v>1312784.54</v>
      </c>
      <c r="G17" s="65">
        <f t="shared" si="0"/>
        <v>839337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0.26146389026040878</v>
      </c>
      <c r="K17" s="54">
        <f>IF(ISERROR(+H17/E17)=TRUE,0,++H17/E17)</f>
        <v>0</v>
      </c>
      <c r="L17" s="55">
        <f>SUM(L13:L16)</f>
        <v>2370808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AGOSTO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3.2101449999999998</v>
      </c>
      <c r="E24" s="40">
        <f>+E17/$C$22</f>
        <v>3.2101449999999998</v>
      </c>
      <c r="F24" s="40">
        <f>+F17/$C$22</f>
        <v>1.31278454</v>
      </c>
      <c r="G24" s="40">
        <f>+G17/$C$22</f>
        <v>0.839337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2022-09-16T20:15:32Z</dcterms:modified>
</cp:coreProperties>
</file>