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2\5.- Informacion Portal MINSA - Transparencia\PCA - 2022\11.- Noviembre - 2022\"/>
    </mc:Choice>
  </mc:AlternateContent>
  <bookViews>
    <workbookView xWindow="-120" yWindow="-120" windowWidth="29040" windowHeight="15840" activeTab="4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RDR!$B$2:$L$49</definedName>
    <definedName name="_xlnm.Print_Area" localSheetId="0">RO!$B$2:$L$49</definedName>
    <definedName name="_xlnm.Print_Area" localSheetId="2">ROOC!$B$2:$L$48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6" l="1"/>
  <c r="L17" i="4" l="1"/>
  <c r="K17" i="4"/>
  <c r="J17" i="4"/>
  <c r="C47" i="4"/>
  <c r="D47" i="4"/>
  <c r="F47" i="4"/>
  <c r="G47" i="4"/>
  <c r="L45" i="1" l="1"/>
  <c r="K45" i="1"/>
  <c r="J45" i="1"/>
  <c r="C47" i="1"/>
  <c r="D47" i="1"/>
  <c r="C46" i="5" l="1"/>
  <c r="D46" i="5"/>
  <c r="L44" i="6"/>
  <c r="K44" i="6"/>
  <c r="J44" i="6"/>
  <c r="L43" i="6"/>
  <c r="K43" i="6"/>
  <c r="J43" i="6"/>
  <c r="L42" i="6"/>
  <c r="K42" i="6"/>
  <c r="J42" i="6"/>
  <c r="L43" i="5"/>
  <c r="K43" i="5"/>
  <c r="J43" i="5"/>
  <c r="L44" i="4"/>
  <c r="K44" i="4"/>
  <c r="J44" i="4"/>
  <c r="L16" i="5" l="1"/>
  <c r="K16" i="5"/>
  <c r="J16" i="5"/>
  <c r="E46" i="5" l="1"/>
  <c r="L19" i="5"/>
  <c r="K19" i="5"/>
  <c r="J19" i="5"/>
  <c r="L41" i="5" l="1"/>
  <c r="K41" i="5"/>
  <c r="J41" i="5"/>
  <c r="L40" i="5"/>
  <c r="K40" i="5"/>
  <c r="J40" i="5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D45" i="6"/>
  <c r="K20" i="5" l="1"/>
  <c r="J20" i="5"/>
  <c r="J37" i="6"/>
  <c r="K21" i="5" l="1"/>
  <c r="J21" i="5"/>
  <c r="G23" i="7"/>
  <c r="G51" i="6"/>
  <c r="G52" i="5"/>
  <c r="G53" i="4"/>
  <c r="G53" i="1"/>
  <c r="K22" i="5" l="1"/>
  <c r="J22" i="5"/>
  <c r="K36" i="6"/>
  <c r="J23" i="5" l="1"/>
  <c r="K23" i="5"/>
  <c r="J36" i="6"/>
  <c r="L36" i="6"/>
  <c r="K24" i="5" l="1"/>
  <c r="J24" i="5"/>
  <c r="L39" i="6"/>
  <c r="K39" i="6"/>
  <c r="J39" i="6"/>
  <c r="L38" i="6"/>
  <c r="K38" i="6"/>
  <c r="J38" i="6"/>
  <c r="L37" i="6"/>
  <c r="K37" i="6"/>
  <c r="C52" i="6"/>
  <c r="D52" i="6"/>
  <c r="K25" i="5" l="1"/>
  <c r="J25" i="5"/>
  <c r="G46" i="5"/>
  <c r="G53" i="5" s="1"/>
  <c r="F46" i="5"/>
  <c r="F53" i="5" s="1"/>
  <c r="D53" i="5"/>
  <c r="C53" i="5"/>
  <c r="J26" i="5" l="1"/>
  <c r="K26" i="5"/>
  <c r="G45" i="6"/>
  <c r="G52" i="6" s="1"/>
  <c r="F45" i="6"/>
  <c r="F52" i="6" s="1"/>
  <c r="E45" i="6"/>
  <c r="E52" i="6" s="1"/>
  <c r="K27" i="5" l="1"/>
  <c r="J27" i="5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6" i="4"/>
  <c r="K46" i="4"/>
  <c r="J46" i="4"/>
  <c r="L45" i="4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54" i="4"/>
  <c r="J31" i="5" l="1"/>
  <c r="K31" i="5"/>
  <c r="G54" i="4"/>
  <c r="F54" i="4"/>
  <c r="D54" i="4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7" i="4"/>
  <c r="E54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6" i="5"/>
  <c r="K13" i="5"/>
  <c r="J13" i="5"/>
  <c r="I13" i="5"/>
  <c r="H47" i="4"/>
  <c r="I14" i="4"/>
  <c r="K13" i="4"/>
  <c r="J13" i="4"/>
  <c r="I13" i="4"/>
  <c r="K13" i="1"/>
  <c r="J13" i="1"/>
  <c r="K35" i="5" l="1"/>
  <c r="J35" i="5"/>
  <c r="L46" i="5"/>
  <c r="L45" i="6"/>
  <c r="L47" i="4"/>
  <c r="L47" i="1"/>
  <c r="I17" i="7"/>
  <c r="K17" i="7"/>
  <c r="J17" i="7"/>
  <c r="J45" i="6"/>
  <c r="I45" i="6"/>
  <c r="K45" i="6"/>
  <c r="I47" i="4"/>
  <c r="K47" i="4"/>
  <c r="J47" i="4"/>
  <c r="K47" i="1"/>
  <c r="K36" i="5" l="1"/>
  <c r="J36" i="5"/>
  <c r="I47" i="1"/>
  <c r="J47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<sst xmlns="http://schemas.openxmlformats.org/spreadsheetml/2006/main" count="263" uniqueCount="63">
  <si>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</si>
  <si>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</si>
  <si>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</si>
  <si>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</si>
  <si>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</si>
  <si>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</si>
  <si>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</si>
  <si>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</si>
  <si>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</si>
  <si>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</si>
  <si>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</si>
  <si>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</si>
  <si>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</si>
  <si>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</si>
  <si>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</si>
  <si>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</si>
  <si>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</si>
  <si>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</si>
  <si>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</si>
  <si>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</si>
  <si>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</si>
  <si>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</si>
  <si>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</si>
  <si>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</si>
  <si>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</si>
  <si>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</si>
  <si>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</si>
  <si>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</si>
  <si>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</si>
  <si>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</si>
  <si>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</si>
  <si>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</si>
  <si>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</si>
  <si>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</si>
  <si>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</si>
  <si>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</si>
  <si>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</si>
  <si>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</si>
  <si>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</si>
  <si>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</si>
  <si>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</si>
  <si>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</si>
  <si>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</si>
  <si>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</si>
  <si>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</si>
  <si>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</si>
  <si>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</si>
  <si>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</si>
  <si>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</si>
  <si>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</si>
  <si>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</si>
  <si>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</si>
  <si>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</si>
  <si>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</si>
  <si>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</si>
  <si>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</si>
  <si>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</si>
  <si>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</si>
  <si>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</si>
  <si>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</si>
  <si>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EJECUCION PRESUPUESTAL MENSUALIZADA DE GASTOS 
AL MES DE NOVIEMBRE 2022</t>
  </si>
  <si>
    <t>DEVENGADO
A NOVIEMBRE
(4)</t>
  </si>
  <si>
    <t>Fuente: Reporte SIAF Operaciones en Linea al 30 de Noviembre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</si>
</sst>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  <numFmt numFmtId="170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  <xf numFmtId="170" fontId="0" fillId="36" borderId="2" xfId="0" applyNumberFormat="1" applyFill="1" applyBorder="1" applyAlignment="1">
      <alignment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7296.3093479999998</c:v>
                </c:pt>
                <c:pt idx="1">
                  <c:v>8631.6629659999999</c:v>
                </c:pt>
                <c:pt idx="2" formatCode="#,##0">
                  <c:v>8419.0342330000003</c:v>
                </c:pt>
                <c:pt idx="3">
                  <c:v>8045.8079668900018</c:v>
                </c:pt>
                <c:pt idx="4">
                  <c:v>7164.8467434000031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78092592"/>
        <c:axId val="1178093680"/>
        <c:axId val="0"/>
      </c:bar3DChart>
      <c:catAx>
        <c:axId val="117809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8093680"/>
        <c:crosses val="autoZero"/>
        <c:auto val="1"/>
        <c:lblAlgn val="ctr"/>
        <c:lblOffset val="100"/>
        <c:noMultiLvlLbl val="0"/>
      </c:catAx>
      <c:valAx>
        <c:axId val="1178093680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1178092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RDR!$C$54:$G$54</c:f>
              <c:numCache>
                <c:formatCode>#,##0.0</c:formatCode>
                <c:ptCount val="5"/>
                <c:pt idx="0">
                  <c:v>177.09024500000001</c:v>
                </c:pt>
                <c:pt idx="1">
                  <c:v>272.08428500000002</c:v>
                </c:pt>
                <c:pt idx="2">
                  <c:v>237.71337800000001</c:v>
                </c:pt>
                <c:pt idx="3">
                  <c:v>201.22752064999997</c:v>
                </c:pt>
                <c:pt idx="4">
                  <c:v>155.77578109000001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78087152"/>
        <c:axId val="1178078992"/>
        <c:axId val="0"/>
      </c:bar3DChart>
      <c:catAx>
        <c:axId val="1178087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78078992"/>
        <c:crosses val="autoZero"/>
        <c:auto val="1"/>
        <c:lblAlgn val="ctr"/>
        <c:lblOffset val="100"/>
        <c:noMultiLvlLbl val="0"/>
      </c:catAx>
      <c:valAx>
        <c:axId val="117807899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17808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NOVIEMBRE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1167.209126</c:v>
                </c:pt>
                <c:pt idx="1">
                  <c:v>2269.1686089999998</c:v>
                </c:pt>
                <c:pt idx="2">
                  <c:v>2141.9315510000001</c:v>
                </c:pt>
                <c:pt idx="3">
                  <c:v>2068.7490603900001</c:v>
                </c:pt>
                <c:pt idx="4">
                  <c:v>1944.6519709700003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78083344"/>
        <c:axId val="1178083888"/>
        <c:axId val="0"/>
      </c:bar3DChart>
      <c:catAx>
        <c:axId val="1178083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78083888"/>
        <c:crosses val="autoZero"/>
        <c:auto val="1"/>
        <c:lblAlgn val="ctr"/>
        <c:lblOffset val="100"/>
        <c:noMultiLvlLbl val="0"/>
      </c:catAx>
      <c:valAx>
        <c:axId val="117808388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178083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739.05161899999996</c:v>
                </c:pt>
                <c:pt idx="2">
                  <c:v>631.674758</c:v>
                </c:pt>
                <c:pt idx="3">
                  <c:v>548.0976273</c:v>
                </c:pt>
                <c:pt idx="4">
                  <c:v>422.39376803999994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78087696"/>
        <c:axId val="1178095312"/>
        <c:axId val="0"/>
      </c:bar3DChart>
      <c:catAx>
        <c:axId val="1178087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78095312"/>
        <c:crosses val="autoZero"/>
        <c:auto val="1"/>
        <c:lblAlgn val="ctr"/>
        <c:lblOffset val="100"/>
        <c:noMultiLvlLbl val="0"/>
      </c:catAx>
      <c:valAx>
        <c:axId val="1178095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7808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4.8176249999999996</c:v>
                </c:pt>
                <c:pt idx="2">
                  <c:v>3.2101449999999998</c:v>
                </c:pt>
                <c:pt idx="3">
                  <c:v>3.5514124799999998</c:v>
                </c:pt>
                <c:pt idx="4">
                  <c:v>2.05437768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8095856"/>
        <c:axId val="1178084432"/>
        <c:axId val="0"/>
      </c:bar3DChart>
      <c:catAx>
        <c:axId val="117809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78084432"/>
        <c:crosses val="autoZero"/>
        <c:auto val="1"/>
        <c:lblAlgn val="ctr"/>
        <c:lblOffset val="100"/>
        <c:noMultiLvlLbl val="0"/>
      </c:catAx>
      <c:valAx>
        <c:axId val="117808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7809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49</xdr:row>
      <xdr:rowOff>49072</xdr:rowOff>
    </xdr:from>
    <xdr:to>
      <xdr:col>12</xdr:col>
      <xdr:colOff>20478</xdr:colOff>
      <xdr:row>91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zoomScale="115" zoomScaleNormal="11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3" width="14.7109375" style="1" customWidth="1"/>
    <col min="4" max="4" width="15.28515625" style="1" bestFit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6" t="s">
        <v>60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13</v>
      </c>
      <c r="F11" s="80" t="s">
        <v>22</v>
      </c>
      <c r="G11" s="80" t="s">
        <v>61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0" t="s">
        <v>3</v>
      </c>
      <c r="D12" s="50" t="s">
        <v>2</v>
      </c>
      <c r="E12" s="81"/>
      <c r="F12" s="81"/>
      <c r="G12" s="81"/>
      <c r="H12" s="81"/>
      <c r="I12" s="50" t="s">
        <v>9</v>
      </c>
      <c r="J12" s="50" t="s">
        <v>10</v>
      </c>
      <c r="K12" s="51" t="s">
        <v>11</v>
      </c>
      <c r="L12" s="79"/>
    </row>
    <row r="13" spans="1:13" ht="20.100000000000001" customHeight="1" x14ac:dyDescent="0.25">
      <c r="B13" s="6" t="s">
        <v>26</v>
      </c>
      <c r="C13" s="8">
        <v>2565206705</v>
      </c>
      <c r="D13" s="8">
        <v>1494737841</v>
      </c>
      <c r="E13" s="87">
        <v>1379203657</v>
      </c>
      <c r="F13" s="56">
        <v>1264741813.2700012</v>
      </c>
      <c r="G13" s="8">
        <v>1137839102.6400027</v>
      </c>
      <c r="H13" s="8"/>
      <c r="I13" s="12">
        <f>IF(ISERROR(+#REF!/E13)=TRUE,0,++#REF!/E13)</f>
        <v>0</v>
      </c>
      <c r="J13" s="12">
        <f>IF(ISERROR(+G13/E13)=TRUE,0,++G13/E13)</f>
        <v>0.82499716185134997</v>
      </c>
      <c r="K13" s="12">
        <f>IF(ISERROR(+H13/E13)=TRUE,0,++H13/E13)</f>
        <v>0</v>
      </c>
      <c r="L13" s="14">
        <f>+D13-G13</f>
        <v>356898738.35999727</v>
      </c>
    </row>
    <row r="14" spans="1:13" ht="20.100000000000001" customHeight="1" x14ac:dyDescent="0.25">
      <c r="B14" s="25" t="s">
        <v>58</v>
      </c>
      <c r="C14" s="26">
        <v>39143861</v>
      </c>
      <c r="D14" s="26">
        <v>57505477</v>
      </c>
      <c r="E14" s="57">
        <v>55827537</v>
      </c>
      <c r="F14" s="57">
        <v>51283180.239999972</v>
      </c>
      <c r="G14" s="26">
        <v>42589141.25999999</v>
      </c>
      <c r="H14" s="26"/>
      <c r="I14" s="27"/>
      <c r="J14" s="27">
        <f t="shared" ref="J14:J46" si="0">IF(ISERROR(+G14/E14)=TRUE,0,++G14/E14)</f>
        <v>0.76286978700135011</v>
      </c>
      <c r="K14" s="27">
        <f t="shared" ref="K14:K46" si="1">IF(ISERROR(+H14/E14)=TRUE,0,++H14/E14)</f>
        <v>0</v>
      </c>
      <c r="L14" s="28">
        <f t="shared" ref="L14:L46" si="2">+D14-G14</f>
        <v>14916335.74000001</v>
      </c>
    </row>
    <row r="15" spans="1:13" ht="20.100000000000001" customHeight="1" x14ac:dyDescent="0.25">
      <c r="B15" s="25" t="s">
        <v>59</v>
      </c>
      <c r="C15" s="26">
        <v>47645569</v>
      </c>
      <c r="D15" s="26">
        <v>59253939</v>
      </c>
      <c r="E15" s="57">
        <v>58655901</v>
      </c>
      <c r="F15" s="57">
        <v>57836438.460000008</v>
      </c>
      <c r="G15" s="26">
        <v>50191387.12999998</v>
      </c>
      <c r="H15" s="26"/>
      <c r="I15" s="27"/>
      <c r="J15" s="27">
        <f t="shared" si="0"/>
        <v>0.85569203224753088</v>
      </c>
      <c r="K15" s="27">
        <f t="shared" si="1"/>
        <v>0</v>
      </c>
      <c r="L15" s="28">
        <f t="shared" si="2"/>
        <v>9062551.8700000197</v>
      </c>
    </row>
    <row r="16" spans="1:13" ht="20.100000000000001" customHeight="1" x14ac:dyDescent="0.25">
      <c r="B16" s="25" t="s">
        <v>27</v>
      </c>
      <c r="C16" s="26">
        <v>31223083</v>
      </c>
      <c r="D16" s="26">
        <v>37922943</v>
      </c>
      <c r="E16" s="57">
        <v>36856305</v>
      </c>
      <c r="F16" s="57">
        <v>36375560.31000001</v>
      </c>
      <c r="G16" s="26">
        <v>30280592.889999978</v>
      </c>
      <c r="H16" s="26"/>
      <c r="I16" s="27"/>
      <c r="J16" s="27">
        <f t="shared" si="0"/>
        <v>0.82158515049188952</v>
      </c>
      <c r="K16" s="27">
        <f t="shared" si="1"/>
        <v>0</v>
      </c>
      <c r="L16" s="28">
        <f t="shared" si="2"/>
        <v>7642350.1100000218</v>
      </c>
    </row>
    <row r="17" spans="2:12" ht="20.100000000000001" customHeight="1" x14ac:dyDescent="0.25">
      <c r="B17" s="25" t="s">
        <v>28</v>
      </c>
      <c r="C17" s="26">
        <v>37378777</v>
      </c>
      <c r="D17" s="26">
        <v>45635017</v>
      </c>
      <c r="E17" s="57">
        <v>44956618</v>
      </c>
      <c r="F17" s="57">
        <v>43801960.840000011</v>
      </c>
      <c r="G17" s="26">
        <v>38752198.839999981</v>
      </c>
      <c r="H17" s="26"/>
      <c r="I17" s="27"/>
      <c r="J17" s="27">
        <f t="shared" si="0"/>
        <v>0.86199097182977558</v>
      </c>
      <c r="K17" s="27">
        <f t="shared" si="1"/>
        <v>0</v>
      </c>
      <c r="L17" s="28">
        <f t="shared" si="2"/>
        <v>6882818.1600000188</v>
      </c>
    </row>
    <row r="18" spans="2:12" ht="20.100000000000001" customHeight="1" x14ac:dyDescent="0.25">
      <c r="B18" s="25" t="s">
        <v>29</v>
      </c>
      <c r="C18" s="26">
        <v>178992136</v>
      </c>
      <c r="D18" s="26">
        <v>206287405</v>
      </c>
      <c r="E18" s="57">
        <v>205541822</v>
      </c>
      <c r="F18" s="57">
        <v>202747452.89000013</v>
      </c>
      <c r="G18" s="26">
        <v>177104904.25000012</v>
      </c>
      <c r="H18" s="26"/>
      <c r="I18" s="27"/>
      <c r="J18" s="27">
        <f t="shared" si="0"/>
        <v>0.86164899448054966</v>
      </c>
      <c r="K18" s="27">
        <f t="shared" si="1"/>
        <v>0</v>
      </c>
      <c r="L18" s="28">
        <f t="shared" si="2"/>
        <v>29182500.749999881</v>
      </c>
    </row>
    <row r="19" spans="2:12" ht="20.100000000000001" customHeight="1" x14ac:dyDescent="0.25">
      <c r="B19" s="25" t="s">
        <v>30</v>
      </c>
      <c r="C19" s="26">
        <v>116571634</v>
      </c>
      <c r="D19" s="26">
        <v>149896694</v>
      </c>
      <c r="E19" s="57">
        <v>148811646</v>
      </c>
      <c r="F19" s="57">
        <v>141737614.48999998</v>
      </c>
      <c r="G19" s="26">
        <v>130526122.07999997</v>
      </c>
      <c r="H19" s="26"/>
      <c r="I19" s="27"/>
      <c r="J19" s="27">
        <f t="shared" si="0"/>
        <v>0.87712303162079108</v>
      </c>
      <c r="K19" s="27">
        <f t="shared" si="1"/>
        <v>0</v>
      </c>
      <c r="L19" s="28">
        <f t="shared" si="2"/>
        <v>19370571.920000032</v>
      </c>
    </row>
    <row r="20" spans="2:12" ht="20.100000000000001" customHeight="1" x14ac:dyDescent="0.25">
      <c r="B20" s="25" t="s">
        <v>31</v>
      </c>
      <c r="C20" s="26">
        <v>145492143</v>
      </c>
      <c r="D20" s="26">
        <v>193734550</v>
      </c>
      <c r="E20" s="57">
        <v>189319993</v>
      </c>
      <c r="F20" s="57">
        <v>171468505.84</v>
      </c>
      <c r="G20" s="26">
        <v>162666045.61000013</v>
      </c>
      <c r="H20" s="26"/>
      <c r="I20" s="27"/>
      <c r="J20" s="27">
        <f t="shared" si="0"/>
        <v>0.85921218901587504</v>
      </c>
      <c r="K20" s="27">
        <f t="shared" si="1"/>
        <v>0</v>
      </c>
      <c r="L20" s="28">
        <f t="shared" si="2"/>
        <v>31068504.389999866</v>
      </c>
    </row>
    <row r="21" spans="2:12" ht="20.100000000000001" customHeight="1" x14ac:dyDescent="0.25">
      <c r="B21" s="25" t="s">
        <v>32</v>
      </c>
      <c r="C21" s="26">
        <v>37197384</v>
      </c>
      <c r="D21" s="26">
        <v>44312484</v>
      </c>
      <c r="E21" s="57">
        <v>44012484</v>
      </c>
      <c r="F21" s="57">
        <v>40165305.789999984</v>
      </c>
      <c r="G21" s="26">
        <v>38468992.109999977</v>
      </c>
      <c r="H21" s="26"/>
      <c r="I21" s="27"/>
      <c r="J21" s="27">
        <f t="shared" si="0"/>
        <v>0.87404728417509847</v>
      </c>
      <c r="K21" s="27">
        <f t="shared" si="1"/>
        <v>0</v>
      </c>
      <c r="L21" s="28">
        <f t="shared" si="2"/>
        <v>5843491.8900000229</v>
      </c>
    </row>
    <row r="22" spans="2:12" ht="20.100000000000001" customHeight="1" x14ac:dyDescent="0.25">
      <c r="B22" s="25" t="s">
        <v>33</v>
      </c>
      <c r="C22" s="26">
        <v>81944172</v>
      </c>
      <c r="D22" s="26">
        <v>106759007</v>
      </c>
      <c r="E22" s="57">
        <v>105117260</v>
      </c>
      <c r="F22" s="57">
        <v>93218555.720000073</v>
      </c>
      <c r="G22" s="26">
        <v>88817868.830000013</v>
      </c>
      <c r="H22" s="26"/>
      <c r="I22" s="27"/>
      <c r="J22" s="27">
        <f t="shared" si="0"/>
        <v>0.84494086727526962</v>
      </c>
      <c r="K22" s="27">
        <f t="shared" si="1"/>
        <v>0</v>
      </c>
      <c r="L22" s="28">
        <f t="shared" si="2"/>
        <v>17941138.169999987</v>
      </c>
    </row>
    <row r="23" spans="2:12" ht="20.100000000000001" customHeight="1" x14ac:dyDescent="0.25">
      <c r="B23" s="25" t="s">
        <v>34</v>
      </c>
      <c r="C23" s="26">
        <v>148532456</v>
      </c>
      <c r="D23" s="26">
        <v>198718508</v>
      </c>
      <c r="E23" s="57">
        <v>198399287</v>
      </c>
      <c r="F23" s="57">
        <v>197563172.74000007</v>
      </c>
      <c r="G23" s="26">
        <v>177431918.77999979</v>
      </c>
      <c r="H23" s="26"/>
      <c r="I23" s="27"/>
      <c r="J23" s="27">
        <f t="shared" si="0"/>
        <v>0.89431732070690251</v>
      </c>
      <c r="K23" s="27">
        <f t="shared" si="1"/>
        <v>0</v>
      </c>
      <c r="L23" s="28">
        <f t="shared" si="2"/>
        <v>21286589.220000207</v>
      </c>
    </row>
    <row r="24" spans="2:12" ht="20.100000000000001" customHeight="1" x14ac:dyDescent="0.25">
      <c r="B24" s="25" t="s">
        <v>35</v>
      </c>
      <c r="C24" s="26">
        <v>134651653</v>
      </c>
      <c r="D24" s="26">
        <v>167377104</v>
      </c>
      <c r="E24" s="57">
        <v>163442479</v>
      </c>
      <c r="F24" s="57">
        <v>158719100.02000004</v>
      </c>
      <c r="G24" s="26">
        <v>143828841.34999985</v>
      </c>
      <c r="H24" s="26"/>
      <c r="I24" s="27"/>
      <c r="J24" s="27">
        <f t="shared" si="0"/>
        <v>0.8799966950452327</v>
      </c>
      <c r="K24" s="27">
        <f t="shared" si="1"/>
        <v>0</v>
      </c>
      <c r="L24" s="28">
        <f t="shared" si="2"/>
        <v>23548262.650000155</v>
      </c>
    </row>
    <row r="25" spans="2:12" ht="20.100000000000001" customHeight="1" x14ac:dyDescent="0.25">
      <c r="B25" s="25" t="s">
        <v>36</v>
      </c>
      <c r="C25" s="26">
        <v>195616395</v>
      </c>
      <c r="D25" s="26">
        <v>256895194</v>
      </c>
      <c r="E25" s="57">
        <v>256436127</v>
      </c>
      <c r="F25" s="57">
        <v>253882596.21999994</v>
      </c>
      <c r="G25" s="26">
        <v>228575596.59000009</v>
      </c>
      <c r="H25" s="26"/>
      <c r="I25" s="27"/>
      <c r="J25" s="27">
        <f t="shared" si="0"/>
        <v>0.89135489318164629</v>
      </c>
      <c r="K25" s="27">
        <f t="shared" si="1"/>
        <v>0</v>
      </c>
      <c r="L25" s="28">
        <f t="shared" si="2"/>
        <v>28319597.409999907</v>
      </c>
    </row>
    <row r="26" spans="2:12" ht="20.100000000000001" customHeight="1" x14ac:dyDescent="0.25">
      <c r="B26" s="25" t="s">
        <v>37</v>
      </c>
      <c r="C26" s="26">
        <v>174850205</v>
      </c>
      <c r="D26" s="26">
        <v>227171290</v>
      </c>
      <c r="E26" s="57">
        <v>227085741</v>
      </c>
      <c r="F26" s="57">
        <v>220969873.74000007</v>
      </c>
      <c r="G26" s="26">
        <v>195464418.83000013</v>
      </c>
      <c r="H26" s="26"/>
      <c r="I26" s="27"/>
      <c r="J26" s="27">
        <f t="shared" si="0"/>
        <v>0.86075161729331184</v>
      </c>
      <c r="K26" s="27">
        <f t="shared" si="1"/>
        <v>0</v>
      </c>
      <c r="L26" s="28">
        <f t="shared" si="2"/>
        <v>31706871.169999868</v>
      </c>
    </row>
    <row r="27" spans="2:12" ht="20.100000000000001" customHeight="1" x14ac:dyDescent="0.25">
      <c r="B27" s="25" t="s">
        <v>38</v>
      </c>
      <c r="C27" s="26">
        <v>85288921</v>
      </c>
      <c r="D27" s="26">
        <v>116757056</v>
      </c>
      <c r="E27" s="57">
        <v>116612415</v>
      </c>
      <c r="F27" s="57">
        <v>115667565.45000003</v>
      </c>
      <c r="G27" s="26">
        <v>104205641.67000006</v>
      </c>
      <c r="H27" s="26"/>
      <c r="I27" s="27"/>
      <c r="J27" s="27">
        <f t="shared" si="0"/>
        <v>0.89360675422080971</v>
      </c>
      <c r="K27" s="27">
        <f t="shared" si="1"/>
        <v>0</v>
      </c>
      <c r="L27" s="28">
        <f t="shared" si="2"/>
        <v>12551414.329999939</v>
      </c>
    </row>
    <row r="28" spans="2:12" ht="20.100000000000001" customHeight="1" x14ac:dyDescent="0.25">
      <c r="B28" s="25" t="s">
        <v>39</v>
      </c>
      <c r="C28" s="26">
        <v>60949680</v>
      </c>
      <c r="D28" s="26">
        <v>76598704</v>
      </c>
      <c r="E28" s="57">
        <v>76598704</v>
      </c>
      <c r="F28" s="57">
        <v>75670714.370000005</v>
      </c>
      <c r="G28" s="26">
        <v>66475815.569999948</v>
      </c>
      <c r="H28" s="26"/>
      <c r="I28" s="27"/>
      <c r="J28" s="27">
        <f t="shared" si="0"/>
        <v>0.86784517359458124</v>
      </c>
      <c r="K28" s="27">
        <f t="shared" si="1"/>
        <v>0</v>
      </c>
      <c r="L28" s="28">
        <f t="shared" si="2"/>
        <v>10122888.430000052</v>
      </c>
    </row>
    <row r="29" spans="2:12" ht="20.100000000000001" customHeight="1" x14ac:dyDescent="0.25">
      <c r="B29" s="25" t="s">
        <v>40</v>
      </c>
      <c r="C29" s="26">
        <v>44110066</v>
      </c>
      <c r="D29" s="26">
        <v>50451030</v>
      </c>
      <c r="E29" s="57">
        <v>50451030</v>
      </c>
      <c r="F29" s="57">
        <v>50258002.580000006</v>
      </c>
      <c r="G29" s="26">
        <v>42499578.719999999</v>
      </c>
      <c r="H29" s="26"/>
      <c r="I29" s="27"/>
      <c r="J29" s="27">
        <f t="shared" si="0"/>
        <v>0.84239268692829461</v>
      </c>
      <c r="K29" s="27">
        <f t="shared" si="1"/>
        <v>0</v>
      </c>
      <c r="L29" s="28">
        <f t="shared" si="2"/>
        <v>7951451.2800000012</v>
      </c>
    </row>
    <row r="30" spans="2:12" ht="20.100000000000001" customHeight="1" x14ac:dyDescent="0.25">
      <c r="B30" s="25" t="s">
        <v>41</v>
      </c>
      <c r="C30" s="26">
        <v>54211432</v>
      </c>
      <c r="D30" s="26">
        <v>56691958</v>
      </c>
      <c r="E30" s="57">
        <v>56691958</v>
      </c>
      <c r="F30" s="57">
        <v>55236116.229999997</v>
      </c>
      <c r="G30" s="26">
        <v>50488237.43</v>
      </c>
      <c r="H30" s="26"/>
      <c r="I30" s="27"/>
      <c r="J30" s="27">
        <f t="shared" si="0"/>
        <v>0.89057141808367246</v>
      </c>
      <c r="K30" s="27">
        <f t="shared" si="1"/>
        <v>0</v>
      </c>
      <c r="L30" s="28">
        <f t="shared" si="2"/>
        <v>6203720.5700000003</v>
      </c>
    </row>
    <row r="31" spans="2:12" ht="20.100000000000001" customHeight="1" x14ac:dyDescent="0.25">
      <c r="B31" s="25" t="s">
        <v>42</v>
      </c>
      <c r="C31" s="26">
        <v>97553162</v>
      </c>
      <c r="D31" s="26">
        <v>119394587</v>
      </c>
      <c r="E31" s="57">
        <v>119388143</v>
      </c>
      <c r="F31" s="57">
        <v>118101475.59</v>
      </c>
      <c r="G31" s="26">
        <v>101269754.91999996</v>
      </c>
      <c r="H31" s="26"/>
      <c r="I31" s="27"/>
      <c r="J31" s="27">
        <f t="shared" si="0"/>
        <v>0.8482396356562808</v>
      </c>
      <c r="K31" s="27">
        <f t="shared" si="1"/>
        <v>0</v>
      </c>
      <c r="L31" s="28">
        <f t="shared" si="2"/>
        <v>18124832.080000043</v>
      </c>
    </row>
    <row r="32" spans="2:12" ht="20.100000000000001" customHeight="1" x14ac:dyDescent="0.25">
      <c r="B32" s="25" t="s">
        <v>43</v>
      </c>
      <c r="C32" s="26">
        <v>49709444</v>
      </c>
      <c r="D32" s="26">
        <v>70082871</v>
      </c>
      <c r="E32" s="57">
        <v>68055530</v>
      </c>
      <c r="F32" s="57">
        <v>66006094.850000009</v>
      </c>
      <c r="G32" s="26">
        <v>57176696.029999994</v>
      </c>
      <c r="H32" s="26"/>
      <c r="I32" s="27"/>
      <c r="J32" s="27">
        <f t="shared" si="0"/>
        <v>0.84014768572076348</v>
      </c>
      <c r="K32" s="27">
        <f t="shared" si="1"/>
        <v>0</v>
      </c>
      <c r="L32" s="28">
        <f t="shared" si="2"/>
        <v>12906174.970000006</v>
      </c>
    </row>
    <row r="33" spans="2:12" ht="20.100000000000001" customHeight="1" x14ac:dyDescent="0.25">
      <c r="B33" s="25" t="s">
        <v>44</v>
      </c>
      <c r="C33" s="26">
        <v>28986350</v>
      </c>
      <c r="D33" s="26">
        <v>42301997</v>
      </c>
      <c r="E33" s="57">
        <v>41999406</v>
      </c>
      <c r="F33" s="57">
        <v>41066608.239999987</v>
      </c>
      <c r="G33" s="26">
        <v>35808477.979999989</v>
      </c>
      <c r="H33" s="26"/>
      <c r="I33" s="27"/>
      <c r="J33" s="27">
        <f t="shared" si="0"/>
        <v>0.85259486717502597</v>
      </c>
      <c r="K33" s="27">
        <f t="shared" si="1"/>
        <v>0</v>
      </c>
      <c r="L33" s="28">
        <f t="shared" si="2"/>
        <v>6493519.0200000107</v>
      </c>
    </row>
    <row r="34" spans="2:12" ht="20.100000000000001" customHeight="1" x14ac:dyDescent="0.25">
      <c r="B34" s="25" t="s">
        <v>45</v>
      </c>
      <c r="C34" s="26">
        <v>58347255</v>
      </c>
      <c r="D34" s="26">
        <v>84362393</v>
      </c>
      <c r="E34" s="57">
        <v>84229593</v>
      </c>
      <c r="F34" s="57">
        <v>76608229.790000007</v>
      </c>
      <c r="G34" s="26">
        <v>71757326.260000005</v>
      </c>
      <c r="H34" s="26"/>
      <c r="I34" s="27"/>
      <c r="J34" s="27">
        <f t="shared" si="0"/>
        <v>0.85192535905996847</v>
      </c>
      <c r="K34" s="27">
        <f t="shared" si="1"/>
        <v>0</v>
      </c>
      <c r="L34" s="28">
        <f t="shared" si="2"/>
        <v>12605066.739999995</v>
      </c>
    </row>
    <row r="35" spans="2:12" ht="20.100000000000001" customHeight="1" x14ac:dyDescent="0.25">
      <c r="B35" s="25" t="s">
        <v>46</v>
      </c>
      <c r="C35" s="26">
        <v>55109494</v>
      </c>
      <c r="D35" s="26">
        <v>63608135</v>
      </c>
      <c r="E35" s="57">
        <v>63026964</v>
      </c>
      <c r="F35" s="57">
        <v>60948462.470000036</v>
      </c>
      <c r="G35" s="26">
        <v>54813036.490000039</v>
      </c>
      <c r="H35" s="26"/>
      <c r="I35" s="27"/>
      <c r="J35" s="27">
        <f t="shared" si="0"/>
        <v>0.86967597693584031</v>
      </c>
      <c r="K35" s="27">
        <f t="shared" si="1"/>
        <v>0</v>
      </c>
      <c r="L35" s="28">
        <f t="shared" si="2"/>
        <v>8795098.5099999607</v>
      </c>
    </row>
    <row r="36" spans="2:12" ht="20.100000000000001" customHeight="1" x14ac:dyDescent="0.25">
      <c r="B36" s="25" t="s">
        <v>47</v>
      </c>
      <c r="C36" s="26">
        <v>1052506283</v>
      </c>
      <c r="D36" s="26">
        <v>2651583388</v>
      </c>
      <c r="E36" s="57">
        <v>2601882855</v>
      </c>
      <c r="F36" s="57">
        <v>2514980022.3500004</v>
      </c>
      <c r="G36" s="26">
        <v>2214971026.4400005</v>
      </c>
      <c r="H36" s="26"/>
      <c r="I36" s="27"/>
      <c r="J36" s="27">
        <f t="shared" si="0"/>
        <v>0.85129544636628174</v>
      </c>
      <c r="K36" s="27">
        <f t="shared" si="1"/>
        <v>0</v>
      </c>
      <c r="L36" s="28">
        <f t="shared" si="2"/>
        <v>436612361.55999947</v>
      </c>
    </row>
    <row r="37" spans="2:12" ht="20.100000000000001" customHeight="1" x14ac:dyDescent="0.25">
      <c r="B37" s="25" t="s">
        <v>48</v>
      </c>
      <c r="C37" s="26">
        <v>660357899</v>
      </c>
      <c r="D37" s="26">
        <v>458377126</v>
      </c>
      <c r="E37" s="57">
        <v>457792177</v>
      </c>
      <c r="F37" s="57">
        <v>413833006.63999987</v>
      </c>
      <c r="G37" s="26">
        <v>395451117.77999985</v>
      </c>
      <c r="H37" s="26"/>
      <c r="I37" s="27"/>
      <c r="J37" s="27">
        <f t="shared" si="0"/>
        <v>0.86382235793426376</v>
      </c>
      <c r="K37" s="27">
        <f t="shared" si="1"/>
        <v>0</v>
      </c>
      <c r="L37" s="28">
        <f t="shared" si="2"/>
        <v>62926008.220000148</v>
      </c>
    </row>
    <row r="38" spans="2:12" ht="20.100000000000001" customHeight="1" x14ac:dyDescent="0.25">
      <c r="B38" s="25" t="s">
        <v>49</v>
      </c>
      <c r="C38" s="26">
        <v>111569507</v>
      </c>
      <c r="D38" s="26">
        <v>139062785</v>
      </c>
      <c r="E38" s="57">
        <v>137344553</v>
      </c>
      <c r="F38" s="57">
        <v>135910675.20999983</v>
      </c>
      <c r="G38" s="26">
        <v>119311522.4199999</v>
      </c>
      <c r="H38" s="26"/>
      <c r="I38" s="27"/>
      <c r="J38" s="27">
        <f t="shared" si="0"/>
        <v>0.86870225148280833</v>
      </c>
      <c r="K38" s="27">
        <f t="shared" si="1"/>
        <v>0</v>
      </c>
      <c r="L38" s="28">
        <f t="shared" si="2"/>
        <v>19751262.580000103</v>
      </c>
    </row>
    <row r="39" spans="2:12" ht="20.100000000000001" customHeight="1" x14ac:dyDescent="0.25">
      <c r="B39" s="25" t="s">
        <v>50</v>
      </c>
      <c r="C39" s="26">
        <v>26921362</v>
      </c>
      <c r="D39" s="26">
        <v>41776623</v>
      </c>
      <c r="E39" s="57">
        <v>41248776</v>
      </c>
      <c r="F39" s="57">
        <v>39417694.139999993</v>
      </c>
      <c r="G39" s="26">
        <v>34318588.979999982</v>
      </c>
      <c r="H39" s="26"/>
      <c r="I39" s="27"/>
      <c r="J39" s="27">
        <f t="shared" si="0"/>
        <v>0.83199048088117766</v>
      </c>
      <c r="K39" s="27">
        <f t="shared" si="1"/>
        <v>0</v>
      </c>
      <c r="L39" s="28">
        <f t="shared" si="2"/>
        <v>7458034.0200000182</v>
      </c>
    </row>
    <row r="40" spans="2:12" ht="20.100000000000001" customHeight="1" x14ac:dyDescent="0.25">
      <c r="B40" s="25" t="s">
        <v>51</v>
      </c>
      <c r="C40" s="26">
        <v>59871721</v>
      </c>
      <c r="D40" s="26">
        <v>119907026</v>
      </c>
      <c r="E40" s="57">
        <v>116287467</v>
      </c>
      <c r="F40" s="57">
        <v>114415071.86999999</v>
      </c>
      <c r="G40" s="26">
        <v>97361213.890000015</v>
      </c>
      <c r="H40" s="26"/>
      <c r="I40" s="27"/>
      <c r="J40" s="27">
        <f t="shared" si="0"/>
        <v>0.83724597673109535</v>
      </c>
      <c r="K40" s="27">
        <f t="shared" si="1"/>
        <v>0</v>
      </c>
      <c r="L40" s="28">
        <f t="shared" si="2"/>
        <v>22545812.109999985</v>
      </c>
    </row>
    <row r="41" spans="2:12" ht="20.100000000000001" customHeight="1" x14ac:dyDescent="0.25">
      <c r="B41" s="25" t="s">
        <v>52</v>
      </c>
      <c r="C41" s="26">
        <v>199711224</v>
      </c>
      <c r="D41" s="26">
        <v>282831432</v>
      </c>
      <c r="E41" s="57">
        <v>282710646</v>
      </c>
      <c r="F41" s="57">
        <v>271263348.73000002</v>
      </c>
      <c r="G41" s="26">
        <v>236638337.87</v>
      </c>
      <c r="H41" s="26"/>
      <c r="I41" s="27"/>
      <c r="J41" s="27">
        <f t="shared" si="0"/>
        <v>0.83703369936058225</v>
      </c>
      <c r="K41" s="27">
        <f t="shared" si="1"/>
        <v>0</v>
      </c>
      <c r="L41" s="28">
        <f t="shared" si="2"/>
        <v>46193094.129999995</v>
      </c>
    </row>
    <row r="42" spans="2:12" ht="20.100000000000001" customHeight="1" x14ac:dyDescent="0.25">
      <c r="B42" s="25" t="s">
        <v>53</v>
      </c>
      <c r="C42" s="26">
        <v>262858753</v>
      </c>
      <c r="D42" s="26">
        <v>347859349</v>
      </c>
      <c r="E42" s="57">
        <v>335555628</v>
      </c>
      <c r="F42" s="57">
        <v>328437274.07999986</v>
      </c>
      <c r="G42" s="26">
        <v>286212160.47000003</v>
      </c>
      <c r="H42" s="26"/>
      <c r="I42" s="27"/>
      <c r="J42" s="27">
        <f t="shared" si="0"/>
        <v>0.85294996294921344</v>
      </c>
      <c r="K42" s="27">
        <f t="shared" si="1"/>
        <v>0</v>
      </c>
      <c r="L42" s="28">
        <f t="shared" si="2"/>
        <v>61647188.529999971</v>
      </c>
    </row>
    <row r="43" spans="2:12" ht="20.100000000000001" customHeight="1" x14ac:dyDescent="0.25">
      <c r="B43" s="25" t="s">
        <v>54</v>
      </c>
      <c r="C43" s="26">
        <v>281218510</v>
      </c>
      <c r="D43" s="26">
        <v>355366506</v>
      </c>
      <c r="E43" s="57">
        <v>350726792</v>
      </c>
      <c r="F43" s="57">
        <v>343696804.56000012</v>
      </c>
      <c r="G43" s="26">
        <v>303391010.79999983</v>
      </c>
      <c r="H43" s="26"/>
      <c r="I43" s="27"/>
      <c r="J43" s="27">
        <f t="shared" si="0"/>
        <v>0.86503517187817192</v>
      </c>
      <c r="K43" s="27">
        <f t="shared" si="1"/>
        <v>0</v>
      </c>
      <c r="L43" s="28">
        <f t="shared" si="2"/>
        <v>51975495.200000167</v>
      </c>
    </row>
    <row r="44" spans="2:12" ht="20.100000000000001" customHeight="1" x14ac:dyDescent="0.25">
      <c r="B44" s="25" t="s">
        <v>55</v>
      </c>
      <c r="C44" s="26">
        <v>147432898</v>
      </c>
      <c r="D44" s="26">
        <v>189423589</v>
      </c>
      <c r="E44" s="57">
        <v>187759411</v>
      </c>
      <c r="F44" s="57">
        <v>184085516.01000002</v>
      </c>
      <c r="G44" s="26">
        <v>159529830.81000009</v>
      </c>
      <c r="H44" s="26"/>
      <c r="I44" s="27"/>
      <c r="J44" s="27">
        <f t="shared" ref="J44" si="3">IF(ISERROR(+G44/E44)=TRUE,0,++G44/E44)</f>
        <v>0.84965025167233876</v>
      </c>
      <c r="K44" s="27">
        <f t="shared" ref="K44" si="4">IF(ISERROR(+H44/E44)=TRUE,0,++H44/E44)</f>
        <v>0</v>
      </c>
      <c r="L44" s="28">
        <f t="shared" ref="L44" si="5">+D44-G44</f>
        <v>29893758.189999908</v>
      </c>
    </row>
    <row r="45" spans="2:12" ht="20.100000000000001" customHeight="1" x14ac:dyDescent="0.25">
      <c r="B45" s="25" t="s">
        <v>56</v>
      </c>
      <c r="C45" s="26">
        <v>25149214</v>
      </c>
      <c r="D45" s="26">
        <v>92625363</v>
      </c>
      <c r="E45" s="57">
        <v>92625363</v>
      </c>
      <c r="F45" s="57">
        <v>89800139.729999989</v>
      </c>
      <c r="G45" s="26">
        <v>78024197.770000011</v>
      </c>
      <c r="H45" s="26"/>
      <c r="I45" s="27"/>
      <c r="J45" s="27">
        <f t="shared" ref="J45" si="6">IF(ISERROR(+G45/E45)=TRUE,0,++G45/E45)</f>
        <v>0.84236320639304818</v>
      </c>
      <c r="K45" s="27">
        <f t="shared" ref="K45" si="7">IF(ISERROR(+H45/E45)=TRUE,0,++H45/E45)</f>
        <v>0</v>
      </c>
      <c r="L45" s="28">
        <f t="shared" ref="L45" si="8">+D45-G45</f>
        <v>14601165.229999989</v>
      </c>
    </row>
    <row r="46" spans="2:12" ht="20.100000000000001" customHeight="1" x14ac:dyDescent="0.25">
      <c r="B46" s="25" t="s">
        <v>57</v>
      </c>
      <c r="C46" s="26">
        <v>0</v>
      </c>
      <c r="D46" s="26">
        <v>26393595</v>
      </c>
      <c r="E46" s="57">
        <v>24379965</v>
      </c>
      <c r="F46" s="57">
        <v>15894013.430000002</v>
      </c>
      <c r="G46" s="26">
        <v>12606039.909999996</v>
      </c>
      <c r="H46" s="26"/>
      <c r="I46" s="27"/>
      <c r="J46" s="27">
        <f t="shared" si="0"/>
        <v>0.51706554582830599</v>
      </c>
      <c r="K46" s="27">
        <f t="shared" si="1"/>
        <v>0</v>
      </c>
      <c r="L46" s="28">
        <f t="shared" si="2"/>
        <v>13787555.090000004</v>
      </c>
    </row>
    <row r="47" spans="2:12" ht="23.25" customHeight="1" x14ac:dyDescent="0.25">
      <c r="B47" s="52" t="s">
        <v>4</v>
      </c>
      <c r="C47" s="53">
        <f t="shared" ref="C47:H47" si="9">SUM(C13:C46)</f>
        <v>7296309348</v>
      </c>
      <c r="D47" s="53">
        <f t="shared" si="9"/>
        <v>8631662966</v>
      </c>
      <c r="E47" s="53">
        <f>SUM(E13:E46)</f>
        <v>8419034233</v>
      </c>
      <c r="F47" s="53">
        <f t="shared" si="9"/>
        <v>8045807966.8900023</v>
      </c>
      <c r="G47" s="53">
        <f t="shared" si="9"/>
        <v>7164846743.4000034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0.85102952964795286</v>
      </c>
      <c r="K47" s="54">
        <f>IF(ISERROR(+H47/E47)=TRUE,0,++H47/E47)</f>
        <v>0</v>
      </c>
      <c r="L47" s="55">
        <f>SUM(L13:L46)</f>
        <v>1466816222.599997</v>
      </c>
    </row>
    <row r="48" spans="2:12" x14ac:dyDescent="0.2">
      <c r="B48" s="11" t="s">
        <v>62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NOVIEMBRE
(4)</v>
      </c>
      <c r="H53" s="32" t="s">
        <v>15</v>
      </c>
      <c r="I53" s="77"/>
      <c r="J53" s="77"/>
      <c r="K53" s="77"/>
      <c r="L53" s="31"/>
    </row>
    <row r="54" spans="2:12" s="22" customFormat="1" x14ac:dyDescent="0.25">
      <c r="B54" s="33" t="s">
        <v>24</v>
      </c>
      <c r="C54" s="67">
        <f>+C47/$C$52</f>
        <v>7296.3093479999998</v>
      </c>
      <c r="D54" s="67">
        <f>+D47/$C$52</f>
        <v>8631.6629659999999</v>
      </c>
      <c r="E54" s="33">
        <f>+E47/$C$52</f>
        <v>8419.0342330000003</v>
      </c>
      <c r="F54" s="67">
        <f>+F47/$C$52</f>
        <v>8045.8079668900018</v>
      </c>
      <c r="G54" s="67">
        <f>+G47/$C$52</f>
        <v>7164.8467434000031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2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6" t="s">
        <v>60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61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0" t="s">
        <v>3</v>
      </c>
      <c r="D12" s="50" t="s">
        <v>2</v>
      </c>
      <c r="E12" s="81"/>
      <c r="F12" s="81"/>
      <c r="G12" s="81"/>
      <c r="H12" s="81"/>
      <c r="I12" s="50" t="s">
        <v>9</v>
      </c>
      <c r="J12" s="50" t="s">
        <v>10</v>
      </c>
      <c r="K12" s="51" t="s">
        <v>11</v>
      </c>
      <c r="L12" s="79"/>
    </row>
    <row r="13" spans="1:13" ht="20.100000000000001" customHeight="1" x14ac:dyDescent="0.25">
      <c r="B13" s="6" t="s">
        <v>26</v>
      </c>
      <c r="C13" s="8">
        <v>61841545</v>
      </c>
      <c r="D13" s="8">
        <v>81608899</v>
      </c>
      <c r="E13" s="56">
        <v>71679934</v>
      </c>
      <c r="F13" s="56">
        <v>68723488.569999993</v>
      </c>
      <c r="G13" s="8">
        <v>47265606.330000013</v>
      </c>
      <c r="H13" s="8"/>
      <c r="I13" s="12">
        <f>IF(ISERROR(+#REF!/E13)=TRUE,0,++#REF!/E13)</f>
        <v>0</v>
      </c>
      <c r="J13" s="12">
        <f>IF(ISERROR(+G13/E13)=TRUE,0,++G13/E13)</f>
        <v>0.65939801688433497</v>
      </c>
      <c r="K13" s="12">
        <f>IF(ISERROR(+H13/E13)=TRUE,0,++H13/E13)</f>
        <v>0</v>
      </c>
      <c r="L13" s="14">
        <f>+D13-G13</f>
        <v>34343292.669999987</v>
      </c>
    </row>
    <row r="14" spans="1:13" ht="20.100000000000001" customHeight="1" x14ac:dyDescent="0.25">
      <c r="B14" s="7" t="s">
        <v>58</v>
      </c>
      <c r="C14" s="9">
        <v>1000000</v>
      </c>
      <c r="D14" s="9">
        <v>1704275</v>
      </c>
      <c r="E14" s="58">
        <v>1189822</v>
      </c>
      <c r="F14" s="59">
        <v>1171828.44</v>
      </c>
      <c r="G14" s="9">
        <v>1141604.32</v>
      </c>
      <c r="H14" s="9"/>
      <c r="I14" s="13">
        <f>IF(ISERROR(+#REF!/E14)=TRUE,0,++#REF!/E14)</f>
        <v>0</v>
      </c>
      <c r="J14" s="13">
        <f t="shared" ref="J14:J46" si="0">IF(ISERROR(+G14/E14)=TRUE,0,++G14/E14)</f>
        <v>0.95947487943574761</v>
      </c>
      <c r="K14" s="13">
        <f t="shared" ref="K14:K46" si="1">IF(ISERROR(+H14/E14)=TRUE,0,++H14/E14)</f>
        <v>0</v>
      </c>
      <c r="L14" s="15">
        <f t="shared" ref="L14:L46" si="2">+D14-G14</f>
        <v>562670.67999999993</v>
      </c>
    </row>
    <row r="15" spans="1:13" ht="20.100000000000001" customHeight="1" x14ac:dyDescent="0.25">
      <c r="B15" s="7" t="s">
        <v>59</v>
      </c>
      <c r="C15" s="9">
        <v>1500000</v>
      </c>
      <c r="D15" s="9">
        <v>3074825</v>
      </c>
      <c r="E15" s="58">
        <v>2190712</v>
      </c>
      <c r="F15" s="59">
        <v>1853299.9</v>
      </c>
      <c r="G15" s="9">
        <v>1625211.81</v>
      </c>
      <c r="H15" s="9"/>
      <c r="I15" s="13"/>
      <c r="J15" s="13">
        <f t="shared" si="0"/>
        <v>0.74186465861327278</v>
      </c>
      <c r="K15" s="13">
        <f t="shared" si="1"/>
        <v>0</v>
      </c>
      <c r="L15" s="15">
        <f t="shared" si="2"/>
        <v>1449613.19</v>
      </c>
    </row>
    <row r="16" spans="1:13" ht="20.100000000000001" customHeight="1" x14ac:dyDescent="0.25">
      <c r="B16" s="7" t="s">
        <v>27</v>
      </c>
      <c r="C16" s="9">
        <v>9500000</v>
      </c>
      <c r="D16" s="9">
        <v>13226803</v>
      </c>
      <c r="E16" s="58">
        <v>13167384</v>
      </c>
      <c r="F16" s="59">
        <v>12191670.830000002</v>
      </c>
      <c r="G16" s="9">
        <v>10502715.090000002</v>
      </c>
      <c r="H16" s="9"/>
      <c r="I16" s="13"/>
      <c r="J16" s="13">
        <f t="shared" si="0"/>
        <v>0.79763110804697435</v>
      </c>
      <c r="K16" s="13">
        <f t="shared" si="1"/>
        <v>0</v>
      </c>
      <c r="L16" s="15">
        <f t="shared" si="2"/>
        <v>2724087.9099999983</v>
      </c>
    </row>
    <row r="17" spans="2:12" ht="20.100000000000001" customHeight="1" x14ac:dyDescent="0.25">
      <c r="B17" s="7" t="s">
        <v>28</v>
      </c>
      <c r="C17" s="9">
        <v>1500000</v>
      </c>
      <c r="D17" s="9">
        <v>2900678</v>
      </c>
      <c r="E17" s="58">
        <v>2900678</v>
      </c>
      <c r="F17" s="59">
        <v>1771282.3499999999</v>
      </c>
      <c r="G17" s="9">
        <v>153149.63999999998</v>
      </c>
      <c r="H17" s="9"/>
      <c r="I17" s="13"/>
      <c r="J17" s="13">
        <f t="shared" ref="J17" si="3">IF(ISERROR(+G17/E17)=TRUE,0,++G17/E17)</f>
        <v>5.279787691015686E-2</v>
      </c>
      <c r="K17" s="13">
        <f t="shared" ref="K17" si="4">IF(ISERROR(+H17/E17)=TRUE,0,++H17/E17)</f>
        <v>0</v>
      </c>
      <c r="L17" s="15">
        <f t="shared" ref="L17" si="5">+D17-G17</f>
        <v>2747528.36</v>
      </c>
    </row>
    <row r="18" spans="2:12" ht="20.100000000000001" customHeight="1" x14ac:dyDescent="0.25">
      <c r="B18" s="7" t="s">
        <v>29</v>
      </c>
      <c r="C18" s="9">
        <v>6003000</v>
      </c>
      <c r="D18" s="9">
        <v>10890534</v>
      </c>
      <c r="E18" s="58">
        <v>9340663</v>
      </c>
      <c r="F18" s="59">
        <v>7975636.79</v>
      </c>
      <c r="G18" s="9">
        <v>5917438.6399999997</v>
      </c>
      <c r="H18" s="9"/>
      <c r="I18" s="13"/>
      <c r="J18" s="13">
        <f t="shared" si="0"/>
        <v>0.63351377091754613</v>
      </c>
      <c r="K18" s="13">
        <f t="shared" si="1"/>
        <v>0</v>
      </c>
      <c r="L18" s="15">
        <f t="shared" si="2"/>
        <v>4973095.3600000003</v>
      </c>
    </row>
    <row r="19" spans="2:12" ht="20.100000000000001" customHeight="1" x14ac:dyDescent="0.25">
      <c r="B19" s="7" t="s">
        <v>30</v>
      </c>
      <c r="C19" s="9">
        <v>3013658</v>
      </c>
      <c r="D19" s="9">
        <v>3228341</v>
      </c>
      <c r="E19" s="58">
        <v>3214683</v>
      </c>
      <c r="F19" s="59">
        <v>2901195.5</v>
      </c>
      <c r="G19" s="9">
        <v>2051783.19</v>
      </c>
      <c r="H19" s="9"/>
      <c r="I19" s="13"/>
      <c r="J19" s="13">
        <f t="shared" si="0"/>
        <v>0.63825365984764282</v>
      </c>
      <c r="K19" s="13">
        <f t="shared" si="1"/>
        <v>0</v>
      </c>
      <c r="L19" s="15">
        <f t="shared" si="2"/>
        <v>1176557.81</v>
      </c>
    </row>
    <row r="20" spans="2:12" ht="20.100000000000001" customHeight="1" x14ac:dyDescent="0.25">
      <c r="B20" s="7" t="s">
        <v>31</v>
      </c>
      <c r="C20" s="9">
        <v>5000000</v>
      </c>
      <c r="D20" s="9">
        <v>6939618</v>
      </c>
      <c r="E20" s="58">
        <v>6839618</v>
      </c>
      <c r="F20" s="59">
        <v>4428693.1500000004</v>
      </c>
      <c r="G20" s="9">
        <v>4291053.6700000009</v>
      </c>
      <c r="H20" s="9"/>
      <c r="I20" s="13"/>
      <c r="J20" s="13">
        <f t="shared" si="0"/>
        <v>0.62738206578203648</v>
      </c>
      <c r="K20" s="13">
        <f t="shared" si="1"/>
        <v>0</v>
      </c>
      <c r="L20" s="15">
        <f t="shared" si="2"/>
        <v>2648564.3299999991</v>
      </c>
    </row>
    <row r="21" spans="2:12" ht="20.100000000000001" customHeight="1" x14ac:dyDescent="0.25">
      <c r="B21" s="7" t="s">
        <v>32</v>
      </c>
      <c r="C21" s="9">
        <v>3000000</v>
      </c>
      <c r="D21" s="9">
        <v>3664590</v>
      </c>
      <c r="E21" s="58">
        <v>3164999</v>
      </c>
      <c r="F21" s="59">
        <v>1463648.6800000002</v>
      </c>
      <c r="G21" s="9">
        <v>1219061.25</v>
      </c>
      <c r="H21" s="9"/>
      <c r="I21" s="13"/>
      <c r="J21" s="13">
        <f t="shared" si="0"/>
        <v>0.38516955297616207</v>
      </c>
      <c r="K21" s="13">
        <f t="shared" si="1"/>
        <v>0</v>
      </c>
      <c r="L21" s="15">
        <f t="shared" si="2"/>
        <v>2445528.75</v>
      </c>
    </row>
    <row r="22" spans="2:12" ht="20.100000000000001" customHeight="1" x14ac:dyDescent="0.25">
      <c r="B22" s="7" t="s">
        <v>33</v>
      </c>
      <c r="C22" s="9">
        <v>3000000</v>
      </c>
      <c r="D22" s="9">
        <v>4656810</v>
      </c>
      <c r="E22" s="58">
        <v>3453096</v>
      </c>
      <c r="F22" s="59">
        <v>2647301.6900000004</v>
      </c>
      <c r="G22" s="9">
        <v>2121306.66</v>
      </c>
      <c r="H22" s="9"/>
      <c r="I22" s="13"/>
      <c r="J22" s="13">
        <f t="shared" si="0"/>
        <v>0.61432021003760107</v>
      </c>
      <c r="K22" s="13">
        <f t="shared" si="1"/>
        <v>0</v>
      </c>
      <c r="L22" s="15">
        <f t="shared" si="2"/>
        <v>2535503.34</v>
      </c>
    </row>
    <row r="23" spans="2:12" ht="20.100000000000001" customHeight="1" x14ac:dyDescent="0.25">
      <c r="B23" s="7" t="s">
        <v>34</v>
      </c>
      <c r="C23" s="9">
        <v>6000000</v>
      </c>
      <c r="D23" s="9">
        <v>9243343</v>
      </c>
      <c r="E23" s="58">
        <v>8678592</v>
      </c>
      <c r="F23" s="59">
        <v>7852170.5399999991</v>
      </c>
      <c r="G23" s="9">
        <v>7471584.7200000007</v>
      </c>
      <c r="H23" s="9"/>
      <c r="I23" s="13"/>
      <c r="J23" s="13">
        <f t="shared" si="0"/>
        <v>0.860921301519878</v>
      </c>
      <c r="K23" s="13">
        <f t="shared" si="1"/>
        <v>0</v>
      </c>
      <c r="L23" s="15">
        <f t="shared" si="2"/>
        <v>1771758.2799999993</v>
      </c>
    </row>
    <row r="24" spans="2:12" ht="20.100000000000001" customHeight="1" x14ac:dyDescent="0.25">
      <c r="B24" s="7" t="s">
        <v>35</v>
      </c>
      <c r="C24" s="9">
        <v>3500000</v>
      </c>
      <c r="D24" s="9">
        <v>5731439</v>
      </c>
      <c r="E24" s="58">
        <v>4048746</v>
      </c>
      <c r="F24" s="59">
        <v>3448411.4400000004</v>
      </c>
      <c r="G24" s="9">
        <v>2326446.63</v>
      </c>
      <c r="H24" s="9"/>
      <c r="I24" s="13"/>
      <c r="J24" s="13">
        <f t="shared" si="0"/>
        <v>0.57460918269508632</v>
      </c>
      <c r="K24" s="13">
        <f t="shared" si="1"/>
        <v>0</v>
      </c>
      <c r="L24" s="15">
        <f t="shared" si="2"/>
        <v>3404992.37</v>
      </c>
    </row>
    <row r="25" spans="2:12" ht="20.100000000000001" customHeight="1" x14ac:dyDescent="0.25">
      <c r="B25" s="7" t="s">
        <v>36</v>
      </c>
      <c r="C25" s="9">
        <v>6000000</v>
      </c>
      <c r="D25" s="9">
        <v>9433517</v>
      </c>
      <c r="E25" s="58">
        <v>8725321</v>
      </c>
      <c r="F25" s="59">
        <v>7358943.4800000023</v>
      </c>
      <c r="G25" s="9">
        <v>6478006.8500000006</v>
      </c>
      <c r="H25" s="9"/>
      <c r="I25" s="13"/>
      <c r="J25" s="13">
        <f t="shared" si="0"/>
        <v>0.74243765358317482</v>
      </c>
      <c r="K25" s="13">
        <f t="shared" si="1"/>
        <v>0</v>
      </c>
      <c r="L25" s="15">
        <f t="shared" si="2"/>
        <v>2955510.1499999994</v>
      </c>
    </row>
    <row r="26" spans="2:12" ht="20.100000000000001" customHeight="1" x14ac:dyDescent="0.25">
      <c r="B26" s="7" t="s">
        <v>37</v>
      </c>
      <c r="C26" s="9">
        <v>4000000</v>
      </c>
      <c r="D26" s="9">
        <v>6543023</v>
      </c>
      <c r="E26" s="58">
        <v>6503302</v>
      </c>
      <c r="F26" s="59">
        <v>5088156.379999999</v>
      </c>
      <c r="G26" s="9">
        <v>3228945.0099999988</v>
      </c>
      <c r="H26" s="9"/>
      <c r="I26" s="13"/>
      <c r="J26" s="13">
        <f t="shared" si="0"/>
        <v>0.49650854442866083</v>
      </c>
      <c r="K26" s="13">
        <f t="shared" si="1"/>
        <v>0</v>
      </c>
      <c r="L26" s="15">
        <f t="shared" si="2"/>
        <v>3314077.9900000012</v>
      </c>
    </row>
    <row r="27" spans="2:12" ht="20.100000000000001" customHeight="1" x14ac:dyDescent="0.25">
      <c r="B27" s="7" t="s">
        <v>38</v>
      </c>
      <c r="C27" s="9">
        <v>2000000</v>
      </c>
      <c r="D27" s="9">
        <v>4251321</v>
      </c>
      <c r="E27" s="58">
        <v>4191321</v>
      </c>
      <c r="F27" s="59">
        <v>2708938.6</v>
      </c>
      <c r="G27" s="9">
        <v>2435670.7599999998</v>
      </c>
      <c r="H27" s="9"/>
      <c r="I27" s="13"/>
      <c r="J27" s="13">
        <f t="shared" si="0"/>
        <v>0.58112245757363845</v>
      </c>
      <c r="K27" s="13">
        <f t="shared" si="1"/>
        <v>0</v>
      </c>
      <c r="L27" s="15">
        <f t="shared" si="2"/>
        <v>1815650.2400000002</v>
      </c>
    </row>
    <row r="28" spans="2:12" ht="20.100000000000001" customHeight="1" x14ac:dyDescent="0.25">
      <c r="B28" s="7" t="s">
        <v>39</v>
      </c>
      <c r="C28" s="9">
        <v>4000000</v>
      </c>
      <c r="D28" s="9">
        <v>3662797</v>
      </c>
      <c r="E28" s="58">
        <v>3611734</v>
      </c>
      <c r="F28" s="59">
        <v>3381301.96</v>
      </c>
      <c r="G28" s="9">
        <v>2999860.2699999996</v>
      </c>
      <c r="H28" s="9"/>
      <c r="I28" s="13"/>
      <c r="J28" s="13">
        <f t="shared" si="0"/>
        <v>0.8305872663933721</v>
      </c>
      <c r="K28" s="13">
        <f t="shared" si="1"/>
        <v>0</v>
      </c>
      <c r="L28" s="15">
        <f t="shared" si="2"/>
        <v>662936.73000000045</v>
      </c>
    </row>
    <row r="29" spans="2:12" ht="20.100000000000001" customHeight="1" x14ac:dyDescent="0.25">
      <c r="B29" s="7" t="s">
        <v>40</v>
      </c>
      <c r="C29" s="9">
        <v>672906</v>
      </c>
      <c r="D29" s="9">
        <v>898772</v>
      </c>
      <c r="E29" s="58">
        <v>667468</v>
      </c>
      <c r="F29" s="59">
        <v>642578.05000000005</v>
      </c>
      <c r="G29" s="9">
        <v>561585.51</v>
      </c>
      <c r="H29" s="9"/>
      <c r="I29" s="13"/>
      <c r="J29" s="13">
        <f t="shared" si="0"/>
        <v>0.8413669419357932</v>
      </c>
      <c r="K29" s="13">
        <f t="shared" si="1"/>
        <v>0</v>
      </c>
      <c r="L29" s="15">
        <f t="shared" si="2"/>
        <v>337186.49</v>
      </c>
    </row>
    <row r="30" spans="2:12" ht="20.100000000000001" customHeight="1" x14ac:dyDescent="0.25">
      <c r="B30" s="7" t="s">
        <v>41</v>
      </c>
      <c r="C30" s="9">
        <v>2000000</v>
      </c>
      <c r="D30" s="9">
        <v>2087665</v>
      </c>
      <c r="E30" s="58">
        <v>2087665</v>
      </c>
      <c r="F30" s="59">
        <v>1963820.53</v>
      </c>
      <c r="G30" s="9">
        <v>1737020.3400000003</v>
      </c>
      <c r="H30" s="9"/>
      <c r="I30" s="13"/>
      <c r="J30" s="13">
        <f t="shared" si="0"/>
        <v>0.8320397860767893</v>
      </c>
      <c r="K30" s="13">
        <f t="shared" si="1"/>
        <v>0</v>
      </c>
      <c r="L30" s="15">
        <f t="shared" si="2"/>
        <v>350644.65999999968</v>
      </c>
    </row>
    <row r="31" spans="2:12" ht="20.100000000000001" customHeight="1" x14ac:dyDescent="0.25">
      <c r="B31" s="7" t="s">
        <v>42</v>
      </c>
      <c r="C31" s="9">
        <v>3000000</v>
      </c>
      <c r="D31" s="9">
        <v>3786219</v>
      </c>
      <c r="E31" s="58">
        <v>2562277</v>
      </c>
      <c r="F31" s="59">
        <v>2543680.6599999997</v>
      </c>
      <c r="G31" s="9">
        <v>2415141.64</v>
      </c>
      <c r="H31" s="9"/>
      <c r="I31" s="13"/>
      <c r="J31" s="13">
        <f t="shared" si="0"/>
        <v>0.94257632566658489</v>
      </c>
      <c r="K31" s="13">
        <f t="shared" si="1"/>
        <v>0</v>
      </c>
      <c r="L31" s="15">
        <f t="shared" si="2"/>
        <v>1371077.3599999999</v>
      </c>
    </row>
    <row r="32" spans="2:12" ht="20.100000000000001" customHeight="1" x14ac:dyDescent="0.25">
      <c r="B32" s="7" t="s">
        <v>43</v>
      </c>
      <c r="C32" s="9">
        <v>2000000</v>
      </c>
      <c r="D32" s="9">
        <v>2884983</v>
      </c>
      <c r="E32" s="58">
        <v>1844353</v>
      </c>
      <c r="F32" s="59">
        <v>1752374.7899999998</v>
      </c>
      <c r="G32" s="9">
        <v>1524122.2899999998</v>
      </c>
      <c r="H32" s="9"/>
      <c r="I32" s="13"/>
      <c r="J32" s="13">
        <f t="shared" si="0"/>
        <v>0.82637233219454187</v>
      </c>
      <c r="K32" s="13">
        <f t="shared" si="1"/>
        <v>0</v>
      </c>
      <c r="L32" s="15">
        <f t="shared" si="2"/>
        <v>1360860.7100000002</v>
      </c>
    </row>
    <row r="33" spans="2:12" ht="20.100000000000001" customHeight="1" x14ac:dyDescent="0.25">
      <c r="B33" s="7" t="s">
        <v>44</v>
      </c>
      <c r="C33" s="9">
        <v>1500000</v>
      </c>
      <c r="D33" s="9">
        <v>2356799</v>
      </c>
      <c r="E33" s="58">
        <v>2355582</v>
      </c>
      <c r="F33" s="59">
        <v>2275173.08</v>
      </c>
      <c r="G33" s="9">
        <v>1899278.6299999997</v>
      </c>
      <c r="H33" s="9"/>
      <c r="I33" s="13"/>
      <c r="J33" s="13">
        <f t="shared" si="0"/>
        <v>0.80628847987461261</v>
      </c>
      <c r="K33" s="13">
        <f t="shared" si="1"/>
        <v>0</v>
      </c>
      <c r="L33" s="15">
        <f t="shared" si="2"/>
        <v>457520.37000000034</v>
      </c>
    </row>
    <row r="34" spans="2:12" ht="20.100000000000001" customHeight="1" x14ac:dyDescent="0.25">
      <c r="B34" s="7" t="s">
        <v>45</v>
      </c>
      <c r="C34" s="9">
        <v>1500000</v>
      </c>
      <c r="D34" s="9">
        <v>1912748</v>
      </c>
      <c r="E34" s="58">
        <v>1190383</v>
      </c>
      <c r="F34" s="59">
        <v>1014816.2100000001</v>
      </c>
      <c r="G34" s="9">
        <v>882236.18</v>
      </c>
      <c r="H34" s="9"/>
      <c r="I34" s="13"/>
      <c r="J34" s="13">
        <f t="shared" si="0"/>
        <v>0.74113640735796804</v>
      </c>
      <c r="K34" s="13">
        <f t="shared" si="1"/>
        <v>0</v>
      </c>
      <c r="L34" s="15">
        <f t="shared" si="2"/>
        <v>1030511.82</v>
      </c>
    </row>
    <row r="35" spans="2:12" ht="20.100000000000001" customHeight="1" x14ac:dyDescent="0.25">
      <c r="B35" s="7" t="s">
        <v>46</v>
      </c>
      <c r="C35" s="9">
        <v>1000000</v>
      </c>
      <c r="D35" s="9">
        <v>2278840</v>
      </c>
      <c r="E35" s="58">
        <v>2194293</v>
      </c>
      <c r="F35" s="59">
        <v>1643273.13</v>
      </c>
      <c r="G35" s="9">
        <v>1444621.88</v>
      </c>
      <c r="H35" s="9"/>
      <c r="I35" s="13"/>
      <c r="J35" s="13">
        <f t="shared" si="0"/>
        <v>0.65835413957935418</v>
      </c>
      <c r="K35" s="13">
        <f t="shared" si="1"/>
        <v>0</v>
      </c>
      <c r="L35" s="15">
        <f t="shared" si="2"/>
        <v>834218.12000000011</v>
      </c>
    </row>
    <row r="36" spans="2:12" ht="20.100000000000001" customHeight="1" x14ac:dyDescent="0.25">
      <c r="B36" s="7" t="s">
        <v>47</v>
      </c>
      <c r="C36" s="9">
        <v>13200000</v>
      </c>
      <c r="D36" s="9">
        <v>29732854</v>
      </c>
      <c r="E36" s="58">
        <v>25481650</v>
      </c>
      <c r="F36" s="59">
        <v>19143091.760000002</v>
      </c>
      <c r="G36" s="9">
        <v>17051584.099999998</v>
      </c>
      <c r="H36" s="9"/>
      <c r="I36" s="13"/>
      <c r="J36" s="13">
        <f t="shared" si="0"/>
        <v>0.66917111333057311</v>
      </c>
      <c r="K36" s="13">
        <f t="shared" si="1"/>
        <v>0</v>
      </c>
      <c r="L36" s="15">
        <f t="shared" si="2"/>
        <v>12681269.900000002</v>
      </c>
    </row>
    <row r="37" spans="2:12" ht="20.100000000000001" customHeight="1" x14ac:dyDescent="0.25">
      <c r="B37" s="7" t="s">
        <v>48</v>
      </c>
      <c r="C37" s="9">
        <v>2766523</v>
      </c>
      <c r="D37" s="9">
        <v>12432516</v>
      </c>
      <c r="E37" s="58">
        <v>9393455</v>
      </c>
      <c r="F37" s="59">
        <v>6871579.5199999996</v>
      </c>
      <c r="G37" s="9">
        <v>6119798.1500000004</v>
      </c>
      <c r="H37" s="9"/>
      <c r="I37" s="13"/>
      <c r="J37" s="13">
        <f t="shared" si="0"/>
        <v>0.65149597778453194</v>
      </c>
      <c r="K37" s="13">
        <f t="shared" si="1"/>
        <v>0</v>
      </c>
      <c r="L37" s="15">
        <f t="shared" si="2"/>
        <v>6312717.8499999996</v>
      </c>
    </row>
    <row r="38" spans="2:12" ht="20.100000000000001" customHeight="1" x14ac:dyDescent="0.25">
      <c r="B38" s="7" t="s">
        <v>49</v>
      </c>
      <c r="C38" s="9">
        <v>7026640</v>
      </c>
      <c r="D38" s="9">
        <v>8385776</v>
      </c>
      <c r="E38" s="58">
        <v>7676734</v>
      </c>
      <c r="F38" s="59">
        <v>7293260.3599999985</v>
      </c>
      <c r="G38" s="9">
        <v>4672747.7700000005</v>
      </c>
      <c r="H38" s="9"/>
      <c r="I38" s="13"/>
      <c r="J38" s="13">
        <f t="shared" si="0"/>
        <v>0.60868955079073994</v>
      </c>
      <c r="K38" s="13">
        <f t="shared" si="1"/>
        <v>0</v>
      </c>
      <c r="L38" s="15">
        <f t="shared" si="2"/>
        <v>3713028.2299999995</v>
      </c>
    </row>
    <row r="39" spans="2:12" ht="20.100000000000001" customHeight="1" x14ac:dyDescent="0.25">
      <c r="B39" s="7" t="s">
        <v>50</v>
      </c>
      <c r="C39" s="9">
        <v>500000</v>
      </c>
      <c r="D39" s="9">
        <v>670423</v>
      </c>
      <c r="E39" s="58">
        <v>603240</v>
      </c>
      <c r="F39" s="59">
        <v>539816.64</v>
      </c>
      <c r="G39" s="9">
        <v>350795.56</v>
      </c>
      <c r="H39" s="9"/>
      <c r="I39" s="13"/>
      <c r="J39" s="13">
        <f t="shared" si="0"/>
        <v>0.58151906372256479</v>
      </c>
      <c r="K39" s="13">
        <f t="shared" si="1"/>
        <v>0</v>
      </c>
      <c r="L39" s="15">
        <f t="shared" si="2"/>
        <v>319627.44</v>
      </c>
    </row>
    <row r="40" spans="2:12" ht="20.100000000000001" customHeight="1" x14ac:dyDescent="0.25">
      <c r="B40" s="7" t="s">
        <v>51</v>
      </c>
      <c r="C40" s="9">
        <v>3000000</v>
      </c>
      <c r="D40" s="9">
        <v>4270897</v>
      </c>
      <c r="E40" s="58">
        <v>4020897</v>
      </c>
      <c r="F40" s="59">
        <v>3267237.49</v>
      </c>
      <c r="G40" s="9">
        <v>2606768.63</v>
      </c>
      <c r="H40" s="9"/>
      <c r="I40" s="13"/>
      <c r="J40" s="13">
        <f t="shared" si="0"/>
        <v>0.64830524880393603</v>
      </c>
      <c r="K40" s="13">
        <f t="shared" si="1"/>
        <v>0</v>
      </c>
      <c r="L40" s="15">
        <f t="shared" si="2"/>
        <v>1664128.37</v>
      </c>
    </row>
    <row r="41" spans="2:12" ht="20.100000000000001" customHeight="1" x14ac:dyDescent="0.25">
      <c r="B41" s="7" t="s">
        <v>52</v>
      </c>
      <c r="C41" s="9">
        <v>4000000</v>
      </c>
      <c r="D41" s="9">
        <v>7430603</v>
      </c>
      <c r="E41" s="58">
        <v>5887258</v>
      </c>
      <c r="F41" s="59">
        <v>4460145.1199999992</v>
      </c>
      <c r="G41" s="9">
        <v>4111642.9899999998</v>
      </c>
      <c r="H41" s="9"/>
      <c r="I41" s="13"/>
      <c r="J41" s="13">
        <f t="shared" si="0"/>
        <v>0.69839694302508903</v>
      </c>
      <c r="K41" s="13">
        <f t="shared" si="1"/>
        <v>0</v>
      </c>
      <c r="L41" s="15">
        <f t="shared" si="2"/>
        <v>3318960.0100000002</v>
      </c>
    </row>
    <row r="42" spans="2:12" ht="20.100000000000001" customHeight="1" x14ac:dyDescent="0.25">
      <c r="B42" s="7" t="s">
        <v>53</v>
      </c>
      <c r="C42" s="9">
        <v>5000000</v>
      </c>
      <c r="D42" s="9">
        <v>5900336</v>
      </c>
      <c r="E42" s="58">
        <v>5307900</v>
      </c>
      <c r="F42" s="59">
        <v>4597499.0999999996</v>
      </c>
      <c r="G42" s="9">
        <v>4052731.1</v>
      </c>
      <c r="H42" s="9"/>
      <c r="I42" s="13"/>
      <c r="J42" s="13">
        <f t="shared" si="0"/>
        <v>0.76352815614461467</v>
      </c>
      <c r="K42" s="13">
        <f t="shared" si="1"/>
        <v>0</v>
      </c>
      <c r="L42" s="15">
        <f t="shared" si="2"/>
        <v>1847604.9</v>
      </c>
    </row>
    <row r="43" spans="2:12" ht="20.100000000000001" customHeight="1" x14ac:dyDescent="0.25">
      <c r="B43" s="7" t="s">
        <v>54</v>
      </c>
      <c r="C43" s="9">
        <v>5000000</v>
      </c>
      <c r="D43" s="9">
        <v>10273663</v>
      </c>
      <c r="E43" s="58">
        <v>7907458</v>
      </c>
      <c r="F43" s="59">
        <v>5560550.6600000001</v>
      </c>
      <c r="G43" s="9">
        <v>2851336.29</v>
      </c>
      <c r="H43" s="9"/>
      <c r="I43" s="13"/>
      <c r="J43" s="13">
        <f t="shared" si="0"/>
        <v>0.36058823075633156</v>
      </c>
      <c r="K43" s="13">
        <f t="shared" si="1"/>
        <v>0</v>
      </c>
      <c r="L43" s="15">
        <f t="shared" si="2"/>
        <v>7422326.71</v>
      </c>
    </row>
    <row r="44" spans="2:12" ht="20.100000000000001" customHeight="1" x14ac:dyDescent="0.25">
      <c r="B44" s="7" t="s">
        <v>55</v>
      </c>
      <c r="C44" s="9">
        <v>4000000</v>
      </c>
      <c r="D44" s="9">
        <v>5452060</v>
      </c>
      <c r="E44" s="58">
        <v>5063842</v>
      </c>
      <c r="F44" s="59">
        <v>2241488.1199999996</v>
      </c>
      <c r="G44" s="9">
        <v>1902648.6999999997</v>
      </c>
      <c r="H44" s="9"/>
      <c r="I44" s="13"/>
      <c r="J44" s="13">
        <f t="shared" ref="J44" si="6">IF(ISERROR(+G44/E44)=TRUE,0,++G44/E44)</f>
        <v>0.37573224046089898</v>
      </c>
      <c r="K44" s="13">
        <f t="shared" ref="K44" si="7">IF(ISERROR(+H44/E44)=TRUE,0,++H44/E44)</f>
        <v>0</v>
      </c>
      <c r="L44" s="15">
        <f t="shared" ref="L44" si="8">+D44-G44</f>
        <v>3549411.3000000003</v>
      </c>
    </row>
    <row r="45" spans="2:12" ht="20.100000000000001" customHeight="1" x14ac:dyDescent="0.25">
      <c r="B45" s="7" t="s">
        <v>56</v>
      </c>
      <c r="C45" s="9">
        <v>65973</v>
      </c>
      <c r="D45" s="9">
        <v>296763</v>
      </c>
      <c r="E45" s="58">
        <v>296763</v>
      </c>
      <c r="F45" s="59">
        <v>179612.13</v>
      </c>
      <c r="G45" s="9">
        <v>90721.890000000014</v>
      </c>
      <c r="H45" s="9"/>
      <c r="I45" s="13"/>
      <c r="J45" s="13">
        <f t="shared" si="0"/>
        <v>0.30570485538965442</v>
      </c>
      <c r="K45" s="13">
        <f t="shared" si="1"/>
        <v>0</v>
      </c>
      <c r="L45" s="15">
        <f t="shared" si="2"/>
        <v>206041.11</v>
      </c>
    </row>
    <row r="46" spans="2:12" ht="20.100000000000001" customHeight="1" x14ac:dyDescent="0.25">
      <c r="B46" s="7" t="s">
        <v>57</v>
      </c>
      <c r="C46" s="9">
        <v>0</v>
      </c>
      <c r="D46" s="9">
        <v>271555</v>
      </c>
      <c r="E46" s="58">
        <v>271555</v>
      </c>
      <c r="F46" s="59">
        <v>271555</v>
      </c>
      <c r="G46" s="9">
        <v>271554.59999999998</v>
      </c>
      <c r="H46" s="9"/>
      <c r="I46" s="13"/>
      <c r="J46" s="13">
        <f t="shared" si="0"/>
        <v>0.9999985270018964</v>
      </c>
      <c r="K46" s="13">
        <f t="shared" si="1"/>
        <v>0</v>
      </c>
      <c r="L46" s="15">
        <f t="shared" si="2"/>
        <v>0.40000000002328306</v>
      </c>
    </row>
    <row r="47" spans="2:12" ht="23.25" customHeight="1" x14ac:dyDescent="0.25">
      <c r="B47" s="52" t="s">
        <v>4</v>
      </c>
      <c r="C47" s="53">
        <f t="shared" ref="C47:H47" si="9">SUM(C13:C46)</f>
        <v>177090245</v>
      </c>
      <c r="D47" s="53">
        <f t="shared" si="9"/>
        <v>272084285</v>
      </c>
      <c r="E47" s="53">
        <f t="shared" si="9"/>
        <v>237713378</v>
      </c>
      <c r="F47" s="53">
        <f t="shared" si="9"/>
        <v>201227520.64999998</v>
      </c>
      <c r="G47" s="53">
        <f t="shared" si="9"/>
        <v>155775781.09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0.65530927371702241</v>
      </c>
      <c r="K47" s="54">
        <f>IF(ISERROR(+H47/E47)=TRUE,0,++H47/E47)</f>
        <v>0</v>
      </c>
      <c r="L47" s="55">
        <f>SUM(L13:L46)</f>
        <v>116308503.90999998</v>
      </c>
    </row>
    <row r="48" spans="2:12" x14ac:dyDescent="0.2">
      <c r="B48" s="11" t="s">
        <v>62</v>
      </c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C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NOVIEMBRE
(4)</v>
      </c>
      <c r="K53" s="23"/>
    </row>
    <row r="54" spans="2:11" s="22" customFormat="1" x14ac:dyDescent="0.25">
      <c r="B54" s="22" t="s">
        <v>24</v>
      </c>
      <c r="C54" s="39">
        <f>+C47/$C$52</f>
        <v>177.09024500000001</v>
      </c>
      <c r="D54" s="39">
        <f>+D47/$C$52</f>
        <v>272.08428500000002</v>
      </c>
      <c r="E54" s="39">
        <f>+E47/$C$52</f>
        <v>237.71337800000001</v>
      </c>
      <c r="F54" s="39">
        <f>+F47/$C$52</f>
        <v>201.22752064999997</v>
      </c>
      <c r="G54" s="39">
        <f>+G47/$C$52</f>
        <v>155.77578109000001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  <row r="62" spans="2:11" s="22" customFormat="1" x14ac:dyDescent="0.25">
      <c r="K62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6" t="s">
        <v>60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61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0" t="s">
        <v>3</v>
      </c>
      <c r="D12" s="50" t="s">
        <v>2</v>
      </c>
      <c r="E12" s="81"/>
      <c r="F12" s="81"/>
      <c r="G12" s="81"/>
      <c r="H12" s="81"/>
      <c r="I12" s="50" t="s">
        <v>9</v>
      </c>
      <c r="J12" s="50" t="s">
        <v>10</v>
      </c>
      <c r="K12" s="51" t="s">
        <v>11</v>
      </c>
      <c r="L12" s="79"/>
    </row>
    <row r="13" spans="1:13" ht="20.100000000000001" customHeight="1" x14ac:dyDescent="0.25">
      <c r="B13" s="6" t="s">
        <v>26</v>
      </c>
      <c r="C13" s="41">
        <v>338734303</v>
      </c>
      <c r="D13" s="41">
        <v>321432986</v>
      </c>
      <c r="E13" s="62">
        <v>321432986</v>
      </c>
      <c r="F13" s="62">
        <v>311950136.97000015</v>
      </c>
      <c r="G13" s="41">
        <v>310453749.73000008</v>
      </c>
      <c r="H13" s="8"/>
      <c r="I13" s="12">
        <f>IF(ISERROR(+#REF!/E13)=TRUE,0,++#REF!/E13)</f>
        <v>0</v>
      </c>
      <c r="J13" s="12">
        <f>IF(ISERROR(+G13/E13)=TRUE,0,++G13/E13)</f>
        <v>0.96584284517084407</v>
      </c>
      <c r="K13" s="12">
        <f>IF(ISERROR(+H13/E13)=TRUE,0,++H13/E13)</f>
        <v>0</v>
      </c>
      <c r="L13" s="14">
        <f>+D13-G13</f>
        <v>10979236.269999921</v>
      </c>
    </row>
    <row r="14" spans="1:13" ht="20.100000000000001" customHeight="1" x14ac:dyDescent="0.25">
      <c r="B14" s="25" t="s">
        <v>58</v>
      </c>
      <c r="C14" s="42">
        <v>0</v>
      </c>
      <c r="D14" s="42">
        <v>137974</v>
      </c>
      <c r="E14" s="63">
        <v>137974</v>
      </c>
      <c r="F14" s="63">
        <v>137974</v>
      </c>
      <c r="G14" s="42">
        <v>135456</v>
      </c>
      <c r="H14" s="26"/>
      <c r="I14" s="27"/>
      <c r="J14" s="27">
        <f t="shared" ref="J14:J45" si="0">IF(ISERROR(+G14/E14)=TRUE,0,++G14/E14)</f>
        <v>0.98175018481742937</v>
      </c>
      <c r="K14" s="27">
        <f t="shared" ref="K14:K45" si="1">IF(ISERROR(+H14/E14)=TRUE,0,++H14/E14)</f>
        <v>0</v>
      </c>
      <c r="L14" s="28">
        <f t="shared" ref="L14:L45" si="2">+D14-G14</f>
        <v>2518</v>
      </c>
    </row>
    <row r="15" spans="1:13" ht="20.100000000000001" customHeight="1" x14ac:dyDescent="0.25">
      <c r="B15" s="25" t="s">
        <v>59</v>
      </c>
      <c r="C15" s="42">
        <v>0</v>
      </c>
      <c r="D15" s="42">
        <v>1483605</v>
      </c>
      <c r="E15" s="63">
        <v>1483605</v>
      </c>
      <c r="F15" s="63">
        <v>1483605</v>
      </c>
      <c r="G15" s="42">
        <v>1480323.22</v>
      </c>
      <c r="H15" s="26"/>
      <c r="I15" s="27"/>
      <c r="J15" s="27">
        <f t="shared" si="0"/>
        <v>0.99778796916969137</v>
      </c>
      <c r="K15" s="27">
        <f t="shared" si="1"/>
        <v>0</v>
      </c>
      <c r="L15" s="28">
        <f t="shared" si="2"/>
        <v>3281.7800000000279</v>
      </c>
    </row>
    <row r="16" spans="1:13" ht="20.100000000000001" customHeight="1" x14ac:dyDescent="0.25">
      <c r="B16" s="25" t="s">
        <v>28</v>
      </c>
      <c r="C16" s="42">
        <v>0</v>
      </c>
      <c r="D16" s="42">
        <v>522318</v>
      </c>
      <c r="E16" s="63">
        <v>522318</v>
      </c>
      <c r="F16" s="63">
        <v>522318</v>
      </c>
      <c r="G16" s="42">
        <v>522317.68</v>
      </c>
      <c r="H16" s="26"/>
      <c r="I16" s="27"/>
      <c r="J16" s="27">
        <f t="shared" ref="J16" si="3">IF(ISERROR(+G16/E16)=TRUE,0,++G16/E16)</f>
        <v>0.99999938734640581</v>
      </c>
      <c r="K16" s="27">
        <f t="shared" ref="K16" si="4">IF(ISERROR(+H16/E16)=TRUE,0,++H16/E16)</f>
        <v>0</v>
      </c>
      <c r="L16" s="28">
        <f t="shared" ref="L16" si="5">+D16-G16</f>
        <v>0.32000000000698492</v>
      </c>
    </row>
    <row r="17" spans="2:12" ht="20.100000000000001" customHeight="1" x14ac:dyDescent="0.25">
      <c r="B17" s="25" t="s">
        <v>29</v>
      </c>
      <c r="C17" s="42">
        <v>0</v>
      </c>
      <c r="D17" s="42">
        <v>3045043</v>
      </c>
      <c r="E17" s="63">
        <v>3045043</v>
      </c>
      <c r="F17" s="63">
        <v>3045043</v>
      </c>
      <c r="G17" s="42">
        <v>2958203.19</v>
      </c>
      <c r="H17" s="26"/>
      <c r="I17" s="27"/>
      <c r="J17" s="27">
        <f t="shared" si="0"/>
        <v>0.97148158170508592</v>
      </c>
      <c r="K17" s="27">
        <f t="shared" si="1"/>
        <v>0</v>
      </c>
      <c r="L17" s="28">
        <f t="shared" si="2"/>
        <v>86839.810000000056</v>
      </c>
    </row>
    <row r="18" spans="2:12" ht="20.100000000000001" customHeight="1" x14ac:dyDescent="0.25">
      <c r="B18" s="25" t="s">
        <v>30</v>
      </c>
      <c r="C18" s="42">
        <v>0</v>
      </c>
      <c r="D18" s="42">
        <v>5400387</v>
      </c>
      <c r="E18" s="63">
        <v>5400387</v>
      </c>
      <c r="F18" s="63">
        <v>5400344.2799999993</v>
      </c>
      <c r="G18" s="42">
        <v>5400335.3799999999</v>
      </c>
      <c r="H18" s="26"/>
      <c r="I18" s="27"/>
      <c r="J18" s="27">
        <f t="shared" si="0"/>
        <v>0.99999044142577187</v>
      </c>
      <c r="K18" s="27">
        <f t="shared" si="1"/>
        <v>0</v>
      </c>
      <c r="L18" s="28">
        <f t="shared" si="2"/>
        <v>51.620000000111759</v>
      </c>
    </row>
    <row r="19" spans="2:12" ht="20.100000000000001" customHeight="1" x14ac:dyDescent="0.25">
      <c r="B19" s="25" t="s">
        <v>31</v>
      </c>
      <c r="C19" s="42">
        <v>0</v>
      </c>
      <c r="D19" s="42">
        <v>17233521</v>
      </c>
      <c r="E19" s="63">
        <v>17233521</v>
      </c>
      <c r="F19" s="63">
        <v>17233288.73</v>
      </c>
      <c r="G19" s="42">
        <v>17233288.729999997</v>
      </c>
      <c r="H19" s="26"/>
      <c r="I19" s="27"/>
      <c r="J19" s="27">
        <f t="shared" ref="J19" si="6">IF(ISERROR(+G19/E19)=TRUE,0,++G19/E19)</f>
        <v>0.99998652219705986</v>
      </c>
      <c r="K19" s="27">
        <f t="shared" ref="K19" si="7">IF(ISERROR(+H19/E19)=TRUE,0,++H19/E19)</f>
        <v>0</v>
      </c>
      <c r="L19" s="28">
        <f t="shared" ref="L19" si="8">+D19-G19</f>
        <v>232.27000000327826</v>
      </c>
    </row>
    <row r="20" spans="2:12" ht="20.100000000000001" customHeight="1" x14ac:dyDescent="0.25">
      <c r="B20" s="25" t="s">
        <v>32</v>
      </c>
      <c r="C20" s="42">
        <v>0</v>
      </c>
      <c r="D20" s="42">
        <v>1063084</v>
      </c>
      <c r="E20" s="63">
        <v>1063084</v>
      </c>
      <c r="F20" s="63">
        <v>1062332</v>
      </c>
      <c r="G20" s="42">
        <v>970135.54</v>
      </c>
      <c r="H20" s="26"/>
      <c r="I20" s="27"/>
      <c r="J20" s="27">
        <f t="shared" si="0"/>
        <v>0.91256715367741403</v>
      </c>
      <c r="K20" s="27">
        <f t="shared" si="1"/>
        <v>0</v>
      </c>
      <c r="L20" s="28">
        <f t="shared" si="2"/>
        <v>92948.459999999963</v>
      </c>
    </row>
    <row r="21" spans="2:12" ht="20.100000000000001" customHeight="1" x14ac:dyDescent="0.25">
      <c r="B21" s="25" t="s">
        <v>33</v>
      </c>
      <c r="C21" s="42">
        <v>0</v>
      </c>
      <c r="D21" s="42">
        <v>4468959</v>
      </c>
      <c r="E21" s="63">
        <v>4468959</v>
      </c>
      <c r="F21" s="63">
        <v>4411641.3100000005</v>
      </c>
      <c r="G21" s="42">
        <v>4411621.5</v>
      </c>
      <c r="H21" s="26"/>
      <c r="I21" s="27"/>
      <c r="J21" s="27">
        <f t="shared" si="0"/>
        <v>0.98716983082637366</v>
      </c>
      <c r="K21" s="27">
        <f t="shared" si="1"/>
        <v>0</v>
      </c>
      <c r="L21" s="28">
        <f t="shared" si="2"/>
        <v>57337.5</v>
      </c>
    </row>
    <row r="22" spans="2:12" ht="20.100000000000001" customHeight="1" x14ac:dyDescent="0.25">
      <c r="B22" s="25" t="s">
        <v>34</v>
      </c>
      <c r="C22" s="42">
        <v>0</v>
      </c>
      <c r="D22" s="42">
        <v>8247884</v>
      </c>
      <c r="E22" s="63">
        <v>8247884</v>
      </c>
      <c r="F22" s="63">
        <v>8230433.7199999997</v>
      </c>
      <c r="G22" s="42">
        <v>7956525.4299999997</v>
      </c>
      <c r="H22" s="26"/>
      <c r="I22" s="27"/>
      <c r="J22" s="27">
        <f t="shared" si="0"/>
        <v>0.96467474930539754</v>
      </c>
      <c r="K22" s="27">
        <f t="shared" si="1"/>
        <v>0</v>
      </c>
      <c r="L22" s="28">
        <f t="shared" si="2"/>
        <v>291358.5700000003</v>
      </c>
    </row>
    <row r="23" spans="2:12" ht="20.100000000000001" customHeight="1" x14ac:dyDescent="0.25">
      <c r="B23" s="25" t="s">
        <v>35</v>
      </c>
      <c r="C23" s="42">
        <v>0</v>
      </c>
      <c r="D23" s="42">
        <v>6351822</v>
      </c>
      <c r="E23" s="63">
        <v>6351822</v>
      </c>
      <c r="F23" s="63">
        <v>6351822</v>
      </c>
      <c r="G23" s="42">
        <v>6260485.1100000003</v>
      </c>
      <c r="H23" s="26"/>
      <c r="I23" s="27"/>
      <c r="J23" s="27">
        <f t="shared" si="0"/>
        <v>0.98562036373185524</v>
      </c>
      <c r="K23" s="27">
        <f t="shared" si="1"/>
        <v>0</v>
      </c>
      <c r="L23" s="28">
        <f t="shared" si="2"/>
        <v>91336.889999999665</v>
      </c>
    </row>
    <row r="24" spans="2:12" ht="20.100000000000001" customHeight="1" x14ac:dyDescent="0.25">
      <c r="B24" s="25" t="s">
        <v>36</v>
      </c>
      <c r="C24" s="42">
        <v>0</v>
      </c>
      <c r="D24" s="42">
        <v>12431899</v>
      </c>
      <c r="E24" s="63">
        <v>12431899</v>
      </c>
      <c r="F24" s="63">
        <v>12395899</v>
      </c>
      <c r="G24" s="42">
        <v>12194279.609999999</v>
      </c>
      <c r="H24" s="26"/>
      <c r="I24" s="27"/>
      <c r="J24" s="27">
        <f t="shared" si="0"/>
        <v>0.98088631592003761</v>
      </c>
      <c r="K24" s="27">
        <f t="shared" si="1"/>
        <v>0</v>
      </c>
      <c r="L24" s="28">
        <f t="shared" si="2"/>
        <v>237619.3900000006</v>
      </c>
    </row>
    <row r="25" spans="2:12" ht="20.100000000000001" customHeight="1" x14ac:dyDescent="0.25">
      <c r="B25" s="25" t="s">
        <v>37</v>
      </c>
      <c r="C25" s="42">
        <v>0</v>
      </c>
      <c r="D25" s="42">
        <v>19595094</v>
      </c>
      <c r="E25" s="63">
        <v>19595094</v>
      </c>
      <c r="F25" s="63">
        <v>19592194</v>
      </c>
      <c r="G25" s="42">
        <v>18312009.370000001</v>
      </c>
      <c r="H25" s="26"/>
      <c r="I25" s="27"/>
      <c r="J25" s="27">
        <f t="shared" si="0"/>
        <v>0.93452010845163591</v>
      </c>
      <c r="K25" s="27">
        <f t="shared" si="1"/>
        <v>0</v>
      </c>
      <c r="L25" s="28">
        <f t="shared" si="2"/>
        <v>1283084.629999999</v>
      </c>
    </row>
    <row r="26" spans="2:12" ht="20.100000000000001" customHeight="1" x14ac:dyDescent="0.25">
      <c r="B26" s="25" t="s">
        <v>38</v>
      </c>
      <c r="C26" s="42">
        <v>0</v>
      </c>
      <c r="D26" s="42">
        <v>5410724</v>
      </c>
      <c r="E26" s="63">
        <v>5410724</v>
      </c>
      <c r="F26" s="63">
        <v>5410654.0199999996</v>
      </c>
      <c r="G26" s="42">
        <v>5410654.0200000005</v>
      </c>
      <c r="H26" s="26"/>
      <c r="I26" s="27"/>
      <c r="J26" s="27">
        <f t="shared" si="0"/>
        <v>0.99998706642586099</v>
      </c>
      <c r="K26" s="27">
        <f t="shared" si="1"/>
        <v>0</v>
      </c>
      <c r="L26" s="28">
        <f t="shared" si="2"/>
        <v>69.979999999515712</v>
      </c>
    </row>
    <row r="27" spans="2:12" ht="20.100000000000001" customHeight="1" x14ac:dyDescent="0.25">
      <c r="B27" s="25" t="s">
        <v>39</v>
      </c>
      <c r="C27" s="42">
        <v>0</v>
      </c>
      <c r="D27" s="42">
        <v>4058451</v>
      </c>
      <c r="E27" s="63">
        <v>4058451</v>
      </c>
      <c r="F27" s="63">
        <v>4027529.94</v>
      </c>
      <c r="G27" s="42">
        <v>4027529.9399999995</v>
      </c>
      <c r="H27" s="26"/>
      <c r="I27" s="27"/>
      <c r="J27" s="27">
        <f t="shared" si="0"/>
        <v>0.99238106854068198</v>
      </c>
      <c r="K27" s="27">
        <f t="shared" si="1"/>
        <v>0</v>
      </c>
      <c r="L27" s="28">
        <f t="shared" si="2"/>
        <v>30921.060000000522</v>
      </c>
    </row>
    <row r="28" spans="2:12" ht="20.100000000000001" customHeight="1" x14ac:dyDescent="0.25">
      <c r="B28" s="25" t="s">
        <v>40</v>
      </c>
      <c r="C28" s="42">
        <v>0</v>
      </c>
      <c r="D28" s="42">
        <v>1988771</v>
      </c>
      <c r="E28" s="63">
        <v>1988771</v>
      </c>
      <c r="F28" s="63">
        <v>1988771</v>
      </c>
      <c r="G28" s="42">
        <v>1903669.0299999998</v>
      </c>
      <c r="H28" s="26"/>
      <c r="I28" s="27"/>
      <c r="J28" s="27">
        <f t="shared" si="0"/>
        <v>0.95720876360325036</v>
      </c>
      <c r="K28" s="27">
        <f t="shared" si="1"/>
        <v>0</v>
      </c>
      <c r="L28" s="28">
        <f t="shared" si="2"/>
        <v>85101.970000000205</v>
      </c>
    </row>
    <row r="29" spans="2:12" ht="20.100000000000001" customHeight="1" x14ac:dyDescent="0.25">
      <c r="B29" s="25" t="s">
        <v>41</v>
      </c>
      <c r="C29" s="42">
        <v>0</v>
      </c>
      <c r="D29" s="42">
        <v>183656</v>
      </c>
      <c r="E29" s="63">
        <v>183656</v>
      </c>
      <c r="F29" s="63">
        <v>178383</v>
      </c>
      <c r="G29" s="42">
        <v>178383</v>
      </c>
      <c r="H29" s="26"/>
      <c r="I29" s="27"/>
      <c r="J29" s="27">
        <f t="shared" si="0"/>
        <v>0.97128871368210135</v>
      </c>
      <c r="K29" s="27">
        <f t="shared" si="1"/>
        <v>0</v>
      </c>
      <c r="L29" s="28">
        <f t="shared" si="2"/>
        <v>5273</v>
      </c>
    </row>
    <row r="30" spans="2:12" ht="20.100000000000001" customHeight="1" x14ac:dyDescent="0.25">
      <c r="B30" s="25" t="s">
        <v>42</v>
      </c>
      <c r="C30" s="42">
        <v>0</v>
      </c>
      <c r="D30" s="42">
        <v>3609038</v>
      </c>
      <c r="E30" s="63">
        <v>3609038</v>
      </c>
      <c r="F30" s="63">
        <v>3587111.74</v>
      </c>
      <c r="G30" s="42">
        <v>3514797.74</v>
      </c>
      <c r="H30" s="26"/>
      <c r="I30" s="27"/>
      <c r="J30" s="27">
        <f t="shared" si="0"/>
        <v>0.97388770636385658</v>
      </c>
      <c r="K30" s="27">
        <f t="shared" si="1"/>
        <v>0</v>
      </c>
      <c r="L30" s="28">
        <f t="shared" si="2"/>
        <v>94240.259999999776</v>
      </c>
    </row>
    <row r="31" spans="2:12" ht="20.100000000000001" customHeight="1" x14ac:dyDescent="0.25">
      <c r="B31" s="25" t="s">
        <v>43</v>
      </c>
      <c r="C31" s="42">
        <v>0</v>
      </c>
      <c r="D31" s="42">
        <v>6419729</v>
      </c>
      <c r="E31" s="63">
        <v>6419729</v>
      </c>
      <c r="F31" s="63">
        <v>6419729</v>
      </c>
      <c r="G31" s="42">
        <v>6418598.3799999999</v>
      </c>
      <c r="H31" s="26"/>
      <c r="I31" s="27"/>
      <c r="J31" s="27">
        <f t="shared" si="0"/>
        <v>0.99982388353153229</v>
      </c>
      <c r="K31" s="27">
        <f t="shared" si="1"/>
        <v>0</v>
      </c>
      <c r="L31" s="28">
        <f t="shared" si="2"/>
        <v>1130.6200000001118</v>
      </c>
    </row>
    <row r="32" spans="2:12" ht="20.100000000000001" customHeight="1" x14ac:dyDescent="0.25">
      <c r="B32" s="25" t="s">
        <v>44</v>
      </c>
      <c r="C32" s="42">
        <v>0</v>
      </c>
      <c r="D32" s="42">
        <v>1911787</v>
      </c>
      <c r="E32" s="63">
        <v>1911787</v>
      </c>
      <c r="F32" s="63">
        <v>1911787</v>
      </c>
      <c r="G32" s="42">
        <v>1910774.94</v>
      </c>
      <c r="H32" s="26"/>
      <c r="I32" s="27"/>
      <c r="J32" s="27">
        <f t="shared" si="0"/>
        <v>0.99947062094260497</v>
      </c>
      <c r="K32" s="27">
        <f t="shared" si="1"/>
        <v>0</v>
      </c>
      <c r="L32" s="28">
        <f t="shared" si="2"/>
        <v>1012.0600000000559</v>
      </c>
    </row>
    <row r="33" spans="2:12" ht="20.100000000000001" customHeight="1" x14ac:dyDescent="0.25">
      <c r="B33" s="25" t="s">
        <v>45</v>
      </c>
      <c r="C33" s="42">
        <v>0</v>
      </c>
      <c r="D33" s="42">
        <v>5402026</v>
      </c>
      <c r="E33" s="63">
        <v>5402026</v>
      </c>
      <c r="F33" s="63">
        <v>5401583.0700000003</v>
      </c>
      <c r="G33" s="42">
        <v>5389915.4000000004</v>
      </c>
      <c r="H33" s="26"/>
      <c r="I33" s="27"/>
      <c r="J33" s="27">
        <f t="shared" si="0"/>
        <v>0.99775813740992736</v>
      </c>
      <c r="K33" s="27">
        <f t="shared" si="1"/>
        <v>0</v>
      </c>
      <c r="L33" s="28">
        <f t="shared" si="2"/>
        <v>12110.599999999627</v>
      </c>
    </row>
    <row r="34" spans="2:12" ht="20.100000000000001" customHeight="1" x14ac:dyDescent="0.25">
      <c r="B34" s="25" t="s">
        <v>46</v>
      </c>
      <c r="C34" s="42">
        <v>0</v>
      </c>
      <c r="D34" s="42">
        <v>2359916</v>
      </c>
      <c r="E34" s="63">
        <v>2359916</v>
      </c>
      <c r="F34" s="63">
        <v>2359915.7000000002</v>
      </c>
      <c r="G34" s="42">
        <v>2359914.36</v>
      </c>
      <c r="H34" s="26"/>
      <c r="I34" s="27"/>
      <c r="J34" s="27">
        <f t="shared" si="0"/>
        <v>0.99999930506001056</v>
      </c>
      <c r="K34" s="27">
        <f t="shared" si="1"/>
        <v>0</v>
      </c>
      <c r="L34" s="28">
        <f t="shared" si="2"/>
        <v>1.6400000001303852</v>
      </c>
    </row>
    <row r="35" spans="2:12" ht="20.100000000000001" customHeight="1" x14ac:dyDescent="0.25">
      <c r="B35" s="25" t="s">
        <v>47</v>
      </c>
      <c r="C35" s="42">
        <v>200000000</v>
      </c>
      <c r="D35" s="42">
        <v>1397473054</v>
      </c>
      <c r="E35" s="63">
        <v>1288086815</v>
      </c>
      <c r="F35" s="63">
        <v>1262756371.1900001</v>
      </c>
      <c r="G35" s="42">
        <v>1173595014.0500002</v>
      </c>
      <c r="H35" s="26"/>
      <c r="I35" s="27"/>
      <c r="J35" s="27">
        <f t="shared" si="0"/>
        <v>0.9111148413160336</v>
      </c>
      <c r="K35" s="27">
        <f t="shared" si="1"/>
        <v>0</v>
      </c>
      <c r="L35" s="28">
        <f t="shared" si="2"/>
        <v>223878039.94999981</v>
      </c>
    </row>
    <row r="36" spans="2:12" ht="20.100000000000001" customHeight="1" x14ac:dyDescent="0.25">
      <c r="B36" s="25" t="s">
        <v>48</v>
      </c>
      <c r="C36" s="42">
        <v>628474823</v>
      </c>
      <c r="D36" s="42">
        <v>198908435</v>
      </c>
      <c r="E36" s="63">
        <v>197057616</v>
      </c>
      <c r="F36" s="63">
        <v>180343919.52999997</v>
      </c>
      <c r="G36" s="42">
        <v>160134514.47</v>
      </c>
      <c r="H36" s="26"/>
      <c r="I36" s="27"/>
      <c r="J36" s="27">
        <f t="shared" si="0"/>
        <v>0.81262788884038872</v>
      </c>
      <c r="K36" s="27">
        <f t="shared" si="1"/>
        <v>0</v>
      </c>
      <c r="L36" s="28">
        <f t="shared" si="2"/>
        <v>38773920.530000001</v>
      </c>
    </row>
    <row r="37" spans="2:12" ht="20.100000000000001" customHeight="1" x14ac:dyDescent="0.25">
      <c r="B37" s="25" t="s">
        <v>49</v>
      </c>
      <c r="C37" s="42">
        <v>0</v>
      </c>
      <c r="D37" s="42">
        <v>9349444</v>
      </c>
      <c r="E37" s="63">
        <v>9349444</v>
      </c>
      <c r="F37" s="63">
        <v>9346767.3300000001</v>
      </c>
      <c r="G37" s="42">
        <v>9343446.9900000002</v>
      </c>
      <c r="H37" s="26"/>
      <c r="I37" s="27"/>
      <c r="J37" s="27">
        <f t="shared" si="0"/>
        <v>0.99935857041338505</v>
      </c>
      <c r="K37" s="27">
        <f t="shared" si="1"/>
        <v>0</v>
      </c>
      <c r="L37" s="28">
        <f t="shared" si="2"/>
        <v>5997.0099999997765</v>
      </c>
    </row>
    <row r="38" spans="2:12" ht="20.100000000000001" customHeight="1" x14ac:dyDescent="0.25">
      <c r="B38" s="25" t="s">
        <v>50</v>
      </c>
      <c r="C38" s="42">
        <v>0</v>
      </c>
      <c r="D38" s="42">
        <v>3120306</v>
      </c>
      <c r="E38" s="63">
        <v>3120306</v>
      </c>
      <c r="F38" s="63">
        <v>3120306</v>
      </c>
      <c r="G38" s="42">
        <v>3119741.95</v>
      </c>
      <c r="H38" s="26"/>
      <c r="I38" s="27"/>
      <c r="J38" s="13">
        <f t="shared" si="0"/>
        <v>0.99981923247271265</v>
      </c>
      <c r="K38" s="13">
        <f t="shared" si="1"/>
        <v>0</v>
      </c>
      <c r="L38" s="15">
        <f t="shared" si="2"/>
        <v>564.04999999981374</v>
      </c>
    </row>
    <row r="39" spans="2:12" ht="20.100000000000001" customHeight="1" x14ac:dyDescent="0.25">
      <c r="B39" s="25" t="s">
        <v>51</v>
      </c>
      <c r="C39" s="42">
        <v>0</v>
      </c>
      <c r="D39" s="42">
        <v>42554538</v>
      </c>
      <c r="E39" s="63">
        <v>42554538</v>
      </c>
      <c r="F39" s="63">
        <v>42485813</v>
      </c>
      <c r="G39" s="42">
        <v>42476180</v>
      </c>
      <c r="H39" s="26"/>
      <c r="I39" s="27"/>
      <c r="J39" s="13">
        <f t="shared" si="0"/>
        <v>0.99815864526598785</v>
      </c>
      <c r="K39" s="13">
        <f t="shared" si="1"/>
        <v>0</v>
      </c>
      <c r="L39" s="15">
        <f t="shared" si="2"/>
        <v>78358</v>
      </c>
    </row>
    <row r="40" spans="2:12" ht="20.100000000000001" customHeight="1" x14ac:dyDescent="0.25">
      <c r="B40" s="25" t="s">
        <v>52</v>
      </c>
      <c r="C40" s="42">
        <v>0</v>
      </c>
      <c r="D40" s="42">
        <v>58845950</v>
      </c>
      <c r="E40" s="63">
        <v>58845950</v>
      </c>
      <c r="F40" s="63">
        <v>58806276.020000003</v>
      </c>
      <c r="G40" s="42">
        <v>54131454.270000003</v>
      </c>
      <c r="H40" s="26"/>
      <c r="I40" s="27"/>
      <c r="J40" s="13">
        <f t="shared" ref="J40:J41" si="9">IF(ISERROR(+G40/E40)=TRUE,0,++G40/E40)</f>
        <v>0.91988410876194548</v>
      </c>
      <c r="K40" s="13">
        <f t="shared" ref="K40:K41" si="10">IF(ISERROR(+H40/E40)=TRUE,0,++H40/E40)</f>
        <v>0</v>
      </c>
      <c r="L40" s="15">
        <f t="shared" ref="L40:L41" si="11">+D40-G40</f>
        <v>4714495.7299999967</v>
      </c>
    </row>
    <row r="41" spans="2:12" ht="20.100000000000001" customHeight="1" x14ac:dyDescent="0.25">
      <c r="B41" s="25" t="s">
        <v>53</v>
      </c>
      <c r="C41" s="42">
        <v>0</v>
      </c>
      <c r="D41" s="42">
        <v>32539394</v>
      </c>
      <c r="E41" s="63">
        <v>32539394</v>
      </c>
      <c r="F41" s="63">
        <v>32539394</v>
      </c>
      <c r="G41" s="42">
        <v>30540929.509999998</v>
      </c>
      <c r="H41" s="26"/>
      <c r="I41" s="27"/>
      <c r="J41" s="13">
        <f t="shared" si="9"/>
        <v>0.9385832296077794</v>
      </c>
      <c r="K41" s="13">
        <f t="shared" si="10"/>
        <v>0</v>
      </c>
      <c r="L41" s="15">
        <f t="shared" si="11"/>
        <v>1998464.4900000021</v>
      </c>
    </row>
    <row r="42" spans="2:12" ht="20.100000000000001" customHeight="1" x14ac:dyDescent="0.25">
      <c r="B42" s="25" t="s">
        <v>54</v>
      </c>
      <c r="C42" s="42">
        <v>0</v>
      </c>
      <c r="D42" s="42">
        <v>15539773</v>
      </c>
      <c r="E42" s="63">
        <v>15539773</v>
      </c>
      <c r="F42" s="63">
        <v>15539773</v>
      </c>
      <c r="G42" s="42">
        <v>15365950.34</v>
      </c>
      <c r="H42" s="26"/>
      <c r="I42" s="27"/>
      <c r="J42" s="13">
        <f t="shared" si="0"/>
        <v>0.98881433724932788</v>
      </c>
      <c r="K42" s="13">
        <f t="shared" si="1"/>
        <v>0</v>
      </c>
      <c r="L42" s="15">
        <f t="shared" si="2"/>
        <v>173822.66000000015</v>
      </c>
    </row>
    <row r="43" spans="2:12" ht="20.100000000000001" customHeight="1" x14ac:dyDescent="0.25">
      <c r="B43" s="25" t="s">
        <v>55</v>
      </c>
      <c r="C43" s="42">
        <v>0</v>
      </c>
      <c r="D43" s="42">
        <v>7909017</v>
      </c>
      <c r="E43" s="63">
        <v>7909017</v>
      </c>
      <c r="F43" s="63">
        <v>7905116.1600000001</v>
      </c>
      <c r="G43" s="42">
        <v>7078663.1099999994</v>
      </c>
      <c r="H43" s="26"/>
      <c r="I43" s="27"/>
      <c r="J43" s="13">
        <f t="shared" ref="J43" si="12">IF(ISERROR(+G43/E43)=TRUE,0,++G43/E43)</f>
        <v>0.89501174545458673</v>
      </c>
      <c r="K43" s="13">
        <f t="shared" ref="K43" si="13">IF(ISERROR(+H43/E43)=TRUE,0,++H43/E43)</f>
        <v>0</v>
      </c>
      <c r="L43" s="15">
        <f t="shared" ref="L43" si="14">+D43-G43</f>
        <v>830353.8900000006</v>
      </c>
    </row>
    <row r="44" spans="2:12" ht="20.100000000000001" customHeight="1" x14ac:dyDescent="0.25">
      <c r="B44" s="7" t="s">
        <v>56</v>
      </c>
      <c r="C44" s="42">
        <v>0</v>
      </c>
      <c r="D44" s="42">
        <v>20640041</v>
      </c>
      <c r="E44" s="63">
        <v>20640041</v>
      </c>
      <c r="F44" s="64">
        <v>20640040.16</v>
      </c>
      <c r="G44" s="43">
        <v>20635727.829999998</v>
      </c>
      <c r="H44" s="9"/>
      <c r="I44" s="13"/>
      <c r="J44" s="13">
        <f t="shared" si="0"/>
        <v>0.99979102900037831</v>
      </c>
      <c r="K44" s="13">
        <f t="shared" si="1"/>
        <v>0</v>
      </c>
      <c r="L44" s="15">
        <f t="shared" si="2"/>
        <v>4313.1700000017881</v>
      </c>
    </row>
    <row r="45" spans="2:12" ht="20.100000000000001" customHeight="1" x14ac:dyDescent="0.25">
      <c r="B45" s="7" t="s">
        <v>57</v>
      </c>
      <c r="C45" s="42">
        <v>0</v>
      </c>
      <c r="D45" s="42">
        <v>49529983</v>
      </c>
      <c r="E45" s="64">
        <v>33529983</v>
      </c>
      <c r="F45" s="64">
        <v>12162787.52</v>
      </c>
      <c r="G45" s="43">
        <v>8827381.1499999985</v>
      </c>
      <c r="H45" s="9"/>
      <c r="I45" s="13">
        <f>IF(ISERROR(+#REF!/E45)=TRUE,0,++#REF!/E45)</f>
        <v>0</v>
      </c>
      <c r="J45" s="13">
        <f t="shared" si="0"/>
        <v>0.26326828588013296</v>
      </c>
      <c r="K45" s="13">
        <f t="shared" si="1"/>
        <v>0</v>
      </c>
      <c r="L45" s="15">
        <f t="shared" si="2"/>
        <v>40702601.850000001</v>
      </c>
    </row>
    <row r="46" spans="2:12" ht="23.25" customHeight="1" x14ac:dyDescent="0.25">
      <c r="B46" s="52" t="s">
        <v>4</v>
      </c>
      <c r="C46" s="65">
        <f t="shared" ref="C46:H46" si="15">SUM(C13:C45)</f>
        <v>1167209126</v>
      </c>
      <c r="D46" s="65">
        <f t="shared" si="15"/>
        <v>2269168609</v>
      </c>
      <c r="E46" s="65">
        <f t="shared" si="15"/>
        <v>2141931551</v>
      </c>
      <c r="F46" s="65">
        <f t="shared" si="15"/>
        <v>2068749060.3900001</v>
      </c>
      <c r="G46" s="65">
        <f t="shared" si="15"/>
        <v>1944651970.9700003</v>
      </c>
      <c r="H46" s="53">
        <f t="shared" si="15"/>
        <v>0</v>
      </c>
      <c r="I46" s="54">
        <f>IF(ISERROR(+#REF!/E46)=TRUE,0,++#REF!/E46)</f>
        <v>0</v>
      </c>
      <c r="J46" s="54">
        <f>IF(ISERROR(+G46/E46)=TRUE,0,++G46/E46)</f>
        <v>0.90789641249838438</v>
      </c>
      <c r="K46" s="54">
        <f>IF(ISERROR(+H46/E46)=TRUE,0,++H46/E46)</f>
        <v>0</v>
      </c>
      <c r="L46" s="55">
        <f>SUM(L13:L45)</f>
        <v>324516638.02999979</v>
      </c>
    </row>
    <row r="47" spans="2:12" x14ac:dyDescent="0.2">
      <c r="B47" s="11" t="s">
        <v>62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NOVIEMBRE
(4)</v>
      </c>
      <c r="K52" s="23"/>
    </row>
    <row r="53" spans="2:11" s="22" customFormat="1" x14ac:dyDescent="0.25">
      <c r="B53" s="22" t="s">
        <v>24</v>
      </c>
      <c r="C53" s="39">
        <f>+C46/$B$51</f>
        <v>1167.209126</v>
      </c>
      <c r="D53" s="39">
        <f t="shared" ref="D53:G53" si="16">+D46/$B$51</f>
        <v>2269.1686089999998</v>
      </c>
      <c r="E53" s="39">
        <f t="shared" si="16"/>
        <v>2141.9315510000001</v>
      </c>
      <c r="F53" s="39">
        <f t="shared" si="16"/>
        <v>2068.7490603900001</v>
      </c>
      <c r="G53" s="39">
        <f t="shared" si="16"/>
        <v>1944.6519709700003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6" t="s">
        <v>60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61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0" t="s">
        <v>3</v>
      </c>
      <c r="D12" s="50" t="s">
        <v>2</v>
      </c>
      <c r="E12" s="81"/>
      <c r="F12" s="81"/>
      <c r="G12" s="81"/>
      <c r="H12" s="81"/>
      <c r="I12" s="50" t="s">
        <v>9</v>
      </c>
      <c r="J12" s="50" t="s">
        <v>10</v>
      </c>
      <c r="K12" s="51" t="s">
        <v>11</v>
      </c>
      <c r="L12" s="79"/>
    </row>
    <row r="13" spans="1:13" ht="20.100000000000001" customHeight="1" x14ac:dyDescent="0.25">
      <c r="B13" s="17" t="s">
        <v>26</v>
      </c>
      <c r="C13" s="44">
        <v>0</v>
      </c>
      <c r="D13" s="44">
        <v>1201944</v>
      </c>
      <c r="E13" s="60">
        <v>1182213</v>
      </c>
      <c r="F13" s="60">
        <v>848271.08</v>
      </c>
      <c r="G13" s="41">
        <v>578665.38</v>
      </c>
      <c r="H13" s="8"/>
      <c r="I13" s="12">
        <f>IF(ISERROR(+#REF!/E13)=TRUE,0,++#REF!/E13)</f>
        <v>0</v>
      </c>
      <c r="J13" s="12">
        <f>IF(ISERROR(+G13/E13)=TRUE,0,++G13/E13)</f>
        <v>0.4894764141487194</v>
      </c>
      <c r="K13" s="12">
        <f>IF(ISERROR(+H13/E13)=TRUE,0,++H13/E13)</f>
        <v>0</v>
      </c>
      <c r="L13" s="14">
        <f>+D13-G13</f>
        <v>623278.62</v>
      </c>
    </row>
    <row r="14" spans="1:13" ht="20.100000000000001" customHeight="1" x14ac:dyDescent="0.25">
      <c r="B14" s="29" t="s">
        <v>58</v>
      </c>
      <c r="C14" s="45">
        <v>0</v>
      </c>
      <c r="D14" s="45">
        <v>5257250</v>
      </c>
      <c r="E14" s="61">
        <v>4377919</v>
      </c>
      <c r="F14" s="61">
        <v>4055965.64</v>
      </c>
      <c r="G14" s="42">
        <v>3246256.78</v>
      </c>
      <c r="H14" s="26"/>
      <c r="I14" s="27"/>
      <c r="J14" s="27">
        <f t="shared" ref="J14:J41" si="0">IF(ISERROR(+G14/E14)=TRUE,0,++G14/E14)</f>
        <v>0.74150681636640603</v>
      </c>
      <c r="K14" s="27">
        <f t="shared" ref="K14:K41" si="1">IF(ISERROR(+H14/E14)=TRUE,0,++H14/E14)</f>
        <v>0</v>
      </c>
      <c r="L14" s="28">
        <f t="shared" ref="L14:L41" si="2">+D14-G14</f>
        <v>2010993.2200000002</v>
      </c>
    </row>
    <row r="15" spans="1:13" ht="20.100000000000001" customHeight="1" x14ac:dyDescent="0.25">
      <c r="B15" s="29" t="s">
        <v>59</v>
      </c>
      <c r="C15" s="45">
        <v>0</v>
      </c>
      <c r="D15" s="45">
        <v>8047770</v>
      </c>
      <c r="E15" s="61">
        <v>6901779</v>
      </c>
      <c r="F15" s="61">
        <v>6558136.4799999995</v>
      </c>
      <c r="G15" s="42">
        <v>5282013.8599999994</v>
      </c>
      <c r="H15" s="26"/>
      <c r="I15" s="27"/>
      <c r="J15" s="27">
        <f t="shared" si="0"/>
        <v>0.76531193769026784</v>
      </c>
      <c r="K15" s="27">
        <f t="shared" si="1"/>
        <v>0</v>
      </c>
      <c r="L15" s="28">
        <f t="shared" si="2"/>
        <v>2765756.1400000006</v>
      </c>
    </row>
    <row r="16" spans="1:13" ht="20.100000000000001" customHeight="1" x14ac:dyDescent="0.25">
      <c r="B16" s="29" t="s">
        <v>27</v>
      </c>
      <c r="C16" s="45">
        <v>0</v>
      </c>
      <c r="D16" s="45">
        <v>9511742</v>
      </c>
      <c r="E16" s="61">
        <v>9480059</v>
      </c>
      <c r="F16" s="61">
        <v>8740806.1799999997</v>
      </c>
      <c r="G16" s="42">
        <v>7741824.6599999992</v>
      </c>
      <c r="H16" s="26"/>
      <c r="I16" s="27"/>
      <c r="J16" s="27">
        <f t="shared" si="0"/>
        <v>0.81664308840271982</v>
      </c>
      <c r="K16" s="27">
        <f t="shared" si="1"/>
        <v>0</v>
      </c>
      <c r="L16" s="28">
        <f t="shared" si="2"/>
        <v>1769917.3400000008</v>
      </c>
    </row>
    <row r="17" spans="2:12" ht="20.100000000000001" customHeight="1" x14ac:dyDescent="0.25">
      <c r="B17" s="29" t="s">
        <v>28</v>
      </c>
      <c r="C17" s="45">
        <v>0</v>
      </c>
      <c r="D17" s="45">
        <v>2082230</v>
      </c>
      <c r="E17" s="61">
        <v>2082230</v>
      </c>
      <c r="F17" s="61">
        <v>1754998.3900000001</v>
      </c>
      <c r="G17" s="42">
        <v>1557144.1900000002</v>
      </c>
      <c r="H17" s="26"/>
      <c r="I17" s="27"/>
      <c r="J17" s="27">
        <f t="shared" si="0"/>
        <v>0.74782525945740874</v>
      </c>
      <c r="K17" s="27">
        <f t="shared" si="1"/>
        <v>0</v>
      </c>
      <c r="L17" s="28">
        <f t="shared" si="2"/>
        <v>525085.80999999982</v>
      </c>
    </row>
    <row r="18" spans="2:12" ht="20.100000000000001" customHeight="1" x14ac:dyDescent="0.25">
      <c r="B18" s="29" t="s">
        <v>29</v>
      </c>
      <c r="C18" s="45">
        <v>0</v>
      </c>
      <c r="D18" s="45">
        <v>39174963</v>
      </c>
      <c r="E18" s="61">
        <v>37900906</v>
      </c>
      <c r="F18" s="61">
        <v>35472698.089999996</v>
      </c>
      <c r="G18" s="42">
        <v>26983450.449999999</v>
      </c>
      <c r="H18" s="26"/>
      <c r="I18" s="27"/>
      <c r="J18" s="27">
        <f t="shared" si="0"/>
        <v>0.71194737270924335</v>
      </c>
      <c r="K18" s="27">
        <f t="shared" si="1"/>
        <v>0</v>
      </c>
      <c r="L18" s="28">
        <f t="shared" si="2"/>
        <v>12191512.550000001</v>
      </c>
    </row>
    <row r="19" spans="2:12" ht="20.100000000000001" customHeight="1" x14ac:dyDescent="0.25">
      <c r="B19" s="29" t="s">
        <v>30</v>
      </c>
      <c r="C19" s="45">
        <v>0</v>
      </c>
      <c r="D19" s="45">
        <v>21186169</v>
      </c>
      <c r="E19" s="61">
        <v>20454082</v>
      </c>
      <c r="F19" s="61">
        <v>18899571.370000005</v>
      </c>
      <c r="G19" s="42">
        <v>16975500.449999999</v>
      </c>
      <c r="H19" s="26"/>
      <c r="I19" s="27"/>
      <c r="J19" s="27">
        <f t="shared" si="0"/>
        <v>0.82993215975177959</v>
      </c>
      <c r="K19" s="27">
        <f t="shared" si="1"/>
        <v>0</v>
      </c>
      <c r="L19" s="28">
        <f t="shared" si="2"/>
        <v>4210668.5500000007</v>
      </c>
    </row>
    <row r="20" spans="2:12" ht="20.100000000000001" customHeight="1" x14ac:dyDescent="0.25">
      <c r="B20" s="29" t="s">
        <v>31</v>
      </c>
      <c r="C20" s="45">
        <v>0</v>
      </c>
      <c r="D20" s="45">
        <v>37625052</v>
      </c>
      <c r="E20" s="61">
        <v>34426364</v>
      </c>
      <c r="F20" s="61">
        <v>30670590.490000006</v>
      </c>
      <c r="G20" s="42">
        <v>24329111.27</v>
      </c>
      <c r="H20" s="26"/>
      <c r="I20" s="27"/>
      <c r="J20" s="27">
        <f t="shared" si="0"/>
        <v>0.70669999509678105</v>
      </c>
      <c r="K20" s="27">
        <f t="shared" si="1"/>
        <v>0</v>
      </c>
      <c r="L20" s="28">
        <f t="shared" si="2"/>
        <v>13295940.73</v>
      </c>
    </row>
    <row r="21" spans="2:12" ht="20.100000000000001" customHeight="1" x14ac:dyDescent="0.25">
      <c r="B21" s="29" t="s">
        <v>32</v>
      </c>
      <c r="C21" s="45">
        <v>0</v>
      </c>
      <c r="D21" s="45">
        <v>4996441</v>
      </c>
      <c r="E21" s="61">
        <v>4996441</v>
      </c>
      <c r="F21" s="61">
        <v>3957067.7100000004</v>
      </c>
      <c r="G21" s="42">
        <v>3330729.2600000002</v>
      </c>
      <c r="H21" s="26"/>
      <c r="I21" s="27"/>
      <c r="J21" s="27">
        <f t="shared" si="0"/>
        <v>0.66662035236681472</v>
      </c>
      <c r="K21" s="27">
        <f t="shared" si="1"/>
        <v>0</v>
      </c>
      <c r="L21" s="28">
        <f t="shared" si="2"/>
        <v>1665711.7399999998</v>
      </c>
    </row>
    <row r="22" spans="2:12" ht="20.100000000000001" customHeight="1" x14ac:dyDescent="0.25">
      <c r="B22" s="29" t="s">
        <v>33</v>
      </c>
      <c r="C22" s="45">
        <v>0</v>
      </c>
      <c r="D22" s="45">
        <v>8722142</v>
      </c>
      <c r="E22" s="61">
        <v>8254376</v>
      </c>
      <c r="F22" s="61">
        <v>7125225.4200000009</v>
      </c>
      <c r="G22" s="42">
        <v>5390674.8000000007</v>
      </c>
      <c r="H22" s="26"/>
      <c r="I22" s="27"/>
      <c r="J22" s="27">
        <f t="shared" si="0"/>
        <v>0.6530687237896603</v>
      </c>
      <c r="K22" s="27">
        <f t="shared" si="1"/>
        <v>0</v>
      </c>
      <c r="L22" s="28">
        <f t="shared" si="2"/>
        <v>3331467.1999999993</v>
      </c>
    </row>
    <row r="23" spans="2:12" ht="20.100000000000001" customHeight="1" x14ac:dyDescent="0.25">
      <c r="B23" s="29" t="s">
        <v>34</v>
      </c>
      <c r="C23" s="45">
        <v>0</v>
      </c>
      <c r="D23" s="45">
        <v>38715789</v>
      </c>
      <c r="E23" s="61">
        <v>38715789</v>
      </c>
      <c r="F23" s="61">
        <v>36706785.830000006</v>
      </c>
      <c r="G23" s="42">
        <v>29796876.660000004</v>
      </c>
      <c r="H23" s="26"/>
      <c r="I23" s="27"/>
      <c r="J23" s="27">
        <f t="shared" si="0"/>
        <v>0.7696311357622081</v>
      </c>
      <c r="K23" s="27">
        <f t="shared" si="1"/>
        <v>0</v>
      </c>
      <c r="L23" s="28">
        <f t="shared" si="2"/>
        <v>8918912.3399999961</v>
      </c>
    </row>
    <row r="24" spans="2:12" ht="20.100000000000001" customHeight="1" x14ac:dyDescent="0.25">
      <c r="B24" s="29" t="s">
        <v>35</v>
      </c>
      <c r="C24" s="45">
        <v>0</v>
      </c>
      <c r="D24" s="45">
        <v>38780152</v>
      </c>
      <c r="E24" s="61">
        <v>36113237</v>
      </c>
      <c r="F24" s="61">
        <v>31878501.699999996</v>
      </c>
      <c r="G24" s="42">
        <v>23399565.359999992</v>
      </c>
      <c r="H24" s="26"/>
      <c r="I24" s="27"/>
      <c r="J24" s="27">
        <f t="shared" si="0"/>
        <v>0.64794981851114575</v>
      </c>
      <c r="K24" s="27">
        <f t="shared" si="1"/>
        <v>0</v>
      </c>
      <c r="L24" s="28">
        <f t="shared" si="2"/>
        <v>15380586.640000008</v>
      </c>
    </row>
    <row r="25" spans="2:12" ht="20.100000000000001" customHeight="1" x14ac:dyDescent="0.25">
      <c r="B25" s="29" t="s">
        <v>36</v>
      </c>
      <c r="C25" s="45">
        <v>0</v>
      </c>
      <c r="D25" s="45">
        <v>37154254</v>
      </c>
      <c r="E25" s="61">
        <v>31718455</v>
      </c>
      <c r="F25" s="61">
        <v>25934833.050000001</v>
      </c>
      <c r="G25" s="42">
        <v>19454175.650000002</v>
      </c>
      <c r="H25" s="26"/>
      <c r="I25" s="27"/>
      <c r="J25" s="27">
        <f t="shared" si="0"/>
        <v>0.61333932090954624</v>
      </c>
      <c r="K25" s="27">
        <f t="shared" si="1"/>
        <v>0</v>
      </c>
      <c r="L25" s="28">
        <f t="shared" si="2"/>
        <v>17700078.349999998</v>
      </c>
    </row>
    <row r="26" spans="2:12" ht="20.100000000000001" customHeight="1" x14ac:dyDescent="0.25">
      <c r="B26" s="29" t="s">
        <v>37</v>
      </c>
      <c r="C26" s="45">
        <v>0</v>
      </c>
      <c r="D26" s="45">
        <v>28690269</v>
      </c>
      <c r="E26" s="61">
        <v>28348568</v>
      </c>
      <c r="F26" s="61">
        <v>25017697.77</v>
      </c>
      <c r="G26" s="42">
        <v>19363973.899999995</v>
      </c>
      <c r="H26" s="26"/>
      <c r="I26" s="27"/>
      <c r="J26" s="27">
        <f t="shared" si="0"/>
        <v>0.68306709178396574</v>
      </c>
      <c r="K26" s="27">
        <f t="shared" si="1"/>
        <v>0</v>
      </c>
      <c r="L26" s="28">
        <f t="shared" si="2"/>
        <v>9326295.1000000052</v>
      </c>
    </row>
    <row r="27" spans="2:12" ht="20.100000000000001" customHeight="1" x14ac:dyDescent="0.25">
      <c r="B27" s="29" t="s">
        <v>38</v>
      </c>
      <c r="C27" s="45">
        <v>0</v>
      </c>
      <c r="D27" s="45">
        <v>12927430</v>
      </c>
      <c r="E27" s="61">
        <v>12281275</v>
      </c>
      <c r="F27" s="61">
        <v>10533844.52</v>
      </c>
      <c r="G27" s="42">
        <v>7059916.7300000004</v>
      </c>
      <c r="H27" s="26"/>
      <c r="I27" s="27"/>
      <c r="J27" s="27">
        <f t="shared" si="0"/>
        <v>0.57485210045373958</v>
      </c>
      <c r="K27" s="27">
        <f t="shared" si="1"/>
        <v>0</v>
      </c>
      <c r="L27" s="28">
        <f t="shared" si="2"/>
        <v>5867513.2699999996</v>
      </c>
    </row>
    <row r="28" spans="2:12" ht="20.100000000000001" customHeight="1" x14ac:dyDescent="0.25">
      <c r="B28" s="29" t="s">
        <v>39</v>
      </c>
      <c r="C28" s="45">
        <v>0</v>
      </c>
      <c r="D28" s="45">
        <v>6589201</v>
      </c>
      <c r="E28" s="61">
        <v>6267424</v>
      </c>
      <c r="F28" s="61">
        <v>6237434.5899999999</v>
      </c>
      <c r="G28" s="42">
        <v>5364194.25</v>
      </c>
      <c r="H28" s="26"/>
      <c r="I28" s="27"/>
      <c r="J28" s="27">
        <f t="shared" si="0"/>
        <v>0.85588500953501789</v>
      </c>
      <c r="K28" s="27">
        <f t="shared" si="1"/>
        <v>0</v>
      </c>
      <c r="L28" s="28">
        <f t="shared" si="2"/>
        <v>1225006.75</v>
      </c>
    </row>
    <row r="29" spans="2:12" ht="20.100000000000001" customHeight="1" x14ac:dyDescent="0.25">
      <c r="B29" s="29" t="s">
        <v>40</v>
      </c>
      <c r="C29" s="45">
        <v>0</v>
      </c>
      <c r="D29" s="45">
        <v>5171068</v>
      </c>
      <c r="E29" s="61">
        <v>5171068</v>
      </c>
      <c r="F29" s="61">
        <v>4714917.8600000003</v>
      </c>
      <c r="G29" s="42">
        <v>3624263.6100000003</v>
      </c>
      <c r="H29" s="26"/>
      <c r="I29" s="27"/>
      <c r="J29" s="27">
        <f t="shared" si="0"/>
        <v>0.70087332249353529</v>
      </c>
      <c r="K29" s="27">
        <f t="shared" si="1"/>
        <v>0</v>
      </c>
      <c r="L29" s="28">
        <f t="shared" si="2"/>
        <v>1546804.3899999997</v>
      </c>
    </row>
    <row r="30" spans="2:12" ht="20.100000000000001" customHeight="1" x14ac:dyDescent="0.25">
      <c r="B30" s="29" t="s">
        <v>41</v>
      </c>
      <c r="C30" s="45">
        <v>0</v>
      </c>
      <c r="D30" s="45">
        <v>5101243</v>
      </c>
      <c r="E30" s="61">
        <v>5077787</v>
      </c>
      <c r="F30" s="61">
        <v>4225438.8999999994</v>
      </c>
      <c r="G30" s="42">
        <v>3236371.5799999996</v>
      </c>
      <c r="H30" s="26"/>
      <c r="I30" s="27"/>
      <c r="J30" s="27">
        <f t="shared" si="0"/>
        <v>0.63735867219322107</v>
      </c>
      <c r="K30" s="27">
        <f t="shared" si="1"/>
        <v>0</v>
      </c>
      <c r="L30" s="28">
        <f t="shared" si="2"/>
        <v>1864871.4200000004</v>
      </c>
    </row>
    <row r="31" spans="2:12" ht="20.100000000000001" customHeight="1" x14ac:dyDescent="0.25">
      <c r="B31" s="29" t="s">
        <v>42</v>
      </c>
      <c r="C31" s="45">
        <v>0</v>
      </c>
      <c r="D31" s="45">
        <v>18344128</v>
      </c>
      <c r="E31" s="61">
        <v>17972932</v>
      </c>
      <c r="F31" s="61">
        <v>17160045.190000005</v>
      </c>
      <c r="G31" s="42">
        <v>15300005.750000002</v>
      </c>
      <c r="H31" s="26"/>
      <c r="I31" s="27"/>
      <c r="J31" s="27">
        <f t="shared" si="0"/>
        <v>0.85128045607694958</v>
      </c>
      <c r="K31" s="27">
        <f t="shared" si="1"/>
        <v>0</v>
      </c>
      <c r="L31" s="28">
        <f t="shared" si="2"/>
        <v>3044122.2499999981</v>
      </c>
    </row>
    <row r="32" spans="2:12" ht="20.100000000000001" customHeight="1" x14ac:dyDescent="0.25">
      <c r="B32" s="29" t="s">
        <v>43</v>
      </c>
      <c r="C32" s="45">
        <v>0</v>
      </c>
      <c r="D32" s="45">
        <v>11998123</v>
      </c>
      <c r="E32" s="61">
        <v>10483760</v>
      </c>
      <c r="F32" s="61">
        <v>8454200.629999999</v>
      </c>
      <c r="G32" s="42">
        <v>6296403.4699999997</v>
      </c>
      <c r="H32" s="26"/>
      <c r="I32" s="27"/>
      <c r="J32" s="27">
        <f t="shared" si="0"/>
        <v>0.60058638026814803</v>
      </c>
      <c r="K32" s="27">
        <f t="shared" si="1"/>
        <v>0</v>
      </c>
      <c r="L32" s="28">
        <f t="shared" si="2"/>
        <v>5701719.5300000003</v>
      </c>
    </row>
    <row r="33" spans="2:12" ht="20.100000000000001" customHeight="1" x14ac:dyDescent="0.25">
      <c r="B33" s="29" t="s">
        <v>44</v>
      </c>
      <c r="C33" s="45">
        <v>0</v>
      </c>
      <c r="D33" s="45">
        <v>5183032</v>
      </c>
      <c r="E33" s="61">
        <v>5174891</v>
      </c>
      <c r="F33" s="61">
        <v>4456888.49</v>
      </c>
      <c r="G33" s="42">
        <v>4038989.96</v>
      </c>
      <c r="H33" s="26"/>
      <c r="I33" s="27"/>
      <c r="J33" s="27">
        <f t="shared" si="0"/>
        <v>0.78049759115699247</v>
      </c>
      <c r="K33" s="27">
        <f t="shared" si="1"/>
        <v>0</v>
      </c>
      <c r="L33" s="28">
        <f t="shared" si="2"/>
        <v>1144042.04</v>
      </c>
    </row>
    <row r="34" spans="2:12" ht="20.100000000000001" customHeight="1" x14ac:dyDescent="0.25">
      <c r="B34" s="29" t="s">
        <v>45</v>
      </c>
      <c r="C34" s="45">
        <v>0</v>
      </c>
      <c r="D34" s="45">
        <v>14402967</v>
      </c>
      <c r="E34" s="61">
        <v>11109004</v>
      </c>
      <c r="F34" s="61">
        <v>9304159.7999999989</v>
      </c>
      <c r="G34" s="42">
        <v>6955226.4200000009</v>
      </c>
      <c r="H34" s="26"/>
      <c r="I34" s="27"/>
      <c r="J34" s="27">
        <f t="shared" si="0"/>
        <v>0.6260891093386951</v>
      </c>
      <c r="K34" s="27">
        <f t="shared" si="1"/>
        <v>0</v>
      </c>
      <c r="L34" s="28">
        <f t="shared" si="2"/>
        <v>7447740.5799999991</v>
      </c>
    </row>
    <row r="35" spans="2:12" ht="20.100000000000001" customHeight="1" x14ac:dyDescent="0.25">
      <c r="B35" s="29" t="s">
        <v>46</v>
      </c>
      <c r="C35" s="45">
        <v>0</v>
      </c>
      <c r="D35" s="45">
        <v>7338516</v>
      </c>
      <c r="E35" s="61">
        <v>6387501</v>
      </c>
      <c r="F35" s="61">
        <v>5306150.43</v>
      </c>
      <c r="G35" s="42">
        <v>3194380.2299999995</v>
      </c>
      <c r="H35" s="26"/>
      <c r="I35" s="27"/>
      <c r="J35" s="27">
        <f t="shared" si="0"/>
        <v>0.50009858785149297</v>
      </c>
      <c r="K35" s="27">
        <f t="shared" si="1"/>
        <v>0</v>
      </c>
      <c r="L35" s="28">
        <f t="shared" si="2"/>
        <v>4144135.7700000005</v>
      </c>
    </row>
    <row r="36" spans="2:12" ht="20.100000000000001" customHeight="1" x14ac:dyDescent="0.25">
      <c r="B36" s="29" t="s">
        <v>48</v>
      </c>
      <c r="C36" s="45">
        <v>0</v>
      </c>
      <c r="D36" s="45">
        <v>24010106</v>
      </c>
      <c r="E36" s="61">
        <v>14978277</v>
      </c>
      <c r="F36" s="61">
        <v>8638404.0899999999</v>
      </c>
      <c r="G36" s="42">
        <v>3580197.3400000008</v>
      </c>
      <c r="H36" s="26"/>
      <c r="I36" s="27"/>
      <c r="J36" s="27">
        <f t="shared" si="0"/>
        <v>0.23902598009103457</v>
      </c>
      <c r="K36" s="27">
        <f t="shared" si="1"/>
        <v>0</v>
      </c>
      <c r="L36" s="28">
        <f t="shared" si="2"/>
        <v>20429908.66</v>
      </c>
    </row>
    <row r="37" spans="2:12" ht="20.100000000000001" customHeight="1" x14ac:dyDescent="0.25">
      <c r="B37" s="29" t="s">
        <v>49</v>
      </c>
      <c r="C37" s="45">
        <v>0</v>
      </c>
      <c r="D37" s="45">
        <v>63604329</v>
      </c>
      <c r="E37" s="61">
        <v>59218072</v>
      </c>
      <c r="F37" s="61">
        <v>56717381.589999989</v>
      </c>
      <c r="G37" s="42">
        <v>46990223</v>
      </c>
      <c r="H37" s="26"/>
      <c r="I37" s="27"/>
      <c r="J37" s="27">
        <f t="shared" ref="J37:J39" si="3">IF(ISERROR(+G37/E37)=TRUE,0,++G37/E37)</f>
        <v>0.79351153141223507</v>
      </c>
      <c r="K37" s="27">
        <f t="shared" ref="K37:K39" si="4">IF(ISERROR(+H37/E37)=TRUE,0,++H37/E37)</f>
        <v>0</v>
      </c>
      <c r="L37" s="28">
        <f t="shared" ref="L37:L39" si="5">+D37-G37</f>
        <v>16614106</v>
      </c>
    </row>
    <row r="38" spans="2:12" ht="20.100000000000001" customHeight="1" x14ac:dyDescent="0.25">
      <c r="B38" s="29" t="s">
        <v>50</v>
      </c>
      <c r="C38" s="45">
        <v>0</v>
      </c>
      <c r="D38" s="45">
        <v>3441754</v>
      </c>
      <c r="E38" s="61">
        <v>3441754</v>
      </c>
      <c r="F38" s="61">
        <v>3166907.75</v>
      </c>
      <c r="G38" s="42">
        <v>2499602.63</v>
      </c>
      <c r="H38" s="26"/>
      <c r="I38" s="27"/>
      <c r="J38" s="27">
        <f t="shared" si="3"/>
        <v>0.72625836419453571</v>
      </c>
      <c r="K38" s="27">
        <f t="shared" si="4"/>
        <v>0</v>
      </c>
      <c r="L38" s="28">
        <f t="shared" si="5"/>
        <v>942151.37000000011</v>
      </c>
    </row>
    <row r="39" spans="2:12" ht="20.100000000000001" customHeight="1" x14ac:dyDescent="0.25">
      <c r="B39" s="29" t="s">
        <v>51</v>
      </c>
      <c r="C39" s="45">
        <v>0</v>
      </c>
      <c r="D39" s="45">
        <v>48490152</v>
      </c>
      <c r="E39" s="61">
        <v>27685578</v>
      </c>
      <c r="F39" s="61">
        <v>25796284.779999997</v>
      </c>
      <c r="G39" s="42">
        <v>18383479.879999995</v>
      </c>
      <c r="H39" s="26"/>
      <c r="I39" s="27"/>
      <c r="J39" s="27">
        <f t="shared" si="3"/>
        <v>0.66400924987009469</v>
      </c>
      <c r="K39" s="27">
        <f t="shared" si="4"/>
        <v>0</v>
      </c>
      <c r="L39" s="28">
        <f t="shared" si="5"/>
        <v>30106672.120000005</v>
      </c>
    </row>
    <row r="40" spans="2:12" ht="20.100000000000001" customHeight="1" x14ac:dyDescent="0.25">
      <c r="B40" s="29" t="s">
        <v>52</v>
      </c>
      <c r="C40" s="45">
        <v>0</v>
      </c>
      <c r="D40" s="45">
        <v>57839092</v>
      </c>
      <c r="E40" s="61">
        <v>46018296</v>
      </c>
      <c r="F40" s="61">
        <v>38157684.119999997</v>
      </c>
      <c r="G40" s="42">
        <v>31279495.27</v>
      </c>
      <c r="H40" s="26"/>
      <c r="I40" s="27"/>
      <c r="J40" s="27">
        <f t="shared" si="0"/>
        <v>0.67971867689320786</v>
      </c>
      <c r="K40" s="27">
        <f t="shared" si="1"/>
        <v>0</v>
      </c>
      <c r="L40" s="28">
        <f t="shared" si="2"/>
        <v>26559596.73</v>
      </c>
    </row>
    <row r="41" spans="2:12" ht="20.100000000000001" customHeight="1" x14ac:dyDescent="0.25">
      <c r="B41" s="29" t="s">
        <v>53</v>
      </c>
      <c r="C41" s="45">
        <v>0</v>
      </c>
      <c r="D41" s="45">
        <v>62048237</v>
      </c>
      <c r="E41" s="61">
        <v>55589809</v>
      </c>
      <c r="F41" s="61">
        <v>47307961.700000003</v>
      </c>
      <c r="G41" s="42">
        <v>37937223.960000001</v>
      </c>
      <c r="H41" s="26"/>
      <c r="I41" s="27"/>
      <c r="J41" s="27">
        <f t="shared" si="0"/>
        <v>0.68244925899997244</v>
      </c>
      <c r="K41" s="27">
        <f t="shared" si="1"/>
        <v>0</v>
      </c>
      <c r="L41" s="28">
        <f t="shared" si="2"/>
        <v>24111013.039999999</v>
      </c>
    </row>
    <row r="42" spans="2:12" ht="20.100000000000001" customHeight="1" x14ac:dyDescent="0.25">
      <c r="B42" s="29" t="s">
        <v>54</v>
      </c>
      <c r="C42" s="45">
        <v>0</v>
      </c>
      <c r="D42" s="45">
        <v>53242211</v>
      </c>
      <c r="E42" s="61">
        <v>40717987</v>
      </c>
      <c r="F42" s="61">
        <v>30430051.559999999</v>
      </c>
      <c r="G42" s="42">
        <v>19381864.000000004</v>
      </c>
      <c r="H42" s="26"/>
      <c r="I42" s="27"/>
      <c r="J42" s="27">
        <f t="shared" ref="J42:J44" si="6">IF(ISERROR(+G42/E42)=TRUE,0,++G42/E42)</f>
        <v>0.47600250965255242</v>
      </c>
      <c r="K42" s="27">
        <f t="shared" ref="K42:K44" si="7">IF(ISERROR(+H42/E42)=TRUE,0,++H42/E42)</f>
        <v>0</v>
      </c>
      <c r="L42" s="28">
        <f t="shared" ref="L42:L44" si="8">+D42-G42</f>
        <v>33860347</v>
      </c>
    </row>
    <row r="43" spans="2:12" ht="20.100000000000001" customHeight="1" x14ac:dyDescent="0.25">
      <c r="B43" s="29" t="s">
        <v>55</v>
      </c>
      <c r="C43" s="45">
        <v>0</v>
      </c>
      <c r="D43" s="45">
        <v>29336866</v>
      </c>
      <c r="E43" s="61">
        <v>25055595</v>
      </c>
      <c r="F43" s="61">
        <v>21637458.829999998</v>
      </c>
      <c r="G43" s="42">
        <v>17203046.550000004</v>
      </c>
      <c r="H43" s="26"/>
      <c r="I43" s="27"/>
      <c r="J43" s="27">
        <f t="shared" si="6"/>
        <v>0.68659501201228723</v>
      </c>
      <c r="K43" s="27">
        <f t="shared" si="7"/>
        <v>0</v>
      </c>
      <c r="L43" s="28">
        <f t="shared" si="8"/>
        <v>12133819.449999996</v>
      </c>
    </row>
    <row r="44" spans="2:12" ht="20.100000000000001" customHeight="1" x14ac:dyDescent="0.25">
      <c r="B44" s="29" t="s">
        <v>56</v>
      </c>
      <c r="C44" s="45">
        <v>0</v>
      </c>
      <c r="D44" s="45">
        <v>28836997</v>
      </c>
      <c r="E44" s="61">
        <v>14091330</v>
      </c>
      <c r="F44" s="61">
        <v>8231263.2700000005</v>
      </c>
      <c r="G44" s="42">
        <v>2638920.7400000002</v>
      </c>
      <c r="H44" s="26"/>
      <c r="I44" s="27"/>
      <c r="J44" s="27">
        <f t="shared" si="6"/>
        <v>0.18727265204916785</v>
      </c>
      <c r="K44" s="27">
        <f t="shared" si="7"/>
        <v>0</v>
      </c>
      <c r="L44" s="28">
        <f t="shared" si="8"/>
        <v>26198076.259999998</v>
      </c>
    </row>
    <row r="45" spans="2:12" ht="23.25" customHeight="1" x14ac:dyDescent="0.25">
      <c r="B45" s="52" t="s">
        <v>4</v>
      </c>
      <c r="C45" s="65">
        <f t="shared" ref="C45:H45" si="9">SUM(C13:C44)</f>
        <v>0</v>
      </c>
      <c r="D45" s="65">
        <f t="shared" si="9"/>
        <v>739051619</v>
      </c>
      <c r="E45" s="65">
        <f t="shared" si="9"/>
        <v>631674758</v>
      </c>
      <c r="F45" s="65">
        <f t="shared" si="9"/>
        <v>548097627.29999995</v>
      </c>
      <c r="G45" s="65">
        <f t="shared" si="9"/>
        <v>422393768.03999996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0.66868869254389296</v>
      </c>
      <c r="K45" s="54">
        <f>IF(ISERROR(+H45/E45)=TRUE,0,++H45/E45)</f>
        <v>0</v>
      </c>
      <c r="L45" s="55">
        <f>SUM(L13:L44)</f>
        <v>316657850.95999998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NOVIEMBRE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739.05161899999996</v>
      </c>
      <c r="E52" s="40">
        <f>+E45/$C$50</f>
        <v>631.674758</v>
      </c>
      <c r="F52" s="40">
        <f>+F45/$C$50</f>
        <v>548.0976273</v>
      </c>
      <c r="G52" s="40">
        <f>+G45/$C$50</f>
        <v>422.39376803999994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tabSelected="1" zoomScale="130" zoomScaleNormal="130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6" t="s">
        <v>60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61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46.5" customHeight="1" x14ac:dyDescent="0.25">
      <c r="B12" s="84"/>
      <c r="C12" s="50" t="s">
        <v>3</v>
      </c>
      <c r="D12" s="50" t="s">
        <v>2</v>
      </c>
      <c r="E12" s="81"/>
      <c r="F12" s="81"/>
      <c r="G12" s="81"/>
      <c r="H12" s="81"/>
      <c r="I12" s="50" t="s">
        <v>9</v>
      </c>
      <c r="J12" s="50" t="s">
        <v>10</v>
      </c>
      <c r="K12" s="51" t="s">
        <v>11</v>
      </c>
      <c r="L12" s="79"/>
    </row>
    <row r="13" spans="1:13" ht="20.100000000000001" customHeight="1" x14ac:dyDescent="0.25">
      <c r="B13" s="17" t="s">
        <v>52</v>
      </c>
      <c r="C13" s="18">
        <v>0</v>
      </c>
      <c r="D13" s="18">
        <v>1118451</v>
      </c>
      <c r="E13" s="59">
        <v>1068451</v>
      </c>
      <c r="F13" s="73">
        <v>1451700</v>
      </c>
      <c r="G13" s="8">
        <v>486300</v>
      </c>
      <c r="H13" s="8"/>
      <c r="I13" s="12">
        <f>IF(ISERROR(+#REF!/E13)=TRUE,0,++#REF!/E13)</f>
        <v>0</v>
      </c>
      <c r="J13" s="12">
        <f>IF(ISERROR(+G13/E13)=TRUE,0,++G13/E13)</f>
        <v>0.45514487795883946</v>
      </c>
      <c r="K13" s="12">
        <f>IF(ISERROR(+H13/E13)=TRUE,0,++H13/E13)</f>
        <v>0</v>
      </c>
      <c r="L13" s="14">
        <f>+D13-G13</f>
        <v>632151</v>
      </c>
    </row>
    <row r="14" spans="1:13" ht="20.100000000000001" customHeight="1" x14ac:dyDescent="0.25">
      <c r="B14" s="16" t="s">
        <v>53</v>
      </c>
      <c r="C14" s="19">
        <v>0</v>
      </c>
      <c r="D14" s="19">
        <v>1372540</v>
      </c>
      <c r="E14" s="59">
        <v>1145628</v>
      </c>
      <c r="F14" s="59">
        <v>1134316</v>
      </c>
      <c r="G14" s="9">
        <v>1054907</v>
      </c>
      <c r="H14" s="9"/>
      <c r="I14" s="13">
        <f>IF(ISERROR(+#REF!/E14)=TRUE,0,++#REF!/E14)</f>
        <v>0</v>
      </c>
      <c r="J14" s="13">
        <f>IF(ISERROR(+G14/E14)=TRUE,0,++G14/E14)</f>
        <v>0.92081111844333419</v>
      </c>
      <c r="K14" s="13">
        <f>IF(ISERROR(+H14/E14)=TRUE,0,++H14/E14)</f>
        <v>0</v>
      </c>
      <c r="L14" s="15">
        <f>+D14-G14</f>
        <v>317633</v>
      </c>
    </row>
    <row r="15" spans="1:13" ht="20.100000000000001" customHeight="1" x14ac:dyDescent="0.25">
      <c r="B15" s="16" t="s">
        <v>54</v>
      </c>
      <c r="C15" s="19">
        <v>0</v>
      </c>
      <c r="D15" s="19">
        <v>853599</v>
      </c>
      <c r="E15" s="59">
        <v>502531</v>
      </c>
      <c r="F15" s="59">
        <v>475475.54000000004</v>
      </c>
      <c r="G15" s="9">
        <v>144827.54</v>
      </c>
      <c r="H15" s="9"/>
      <c r="I15" s="13">
        <f>IF(ISERROR(+#REF!/E15)=TRUE,0,++#REF!/E15)</f>
        <v>0</v>
      </c>
      <c r="J15" s="13">
        <f>IF(ISERROR(+G15/E15)=TRUE,0,++G15/E15)</f>
        <v>0.28819623068029637</v>
      </c>
      <c r="K15" s="13">
        <f>IF(ISERROR(+H15/E15)=TRUE,0,++H15/E15)</f>
        <v>0</v>
      </c>
      <c r="L15" s="15">
        <f>+D15-G15</f>
        <v>708771.46</v>
      </c>
    </row>
    <row r="16" spans="1:13" ht="20.100000000000001" customHeight="1" x14ac:dyDescent="0.25">
      <c r="B16" s="68" t="s">
        <v>55</v>
      </c>
      <c r="C16" s="69">
        <v>0</v>
      </c>
      <c r="D16" s="69">
        <v>1473035</v>
      </c>
      <c r="E16" s="74">
        <v>493535</v>
      </c>
      <c r="F16" s="74">
        <v>489920.93999999994</v>
      </c>
      <c r="G16" s="70">
        <v>368343.14</v>
      </c>
      <c r="H16" s="70"/>
      <c r="I16" s="71">
        <f>IF(ISERROR(+#REF!/E16)=TRUE,0,++#REF!/E16)</f>
        <v>0</v>
      </c>
      <c r="J16" s="71">
        <f>IF(ISERROR(+G16/E16)=TRUE,0,++G16/E16)</f>
        <v>0.74633640977843518</v>
      </c>
      <c r="K16" s="71">
        <f>IF(ISERROR(+H16/E16)=TRUE,0,++H16/E16)</f>
        <v>0</v>
      </c>
      <c r="L16" s="72">
        <f>+D16-G16</f>
        <v>1104691.8599999999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4817625</v>
      </c>
      <c r="E17" s="65">
        <f t="shared" si="0"/>
        <v>3210145</v>
      </c>
      <c r="F17" s="65">
        <f t="shared" si="0"/>
        <v>3551412.48</v>
      </c>
      <c r="G17" s="65">
        <f t="shared" si="0"/>
        <v>2054377.6800000002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0.63996413869155444</v>
      </c>
      <c r="K17" s="54">
        <f>IF(ISERROR(+H17/E17)=TRUE,0,++H17/E17)</f>
        <v>0</v>
      </c>
      <c r="L17" s="55">
        <f>SUM(L13:L16)</f>
        <v>2763247.32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NOVIEMBRE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4.8176249999999996</v>
      </c>
      <c r="E24" s="40">
        <f>+E17/$C$22</f>
        <v>3.2101449999999998</v>
      </c>
      <c r="F24" s="40">
        <f>+F17/$C$22</f>
        <v>3.5514124799999998</v>
      </c>
      <c r="G24" s="40">
        <f>+G17/$C$22</f>
        <v>2.05437768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2022-12-15T23:12:45Z</dcterms:modified>
</cp:coreProperties>
</file>